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886" yWindow="435" windowWidth="14940" windowHeight="8640" activeTab="0"/>
  </bookViews>
  <sheets>
    <sheet name="List1" sheetId="1" r:id="rId1"/>
    <sheet name="List2a" sheetId="2" r:id="rId2"/>
    <sheet name="List2b" sheetId="3" r:id="rId3"/>
    <sheet name="List2c" sheetId="4" r:id="rId4"/>
    <sheet name="List2d" sheetId="5" r:id="rId5"/>
    <sheet name="List3a" sheetId="6" r:id="rId6"/>
    <sheet name="List3b" sheetId="7" r:id="rId7"/>
    <sheet name="List3c" sheetId="8" r:id="rId8"/>
  </sheets>
  <definedNames>
    <definedName name="_xlnm.Print_Area" localSheetId="2">'List2b'!#REF!</definedName>
  </definedNames>
  <calcPr fullCalcOnLoad="1"/>
</workbook>
</file>

<file path=xl/sharedStrings.xml><?xml version="1.0" encoding="utf-8"?>
<sst xmlns="http://schemas.openxmlformats.org/spreadsheetml/2006/main" count="19008" uniqueCount="5390">
  <si>
    <t>Jana Máchová</t>
  </si>
  <si>
    <t>Andrea Mališová</t>
  </si>
  <si>
    <t>14,324</t>
  </si>
  <si>
    <t>16,811</t>
  </si>
  <si>
    <t>14,324 (14,108 PP)</t>
  </si>
  <si>
    <t>16,874</t>
  </si>
  <si>
    <t>17,139</t>
  </si>
  <si>
    <t>16,874 (16,343 LP)</t>
  </si>
  <si>
    <t>16,874 (16,608 PP)</t>
  </si>
  <si>
    <t>16,874 (M 16,754)</t>
  </si>
  <si>
    <t>Pavla Monsportová</t>
  </si>
  <si>
    <t>Václav Pavlica</t>
  </si>
  <si>
    <t>Dominik Pavlík</t>
  </si>
  <si>
    <t>Pavel Šigut</t>
  </si>
  <si>
    <t>Dolní Bečva</t>
  </si>
  <si>
    <t>16,998 (M 16,599)</t>
  </si>
  <si>
    <t>Filip Krenželok</t>
  </si>
  <si>
    <t>Tomáš Monsport</t>
  </si>
  <si>
    <t>14,554</t>
  </si>
  <si>
    <t>Soutěže mimo</t>
  </si>
  <si>
    <t>Vítězství mimo</t>
  </si>
  <si>
    <t>Soutěže celkově</t>
  </si>
  <si>
    <t>Vítězství celkově</t>
  </si>
  <si>
    <t>Starty celkově</t>
  </si>
  <si>
    <t>Starty mimo</t>
  </si>
  <si>
    <t>Dorost</t>
  </si>
  <si>
    <t>Jméno / Soutěž</t>
  </si>
  <si>
    <t>Martina Orihelová</t>
  </si>
  <si>
    <t>Mohelnice</t>
  </si>
  <si>
    <t>Janovice</t>
  </si>
  <si>
    <t>Bahno</t>
  </si>
  <si>
    <t>Raškovice</t>
  </si>
  <si>
    <t>Baška</t>
  </si>
  <si>
    <t>St</t>
  </si>
  <si>
    <t>Brušperk</t>
  </si>
  <si>
    <t>Denisa Izvorská</t>
  </si>
  <si>
    <t>Starší žáci</t>
  </si>
  <si>
    <t>Mladší žáci</t>
  </si>
  <si>
    <t>Štafeta 4x60m</t>
  </si>
  <si>
    <t>14,11</t>
  </si>
  <si>
    <t>13,923 (13,414 LP)</t>
  </si>
  <si>
    <t>16,450</t>
  </si>
  <si>
    <t>400 m štafeta CTIF</t>
  </si>
  <si>
    <t>Mladší</t>
  </si>
  <si>
    <t>Starší</t>
  </si>
  <si>
    <t>Celkově</t>
  </si>
  <si>
    <t>1.</t>
  </si>
  <si>
    <t>4.</t>
  </si>
  <si>
    <t>11.</t>
  </si>
  <si>
    <t>3.</t>
  </si>
  <si>
    <t>2.</t>
  </si>
  <si>
    <t>10.</t>
  </si>
  <si>
    <t>6.</t>
  </si>
  <si>
    <t>8.</t>
  </si>
  <si>
    <t>14.</t>
  </si>
  <si>
    <t>5.</t>
  </si>
  <si>
    <t>7.</t>
  </si>
  <si>
    <t>9.</t>
  </si>
  <si>
    <t>20.</t>
  </si>
  <si>
    <t>19.</t>
  </si>
  <si>
    <t>Muži</t>
  </si>
  <si>
    <t>Ženy</t>
  </si>
  <si>
    <t>12.</t>
  </si>
  <si>
    <t>17.</t>
  </si>
  <si>
    <t>Datum</t>
  </si>
  <si>
    <t>Místo</t>
  </si>
  <si>
    <t>Čas</t>
  </si>
  <si>
    <t>Umístění</t>
  </si>
  <si>
    <t>Počet družstev</t>
  </si>
  <si>
    <t>Vítěz (druhý)</t>
  </si>
  <si>
    <t>Jeho čas</t>
  </si>
  <si>
    <t>Vladimír Konvička</t>
  </si>
  <si>
    <t>Vladimír Bílek</t>
  </si>
  <si>
    <t>Jiří Ryška</t>
  </si>
  <si>
    <t>B</t>
  </si>
  <si>
    <t>Radomír Rusina</t>
  </si>
  <si>
    <t>Michal Bílek</t>
  </si>
  <si>
    <t>Rudolf Mališ</t>
  </si>
  <si>
    <t>Pavel Koval</t>
  </si>
  <si>
    <t>Aleš Vyvial</t>
  </si>
  <si>
    <t>Jan Izvorský</t>
  </si>
  <si>
    <t>Luděk Juřica</t>
  </si>
  <si>
    <t>Aleš Velička</t>
  </si>
  <si>
    <t>Jan Šigut</t>
  </si>
  <si>
    <t>Starty za metylovská družstva</t>
  </si>
  <si>
    <t>Jméno</t>
  </si>
  <si>
    <t>A</t>
  </si>
  <si>
    <t>Vítězství</t>
  </si>
  <si>
    <t>Účast</t>
  </si>
  <si>
    <t>Hostování</t>
  </si>
  <si>
    <t>Starty</t>
  </si>
  <si>
    <t>Soutěže</t>
  </si>
  <si>
    <t>SB</t>
  </si>
  <si>
    <t>PB</t>
  </si>
  <si>
    <t>Zuzana Bílková</t>
  </si>
  <si>
    <t>Denisa Ryšková</t>
  </si>
  <si>
    <t>Gabriela Ryšková</t>
  </si>
  <si>
    <t>Soutěž</t>
  </si>
  <si>
    <t>Družstvo</t>
  </si>
  <si>
    <t>Příslušnost cizích závodníků:</t>
  </si>
  <si>
    <t>Nad 35 let</t>
  </si>
  <si>
    <t>Libor Rusina</t>
  </si>
  <si>
    <t>Kristýna Ryšková</t>
  </si>
  <si>
    <t>---</t>
  </si>
  <si>
    <t>Hadicová štafeta</t>
  </si>
  <si>
    <t>Uzlová štafeta</t>
  </si>
  <si>
    <t>Požární útok</t>
  </si>
  <si>
    <t>Požární útok - CTIF</t>
  </si>
  <si>
    <t>Štafeta dvojic</t>
  </si>
  <si>
    <t>Barbora Šigutová</t>
  </si>
  <si>
    <t>Jan Bílek</t>
  </si>
  <si>
    <t>Jakub Konvička</t>
  </si>
  <si>
    <t>13,923</t>
  </si>
  <si>
    <t>14,115</t>
  </si>
  <si>
    <t>13.</t>
  </si>
  <si>
    <t>Martin Koliba</t>
  </si>
  <si>
    <t>ŽB</t>
  </si>
  <si>
    <t>ŽA</t>
  </si>
  <si>
    <t>MB</t>
  </si>
  <si>
    <t>MA</t>
  </si>
  <si>
    <t>15.</t>
  </si>
  <si>
    <t>16.</t>
  </si>
  <si>
    <t>21.</t>
  </si>
  <si>
    <t>25.</t>
  </si>
  <si>
    <t>26.</t>
  </si>
  <si>
    <t>Kateřina Pečinková</t>
  </si>
  <si>
    <t>24.</t>
  </si>
  <si>
    <t xml:space="preserve">  8.5. Okrsková soutěž</t>
  </si>
  <si>
    <t>Nýdek</t>
  </si>
  <si>
    <t>Frýdlant n.O.</t>
  </si>
  <si>
    <t>Pstruží</t>
  </si>
  <si>
    <t>Bruzovice</t>
  </si>
  <si>
    <t>Fryčovice B</t>
  </si>
  <si>
    <t>Fryčovice A</t>
  </si>
  <si>
    <t>Raškovice C</t>
  </si>
  <si>
    <t>Raškovice A</t>
  </si>
  <si>
    <t>Raškovice B</t>
  </si>
  <si>
    <t>Paskov A</t>
  </si>
  <si>
    <t>Paskov B</t>
  </si>
  <si>
    <t>Monika Schmidtová</t>
  </si>
  <si>
    <t>Jiří Židek</t>
  </si>
  <si>
    <t>Kamila Kelnerová</t>
  </si>
  <si>
    <t>Jana Kolibová</t>
  </si>
  <si>
    <t>Lukáš Onderka</t>
  </si>
  <si>
    <t>ZPV - 2013</t>
  </si>
  <si>
    <t>Celoroční činnost</t>
  </si>
  <si>
    <t xml:space="preserve"> Celkový součet</t>
  </si>
  <si>
    <t>Pořadí</t>
  </si>
  <si>
    <t xml:space="preserve"> SDH</t>
  </si>
  <si>
    <t>Hnojník</t>
  </si>
  <si>
    <t>Paskov</t>
  </si>
  <si>
    <t>18.</t>
  </si>
  <si>
    <t>22.</t>
  </si>
  <si>
    <t>23.</t>
  </si>
  <si>
    <t>2.3. Hadicová štafeta</t>
  </si>
  <si>
    <t>2.3. Uzlová štafeta</t>
  </si>
  <si>
    <t>20.10. ZPV</t>
  </si>
  <si>
    <t>11.5. Štafeta 4x60m</t>
  </si>
  <si>
    <t>Starší žáci - hadicová št.</t>
  </si>
  <si>
    <t>čas</t>
  </si>
  <si>
    <t>tr.b.</t>
  </si>
  <si>
    <t>Mladší žáci - hadicová št.</t>
  </si>
  <si>
    <t>Mladší žáci - uzlová št.</t>
  </si>
  <si>
    <t>Kristýna Židková</t>
  </si>
  <si>
    <t>27.</t>
  </si>
  <si>
    <t>lodní</t>
  </si>
  <si>
    <t>plochá spojka</t>
  </si>
  <si>
    <t>tesařský</t>
  </si>
  <si>
    <t>úvaz na proudnici</t>
  </si>
  <si>
    <t>zkracovačka</t>
  </si>
  <si>
    <t>Zuzana Vyvialová</t>
  </si>
  <si>
    <t>Brušperk B</t>
  </si>
  <si>
    <t>Brušperk A</t>
  </si>
  <si>
    <t>Hodoňovice B</t>
  </si>
  <si>
    <t>Hodoňovice A</t>
  </si>
  <si>
    <t>Bruzovice B</t>
  </si>
  <si>
    <t>Bruzovice A</t>
  </si>
  <si>
    <t>Nová Ves A</t>
  </si>
  <si>
    <t>Nová Ves B</t>
  </si>
  <si>
    <t>Soupiska:</t>
  </si>
  <si>
    <t>Vojtěch Ondrášik</t>
  </si>
  <si>
    <t>Nýdek A</t>
  </si>
  <si>
    <t>Nýdek B</t>
  </si>
  <si>
    <t>Markéta Bílková</t>
  </si>
  <si>
    <t>Lenka Zátopková</t>
  </si>
  <si>
    <t>25.5. Štafeta dvojic</t>
  </si>
  <si>
    <t>Miroslav Mikuš</t>
  </si>
  <si>
    <t>31.8. Proskovice</t>
  </si>
  <si>
    <t>Milan Pečinka</t>
  </si>
  <si>
    <t>17,029 (M 15,47, 16,81 LP)</t>
  </si>
  <si>
    <t>Veronika Krejčí</t>
  </si>
  <si>
    <t>Soutěže mužů v roce 2014</t>
  </si>
  <si>
    <t>Soutěže žen v roce 2014</t>
  </si>
  <si>
    <t>Soutěže družstev nad 35 let v roce 2014</t>
  </si>
  <si>
    <t>Soutěže starších žáků v roce 2014</t>
  </si>
  <si>
    <t>Soutěže mladších žáků v roce 2014</t>
  </si>
  <si>
    <t>Soupiska: hadicová štafeta</t>
  </si>
  <si>
    <t>Soupiska: uzlová štafeta</t>
  </si>
  <si>
    <t>Uzlová a hadicová štafeta - Místek 8.3.2014</t>
  </si>
  <si>
    <t>8.3. Hadicová štafeta</t>
  </si>
  <si>
    <t>8.3. Uzlová štafeta</t>
  </si>
  <si>
    <t>Plamen 2013 - 2014</t>
  </si>
  <si>
    <t>ZPV - 2014</t>
  </si>
  <si>
    <t>Lučina</t>
  </si>
  <si>
    <t>Malenovice</t>
  </si>
  <si>
    <t>Řepiště</t>
  </si>
  <si>
    <t>Vyšní Lhoty</t>
  </si>
  <si>
    <t>Kunčice p.O.</t>
  </si>
  <si>
    <t>Dolní Lištná</t>
  </si>
  <si>
    <t>Kozlovice</t>
  </si>
  <si>
    <t>Skalice</t>
  </si>
  <si>
    <t>Lískovec</t>
  </si>
  <si>
    <t>Frýdek</t>
  </si>
  <si>
    <t>Krmelín</t>
  </si>
  <si>
    <t>Dobrá</t>
  </si>
  <si>
    <t>Nošovice</t>
  </si>
  <si>
    <t>Čeladná</t>
  </si>
  <si>
    <t>Dobratice</t>
  </si>
  <si>
    <t>Fryčovice</t>
  </si>
  <si>
    <t>Nižní Lhoty</t>
  </si>
  <si>
    <t>Staré Město</t>
  </si>
  <si>
    <t>Bystré</t>
  </si>
  <si>
    <t>Metylovice</t>
  </si>
  <si>
    <t>Dolní Lomná</t>
  </si>
  <si>
    <t>Dolní Domaslavice</t>
  </si>
  <si>
    <t>Hodoňovice</t>
  </si>
  <si>
    <t>Staříč</t>
  </si>
  <si>
    <t>28.</t>
  </si>
  <si>
    <t>Morávka</t>
  </si>
  <si>
    <t>29.</t>
  </si>
  <si>
    <t>Rychaltice</t>
  </si>
  <si>
    <t>30.</t>
  </si>
  <si>
    <t>31.</t>
  </si>
  <si>
    <t>Dolní Tošanovice</t>
  </si>
  <si>
    <t>32.</t>
  </si>
  <si>
    <t>Mistřovice 12.4.2014</t>
  </si>
  <si>
    <t>Mistřovice</t>
  </si>
  <si>
    <t>Stanislavice</t>
  </si>
  <si>
    <t>-</t>
  </si>
  <si>
    <t>NP</t>
  </si>
  <si>
    <t>Mosty</t>
  </si>
  <si>
    <t>Karviná-Louky</t>
  </si>
  <si>
    <t>Chotěbuz</t>
  </si>
  <si>
    <t>Horní Domaslavice</t>
  </si>
  <si>
    <t>Marklovice</t>
  </si>
  <si>
    <t>Albrechtice</t>
  </si>
  <si>
    <t>Karviná-Hranice</t>
  </si>
  <si>
    <t>LP</t>
  </si>
  <si>
    <t>PP</t>
  </si>
  <si>
    <t>K</t>
  </si>
  <si>
    <t>SA</t>
  </si>
  <si>
    <t>ST</t>
  </si>
  <si>
    <t>R</t>
  </si>
  <si>
    <t>Martina Uhrová</t>
  </si>
  <si>
    <t>Karolina Witoszová</t>
  </si>
  <si>
    <t>18.316</t>
  </si>
  <si>
    <t>18.587</t>
  </si>
  <si>
    <t>12.4. Mistřovice</t>
  </si>
  <si>
    <t>12.4. Fryčovice ZPV</t>
  </si>
  <si>
    <t>Ml</t>
  </si>
  <si>
    <t>Filip Mohyla</t>
  </si>
  <si>
    <t>Fryčovice ZPV</t>
  </si>
  <si>
    <t>Startovní číslo</t>
  </si>
  <si>
    <t>čas startu</t>
  </si>
  <si>
    <t>čas v cíli</t>
  </si>
  <si>
    <t>čas trati</t>
  </si>
  <si>
    <t>čekací čas</t>
  </si>
  <si>
    <t>střelba</t>
  </si>
  <si>
    <t>uzlování</t>
  </si>
  <si>
    <t>topografie</t>
  </si>
  <si>
    <t>přeskok</t>
  </si>
  <si>
    <t>první pomoc</t>
  </si>
  <si>
    <t>PO</t>
  </si>
  <si>
    <t>granát</t>
  </si>
  <si>
    <t>body</t>
  </si>
  <si>
    <t>výsledný čas</t>
  </si>
  <si>
    <t>Dorostenci</t>
  </si>
  <si>
    <t>SDH</t>
  </si>
  <si>
    <t>razítko</t>
  </si>
  <si>
    <t>Brušperk C</t>
  </si>
  <si>
    <t>Čeladná A</t>
  </si>
  <si>
    <t>Radim Bürger</t>
  </si>
  <si>
    <t>Čeladná B</t>
  </si>
  <si>
    <t>Daniel Prnka</t>
  </si>
  <si>
    <t>Dorostenky</t>
  </si>
  <si>
    <t>Andrea Škultetyová</t>
  </si>
  <si>
    <t>Žabeň A</t>
  </si>
  <si>
    <t>Žabeň B</t>
  </si>
  <si>
    <t>Veřejnost</t>
  </si>
  <si>
    <t>Ema tým</t>
  </si>
  <si>
    <t>Rychaltice B</t>
  </si>
  <si>
    <t>Baška B</t>
  </si>
  <si>
    <t>Vyšní Lhoty A</t>
  </si>
  <si>
    <t>Vyšní Lhoty B</t>
  </si>
  <si>
    <t>Baška A</t>
  </si>
  <si>
    <t>Bystré B</t>
  </si>
  <si>
    <t>Bystré A</t>
  </si>
  <si>
    <t>Baška C</t>
  </si>
  <si>
    <t>Rychaltice A</t>
  </si>
  <si>
    <t>Fryčovice ZPV 12.4.2014</t>
  </si>
  <si>
    <t>Sexouši</t>
  </si>
  <si>
    <t>Angry Birds</t>
  </si>
  <si>
    <t>Lachtani</t>
  </si>
  <si>
    <t>Medvědi</t>
  </si>
  <si>
    <t>HlaD</t>
  </si>
  <si>
    <t>Vankovi</t>
  </si>
  <si>
    <t>Fialky</t>
  </si>
  <si>
    <t>Langrovi</t>
  </si>
  <si>
    <t>No Comment</t>
  </si>
  <si>
    <t>Čertíci</t>
  </si>
  <si>
    <t>D+O+J</t>
  </si>
  <si>
    <t>Patrik Mikoláš</t>
  </si>
  <si>
    <t>Martin Šrámek</t>
  </si>
  <si>
    <t>Kateřina Pečínková</t>
  </si>
  <si>
    <t>Simona Fabiánková</t>
  </si>
  <si>
    <t>Daniela Kopecká</t>
  </si>
  <si>
    <t>Jana Stuchlíková</t>
  </si>
  <si>
    <t>Karolína Bardošová</t>
  </si>
  <si>
    <t>Magdaléna Lukešová</t>
  </si>
  <si>
    <t>22 b.</t>
  </si>
  <si>
    <t>25 b.</t>
  </si>
  <si>
    <t>11 b.</t>
  </si>
  <si>
    <t>18 b.</t>
  </si>
  <si>
    <t xml:space="preserve">  9.5. Kunčice p.O. - noční</t>
  </si>
  <si>
    <t>10.5. Biocel Paskov</t>
  </si>
  <si>
    <t>Roman Viej</t>
  </si>
  <si>
    <t>Lubno</t>
  </si>
  <si>
    <t>Martin Januš</t>
  </si>
  <si>
    <t>Halenkov</t>
  </si>
  <si>
    <t>Pavel Hess</t>
  </si>
  <si>
    <t>Bielsko-Biala</t>
  </si>
  <si>
    <t>Filip Lysek</t>
  </si>
  <si>
    <t>David Řehulka</t>
  </si>
  <si>
    <t>Přívoz</t>
  </si>
  <si>
    <t>Josef Palát</t>
  </si>
  <si>
    <t>Valašské Meziříčí</t>
  </si>
  <si>
    <t>Lukáš Nenička</t>
  </si>
  <si>
    <t>Jablunkov</t>
  </si>
  <si>
    <t>Prchalov</t>
  </si>
  <si>
    <t>Petr Boček</t>
  </si>
  <si>
    <t>HZSP Vítkovice</t>
  </si>
  <si>
    <t>Daniel Goralczyk</t>
  </si>
  <si>
    <t>Michael Plaček</t>
  </si>
  <si>
    <t>Filip Kiss</t>
  </si>
  <si>
    <t>Guty</t>
  </si>
  <si>
    <t>Jan Lewinski</t>
  </si>
  <si>
    <t>Josef Krpec</t>
  </si>
  <si>
    <t>David Holinka</t>
  </si>
  <si>
    <t>Pražmo</t>
  </si>
  <si>
    <t>David Sadowski</t>
  </si>
  <si>
    <t>HZS Třinec</t>
  </si>
  <si>
    <t>Petr Pačes</t>
  </si>
  <si>
    <t>Stará Bělá</t>
  </si>
  <si>
    <t>Tomáš Drobiš</t>
  </si>
  <si>
    <t>Tomáš Goldenstein</t>
  </si>
  <si>
    <t>Bobrovníky</t>
  </si>
  <si>
    <t>Jakub Pavlíček</t>
  </si>
  <si>
    <t>Miroslav Balada</t>
  </si>
  <si>
    <t>Martin Turek</t>
  </si>
  <si>
    <t>Frenštát p.R.</t>
  </si>
  <si>
    <t>Marek Fuciman</t>
  </si>
  <si>
    <t>Nová Ves</t>
  </si>
  <si>
    <t>Jakub Branný</t>
  </si>
  <si>
    <t>Michal Janováč</t>
  </si>
  <si>
    <t>Salaš</t>
  </si>
  <si>
    <t>Jiří Chrobok</t>
  </si>
  <si>
    <t>Martin Sikora</t>
  </si>
  <si>
    <t>Jakub Žídek</t>
  </si>
  <si>
    <t>Horní Žukov</t>
  </si>
  <si>
    <t>Tomáš Žáček</t>
  </si>
  <si>
    <t>Dominik Plonka</t>
  </si>
  <si>
    <t>Richard Alexovič</t>
  </si>
  <si>
    <t>Ondřej Sněhota</t>
  </si>
  <si>
    <t>Hrabová</t>
  </si>
  <si>
    <t>33.</t>
  </si>
  <si>
    <t>Jakub Kamenár</t>
  </si>
  <si>
    <t>34.</t>
  </si>
  <si>
    <t>Martin Zubík</t>
  </si>
  <si>
    <t>Jablůnka</t>
  </si>
  <si>
    <t>35.</t>
  </si>
  <si>
    <t>36.</t>
  </si>
  <si>
    <t>Martin Doležálek</t>
  </si>
  <si>
    <t>37.</t>
  </si>
  <si>
    <t>Jiří Kroček</t>
  </si>
  <si>
    <t>38.</t>
  </si>
  <si>
    <t>Roman Kajzar</t>
  </si>
  <si>
    <t>39.</t>
  </si>
  <si>
    <t>Marek Puška</t>
  </si>
  <si>
    <t>40.</t>
  </si>
  <si>
    <t>Dominik Bytčanek</t>
  </si>
  <si>
    <t>Podvysoká</t>
  </si>
  <si>
    <t>41.</t>
  </si>
  <si>
    <t>Martin Škrovánek</t>
  </si>
  <si>
    <t>Kožušany</t>
  </si>
  <si>
    <t>42.</t>
  </si>
  <si>
    <t>Jaroslav Santarius</t>
  </si>
  <si>
    <t>Komorní Lhotka</t>
  </si>
  <si>
    <t>43.</t>
  </si>
  <si>
    <t>Daniel Valehrach</t>
  </si>
  <si>
    <t>Zábřeh</t>
  </si>
  <si>
    <t>44.</t>
  </si>
  <si>
    <t>Martin Březina</t>
  </si>
  <si>
    <t>45.</t>
  </si>
  <si>
    <t>David Klimek</t>
  </si>
  <si>
    <t>46.</t>
  </si>
  <si>
    <t>Václav Fischer</t>
  </si>
  <si>
    <t>Řeka</t>
  </si>
  <si>
    <t>47.</t>
  </si>
  <si>
    <t>Radek Bielesz</t>
  </si>
  <si>
    <t>Bukovec</t>
  </si>
  <si>
    <t>48.</t>
  </si>
  <si>
    <t>David Krátký</t>
  </si>
  <si>
    <t>49.</t>
  </si>
  <si>
    <t>Lukáš Plánička</t>
  </si>
  <si>
    <t>50.</t>
  </si>
  <si>
    <t>Michal Sikora</t>
  </si>
  <si>
    <t>51.</t>
  </si>
  <si>
    <t>Jiří Lanča</t>
  </si>
  <si>
    <t>52.</t>
  </si>
  <si>
    <t>Jan Feher</t>
  </si>
  <si>
    <t>53.</t>
  </si>
  <si>
    <t>Jan Lafek</t>
  </si>
  <si>
    <t>54.</t>
  </si>
  <si>
    <t>Štěpán Pavlíček</t>
  </si>
  <si>
    <t>55.</t>
  </si>
  <si>
    <t>Tomáš Molin</t>
  </si>
  <si>
    <t>56.</t>
  </si>
  <si>
    <t>Michal Kavka</t>
  </si>
  <si>
    <t>57.</t>
  </si>
  <si>
    <t>58.</t>
  </si>
  <si>
    <t>Aleš Hejcman</t>
  </si>
  <si>
    <t>59.</t>
  </si>
  <si>
    <t>Jiří Baran</t>
  </si>
  <si>
    <t>60.</t>
  </si>
  <si>
    <t>Ondřej Fabián</t>
  </si>
  <si>
    <t>Petřvald</t>
  </si>
  <si>
    <t>61.</t>
  </si>
  <si>
    <t>Adam Feher</t>
  </si>
  <si>
    <t>62.</t>
  </si>
  <si>
    <t>Lukáš Řízek</t>
  </si>
  <si>
    <t>63.</t>
  </si>
  <si>
    <t>Adam Duda</t>
  </si>
  <si>
    <t>64.</t>
  </si>
  <si>
    <t>Jakub Junga</t>
  </si>
  <si>
    <t>Soběšovice</t>
  </si>
  <si>
    <t>65.</t>
  </si>
  <si>
    <t>Ladislav Rozehnal</t>
  </si>
  <si>
    <t>66.</t>
  </si>
  <si>
    <t>Radek Šmigura</t>
  </si>
  <si>
    <t>Lubina</t>
  </si>
  <si>
    <t>67.</t>
  </si>
  <si>
    <t>Jiří Čaja</t>
  </si>
  <si>
    <t>Havířov</t>
  </si>
  <si>
    <t>68.</t>
  </si>
  <si>
    <t>Petr Filipi</t>
  </si>
  <si>
    <t>69.</t>
  </si>
  <si>
    <t>Radek Bojko</t>
  </si>
  <si>
    <t>70.</t>
  </si>
  <si>
    <t>Petr Gřunděl</t>
  </si>
  <si>
    <t>71.</t>
  </si>
  <si>
    <t>Marek Bango</t>
  </si>
  <si>
    <t>72.</t>
  </si>
  <si>
    <t>František Roth</t>
  </si>
  <si>
    <t>73.</t>
  </si>
  <si>
    <t>Ondřej Mucha</t>
  </si>
  <si>
    <t>74.</t>
  </si>
  <si>
    <t>Tomáš Kavka</t>
  </si>
  <si>
    <t>75.</t>
  </si>
  <si>
    <t>Radek Horák</t>
  </si>
  <si>
    <t>76.</t>
  </si>
  <si>
    <t>Tomáš Kotrc</t>
  </si>
  <si>
    <t>RFA Team</t>
  </si>
  <si>
    <t>77.</t>
  </si>
  <si>
    <t>Tomáš Beták</t>
  </si>
  <si>
    <t>78.</t>
  </si>
  <si>
    <t>Tomáš Milata</t>
  </si>
  <si>
    <t>Ropice</t>
  </si>
  <si>
    <t>79.</t>
  </si>
  <si>
    <t>Jan Martínek</t>
  </si>
  <si>
    <t>80.</t>
  </si>
  <si>
    <t>Tomáš Klenk</t>
  </si>
  <si>
    <t>81.</t>
  </si>
  <si>
    <t>Michal Morav</t>
  </si>
  <si>
    <t>Heřmanice</t>
  </si>
  <si>
    <t>82.</t>
  </si>
  <si>
    <t>83.</t>
  </si>
  <si>
    <t>Tomáš Klowerza</t>
  </si>
  <si>
    <t>Karviná-Ráj</t>
  </si>
  <si>
    <t>84.</t>
  </si>
  <si>
    <t>Marek Samek</t>
  </si>
  <si>
    <t>85.</t>
  </si>
  <si>
    <t>Michal Machálek</t>
  </si>
  <si>
    <t>86.</t>
  </si>
  <si>
    <t>Jan Valchař</t>
  </si>
  <si>
    <t>87.</t>
  </si>
  <si>
    <t>Michal Štěbra</t>
  </si>
  <si>
    <t>88.</t>
  </si>
  <si>
    <t>Marcel Nuchalík</t>
  </si>
  <si>
    <t>89.</t>
  </si>
  <si>
    <t>Vendelín Zubárik</t>
  </si>
  <si>
    <t>90.</t>
  </si>
  <si>
    <t>Kuba Hladovník</t>
  </si>
  <si>
    <t>91.</t>
  </si>
  <si>
    <t>Matěj Tvrdý</t>
  </si>
  <si>
    <t>92.</t>
  </si>
  <si>
    <t>Lukáš Siwec</t>
  </si>
  <si>
    <t>93.</t>
  </si>
  <si>
    <t>Martin Nechvátal</t>
  </si>
  <si>
    <t>94.</t>
  </si>
  <si>
    <t>Jaroslav Kapusniak</t>
  </si>
  <si>
    <t xml:space="preserve">NP </t>
  </si>
  <si>
    <t>95.</t>
  </si>
  <si>
    <t>Miroslav Orság</t>
  </si>
  <si>
    <t>Kateřina Zubíková</t>
  </si>
  <si>
    <t>Silva Sobková</t>
  </si>
  <si>
    <t>Oprechtice</t>
  </si>
  <si>
    <t>Nikola Škultetyová</t>
  </si>
  <si>
    <t>Aneta Kiszová</t>
  </si>
  <si>
    <t>Kamila Teplá</t>
  </si>
  <si>
    <t>Pavlína Kavková</t>
  </si>
  <si>
    <t>Veronika Vojarová</t>
  </si>
  <si>
    <t>Petra Helvínová</t>
  </si>
  <si>
    <t>Lucie Lančová</t>
  </si>
  <si>
    <t>Jitka Garbová</t>
  </si>
  <si>
    <t>Karolína Němcová</t>
  </si>
  <si>
    <t>Nikola Literáková</t>
  </si>
  <si>
    <t>Jana Lapišová</t>
  </si>
  <si>
    <t>TFA Hnojník 19.4.2014</t>
  </si>
  <si>
    <t>st.č.</t>
  </si>
  <si>
    <t>věk</t>
  </si>
  <si>
    <t>Muži nad 40 let</t>
  </si>
  <si>
    <t>David Sadowski, Filip Lysek</t>
  </si>
  <si>
    <t>Miroslav Balada, Tomáš Goldenstein</t>
  </si>
  <si>
    <t>Jiří Brož, Jan Koterec</t>
  </si>
  <si>
    <t>TFA Hlučín 26.4.2014</t>
  </si>
  <si>
    <t>Metylovice 1</t>
  </si>
  <si>
    <t>Irena Čani</t>
  </si>
  <si>
    <t>Metylovice 2</t>
  </si>
  <si>
    <t>družstvo</t>
  </si>
  <si>
    <t>Pavel Suchan</t>
  </si>
  <si>
    <t>Třinec</t>
  </si>
  <si>
    <t>Mosty u Jablunkova</t>
  </si>
  <si>
    <t>Vítkovice</t>
  </si>
  <si>
    <t>Robert Malchárek</t>
  </si>
  <si>
    <t>Strahovice</t>
  </si>
  <si>
    <t>Jan Koterec</t>
  </si>
  <si>
    <t>Darkovice</t>
  </si>
  <si>
    <t>Tomáš Foukal</t>
  </si>
  <si>
    <t>Deza ValMez</t>
  </si>
  <si>
    <t>Aleš Navrátil</t>
  </si>
  <si>
    <t>Zdeněk Janoš</t>
  </si>
  <si>
    <t>Hať</t>
  </si>
  <si>
    <t>Lukáš Mučka</t>
  </si>
  <si>
    <t>Tomáš Schlossarek</t>
  </si>
  <si>
    <t>Ludgeřovice</t>
  </si>
  <si>
    <t>Jan Knězů</t>
  </si>
  <si>
    <t>Robin Malcharek</t>
  </si>
  <si>
    <t>Hlučín</t>
  </si>
  <si>
    <t>Jiří Kuczaj</t>
  </si>
  <si>
    <t>Lukáš Čani</t>
  </si>
  <si>
    <t>Lukáš Vicherek</t>
  </si>
  <si>
    <t>Komárov</t>
  </si>
  <si>
    <t>Josef Kubesa</t>
  </si>
  <si>
    <t>Patrik Papik</t>
  </si>
  <si>
    <t>Lubomír Stopka</t>
  </si>
  <si>
    <t>Jakub Šimeček</t>
  </si>
  <si>
    <t>Lhota u Opavy</t>
  </si>
  <si>
    <t>Lukáš Kotzmunda</t>
  </si>
  <si>
    <t>Adam Ryš</t>
  </si>
  <si>
    <t>Bohuslavice</t>
  </si>
  <si>
    <t>Jiří Vitásek</t>
  </si>
  <si>
    <t>Viktor Slovák</t>
  </si>
  <si>
    <t>Ladislav Blažek</t>
  </si>
  <si>
    <t>Turzovka 2</t>
  </si>
  <si>
    <t>Turzovka 1</t>
  </si>
  <si>
    <t>Martin Židek</t>
  </si>
  <si>
    <t>Letiště Ostrava</t>
  </si>
  <si>
    <t>Třinec + Mosty</t>
  </si>
  <si>
    <t>Vítkovice + Strahovice</t>
  </si>
  <si>
    <t>Rudolf Mališ, Pavel Suchan</t>
  </si>
  <si>
    <t>Petr Boček, Robert Malchárek</t>
  </si>
  <si>
    <t>Tomáš Foukal, Aleš Navrátil</t>
  </si>
  <si>
    <t>Zdeněk Janoš, Lukáš Mučka</t>
  </si>
  <si>
    <t>Tomáš Schlossarek, Jan Knězů</t>
  </si>
  <si>
    <t>Robin Malcharek, Jiří Kuczaj</t>
  </si>
  <si>
    <t>Ondřej Fabián, Lukáš Čani</t>
  </si>
  <si>
    <t>Lukáš Vicherek, Josef Kubesa</t>
  </si>
  <si>
    <t>Jan Šigut, Michal Bílek</t>
  </si>
  <si>
    <t>Patrik Papik, Lubomír Stopka</t>
  </si>
  <si>
    <t>Jakub Šimeček, Lukáš Kotzmunda</t>
  </si>
  <si>
    <t>Adam Ryš, Jiří Vitásek</t>
  </si>
  <si>
    <t>Viktor Slovák, Ladislav Blažek</t>
  </si>
  <si>
    <t>Jiří Brož</t>
  </si>
  <si>
    <t>Deza Valašské Meziříčí</t>
  </si>
  <si>
    <t>Muži družstva</t>
  </si>
  <si>
    <t>Ženy družstva</t>
  </si>
  <si>
    <t>Jana Kolibová, Denisa Izvorská</t>
  </si>
  <si>
    <t>Irena Čani, Kamila Teplá</t>
  </si>
  <si>
    <t>Václav Koterec</t>
  </si>
  <si>
    <t>Darkovice 2</t>
  </si>
  <si>
    <t>Darkovice 1</t>
  </si>
  <si>
    <t>Václav Fišer</t>
  </si>
  <si>
    <t>Mořkov</t>
  </si>
  <si>
    <t>Příbor</t>
  </si>
  <si>
    <t>Petřvaldík</t>
  </si>
  <si>
    <t>Michálkovice</t>
  </si>
  <si>
    <t>Trojanovice</t>
  </si>
  <si>
    <t>Krmelín A</t>
  </si>
  <si>
    <t>Jistebník</t>
  </si>
  <si>
    <t>Lučina A</t>
  </si>
  <si>
    <t>Krmelín B</t>
  </si>
  <si>
    <t>Klimkovice</t>
  </si>
  <si>
    <t>Lučina B</t>
  </si>
  <si>
    <t>Mini žáci</t>
  </si>
  <si>
    <t>Raškovice</t>
  </si>
  <si>
    <t>Vyšní Lhoty</t>
  </si>
  <si>
    <t>Řepiště</t>
  </si>
  <si>
    <t>Pstruží</t>
  </si>
  <si>
    <t>Brušperk A</t>
  </si>
  <si>
    <t>Brušperk B</t>
  </si>
  <si>
    <t>Baška</t>
  </si>
  <si>
    <t>Trojanovice A</t>
  </si>
  <si>
    <t>Ostravice</t>
  </si>
  <si>
    <t>Trojanovice B</t>
  </si>
  <si>
    <t>Nová Ves 3.5.2014</t>
  </si>
  <si>
    <r>
      <t>Soupiska:</t>
    </r>
    <r>
      <rPr>
        <sz val="10"/>
        <rFont val="Arial"/>
        <family val="2"/>
      </rPr>
      <t xml:space="preserve"> starší</t>
    </r>
  </si>
  <si>
    <r>
      <t>Soupiska:</t>
    </r>
    <r>
      <rPr>
        <sz val="10"/>
        <rFont val="Arial"/>
        <family val="2"/>
      </rPr>
      <t xml:space="preserve"> mladší</t>
    </r>
  </si>
  <si>
    <t>Silvestr Pavlásek</t>
  </si>
  <si>
    <t>Matyáš Bílek</t>
  </si>
  <si>
    <t>SP</t>
  </si>
  <si>
    <t>Matěj Majer</t>
  </si>
  <si>
    <t>Plamen</t>
  </si>
  <si>
    <t>Stanislav Dlouhý</t>
  </si>
  <si>
    <t>Petr Zátopek</t>
  </si>
  <si>
    <t xml:space="preserve">  3.5. Nová Ves</t>
  </si>
  <si>
    <t>Obě</t>
  </si>
  <si>
    <t>Starty žáků v sezoně 2014</t>
  </si>
  <si>
    <t>Okrsková soutěž - Pržno 8.5.2014</t>
  </si>
  <si>
    <t>Stará Ves</t>
  </si>
  <si>
    <t>Žabeň</t>
  </si>
  <si>
    <t>Stará Ves A</t>
  </si>
  <si>
    <t>Košatka</t>
  </si>
  <si>
    <t>Stará Ves B</t>
  </si>
  <si>
    <t>Luboměř</t>
  </si>
  <si>
    <t>Pustkovec</t>
  </si>
  <si>
    <t>Biocel Paskov</t>
  </si>
  <si>
    <t>Biocel Paskov 10.5.2014</t>
  </si>
  <si>
    <t>Prchalov A</t>
  </si>
  <si>
    <t>Závišice</t>
  </si>
  <si>
    <t>Mošnov</t>
  </si>
  <si>
    <t>Horní Suchá</t>
  </si>
  <si>
    <t>Závada</t>
  </si>
  <si>
    <t>Hostašovice</t>
  </si>
  <si>
    <t>Frýdek B</t>
  </si>
  <si>
    <t>Prchalov B</t>
  </si>
  <si>
    <t>Horní Žukov</t>
  </si>
  <si>
    <t>Metylovice B</t>
  </si>
  <si>
    <t>Frýdek A</t>
  </si>
  <si>
    <t>Metylovice A</t>
  </si>
  <si>
    <t>Bartovice</t>
  </si>
  <si>
    <t>Kunčice p.O. - noční 9.5.2014</t>
  </si>
  <si>
    <t>Kamil Znamec</t>
  </si>
  <si>
    <t>Tomáš Řehák</t>
  </si>
  <si>
    <t>Jakub Hladonik</t>
  </si>
  <si>
    <t>Lukáš Halaj</t>
  </si>
  <si>
    <t>Jiří Slaninák</t>
  </si>
  <si>
    <t>Jan Lariš</t>
  </si>
  <si>
    <t>Daniel Hanusek</t>
  </si>
  <si>
    <t>Michal Pecho</t>
  </si>
  <si>
    <t>Radek Palowski</t>
  </si>
  <si>
    <t>Lukáš Siwiec</t>
  </si>
  <si>
    <t>Tomáš Drobisz</t>
  </si>
  <si>
    <t>Patrik Uhlíř</t>
  </si>
  <si>
    <t>Jakub Chmiel</t>
  </si>
  <si>
    <t>Jindřich Wojcik</t>
  </si>
  <si>
    <t>Miroslav Svoboda</t>
  </si>
  <si>
    <t>TFA Stonava 10.5.2014</t>
  </si>
  <si>
    <t>MarPus</t>
  </si>
  <si>
    <t>1. pokus</t>
  </si>
  <si>
    <t>2. pokus</t>
  </si>
  <si>
    <t>Štafeta dvojic - st. žáci</t>
  </si>
  <si>
    <t>Plamen - štafety 10.5.2014</t>
  </si>
  <si>
    <t>Štafeta 4x60m - st. žáci</t>
  </si>
  <si>
    <t>N</t>
  </si>
  <si>
    <t>Štafeta CTIF - st. žáci</t>
  </si>
  <si>
    <t>10.5. Štafeta CTIF</t>
  </si>
  <si>
    <t>24.5. Požární útok</t>
  </si>
  <si>
    <t>24.5. Požární útok CTIF</t>
  </si>
  <si>
    <t>Kristýna Kokešová</t>
  </si>
  <si>
    <t>Zuzana Pekárková</t>
  </si>
  <si>
    <t>Dominik Lupík</t>
  </si>
  <si>
    <t>Ondřej Nečas</t>
  </si>
  <si>
    <t>Štafeta dvojic - ml. žáci</t>
  </si>
  <si>
    <t>Štafeta 4x60m - ml. žáci</t>
  </si>
  <si>
    <t>Štafeta CTIF - ml. žáci</t>
  </si>
  <si>
    <t>20:54</t>
  </si>
  <si>
    <t>26:32</t>
  </si>
  <si>
    <t>Body</t>
  </si>
  <si>
    <t>Lukáš Plevza</t>
  </si>
  <si>
    <t>Adam Hofer</t>
  </si>
  <si>
    <t>Petr Sušila</t>
  </si>
  <si>
    <t>Tomáš Žurovec</t>
  </si>
  <si>
    <t>Miroslav Kačandy</t>
  </si>
  <si>
    <t>Filip Juřík</t>
  </si>
  <si>
    <t>Petr Chocholatý</t>
  </si>
  <si>
    <t>Marek Hota</t>
  </si>
  <si>
    <t>Hana Chocholatá</t>
  </si>
  <si>
    <t>Lucie Onderková</t>
  </si>
  <si>
    <t>Nikola Klimšová</t>
  </si>
  <si>
    <t>Nikola Stolařová</t>
  </si>
  <si>
    <t>18:42</t>
  </si>
  <si>
    <t>22:50</t>
  </si>
  <si>
    <t>19:40</t>
  </si>
  <si>
    <t>18:41</t>
  </si>
  <si>
    <t>David Pavlásek</t>
  </si>
  <si>
    <t>Stonava</t>
  </si>
  <si>
    <t>Kopytov</t>
  </si>
  <si>
    <t>Životice</t>
  </si>
  <si>
    <t>Havířov-Životice</t>
  </si>
  <si>
    <t>Michal Plandor</t>
  </si>
  <si>
    <t>Hrádek</t>
  </si>
  <si>
    <t>Lubina-Drnholec</t>
  </si>
  <si>
    <t>Okrsková soutěž - Pržno</t>
  </si>
  <si>
    <t>Kunčice p.O. - noční</t>
  </si>
  <si>
    <t>B: N</t>
  </si>
  <si>
    <t>23.17</t>
  </si>
  <si>
    <t>A: 15.695</t>
  </si>
  <si>
    <t>21.933</t>
  </si>
  <si>
    <t>14.336</t>
  </si>
  <si>
    <t>18.20</t>
  </si>
  <si>
    <t>21.355</t>
  </si>
  <si>
    <t>18.888</t>
  </si>
  <si>
    <t>46.16</t>
  </si>
  <si>
    <t>18.372</t>
  </si>
  <si>
    <t>19.75</t>
  </si>
  <si>
    <t>22.171</t>
  </si>
  <si>
    <t>13.390</t>
  </si>
  <si>
    <t>14.461</t>
  </si>
  <si>
    <t>2013/14</t>
  </si>
  <si>
    <t>Pavel Šigut ml.</t>
  </si>
  <si>
    <t>Pavel Šigut st.</t>
  </si>
  <si>
    <t>Plamen - štafety</t>
  </si>
  <si>
    <t>10.5. Štafeta 4x60m</t>
  </si>
  <si>
    <t>10.5. Štafeta dvojic</t>
  </si>
  <si>
    <t>Novák Lukáš</t>
  </si>
  <si>
    <t>Praha</t>
  </si>
  <si>
    <t>1:11,26</t>
  </si>
  <si>
    <t>1:20,13</t>
  </si>
  <si>
    <t>0:54,25</t>
  </si>
  <si>
    <t>1:46,15</t>
  </si>
  <si>
    <t>5:11,79</t>
  </si>
  <si>
    <t>Kubín Pavel</t>
  </si>
  <si>
    <t>Královehradecký kraj</t>
  </si>
  <si>
    <t>1:17,57</t>
  </si>
  <si>
    <t>1:19,91</t>
  </si>
  <si>
    <t>1:02,24</t>
  </si>
  <si>
    <t>1:47,93</t>
  </si>
  <si>
    <t>5:27,65</t>
  </si>
  <si>
    <t>Mališ Rudolf</t>
  </si>
  <si>
    <t>1:10,78</t>
  </si>
  <si>
    <t>1:20,30</t>
  </si>
  <si>
    <t>1:02,37</t>
  </si>
  <si>
    <t>2:12,84</t>
  </si>
  <si>
    <t>5:46,29</t>
  </si>
  <si>
    <t xml:space="preserve">Kladiva Radek </t>
  </si>
  <si>
    <t>Vlašim</t>
  </si>
  <si>
    <t>1:21,54</t>
  </si>
  <si>
    <t>0:59,02</t>
  </si>
  <si>
    <t>2:06,39</t>
  </si>
  <si>
    <t>5:47,08</t>
  </si>
  <si>
    <t xml:space="preserve">Rosenkranz Ondřej </t>
  </si>
  <si>
    <t>1:23,87</t>
  </si>
  <si>
    <t>1:28,64</t>
  </si>
  <si>
    <t>1:03,59</t>
  </si>
  <si>
    <t>1:56,71</t>
  </si>
  <si>
    <t>5:52,81</t>
  </si>
  <si>
    <t>Mikulecký Ladislav</t>
  </si>
  <si>
    <t>Pardubického kraje</t>
  </si>
  <si>
    <t>1:16,70</t>
  </si>
  <si>
    <t>1:21,36</t>
  </si>
  <si>
    <t>1:06,39</t>
  </si>
  <si>
    <t>2:10,65</t>
  </si>
  <si>
    <t>5:55,10</t>
  </si>
  <si>
    <t>Houdek Lukáš</t>
  </si>
  <si>
    <t>Jihočeský kraj</t>
  </si>
  <si>
    <t>1:17,29</t>
  </si>
  <si>
    <t>1:22,29</t>
  </si>
  <si>
    <t>1:03,54</t>
  </si>
  <si>
    <t>2:14,60</t>
  </si>
  <si>
    <t>5:57,72</t>
  </si>
  <si>
    <t>Pažický Petr</t>
  </si>
  <si>
    <t>Moravskoslezský kraj</t>
  </si>
  <si>
    <t>1:21,77</t>
  </si>
  <si>
    <t>1:22,10</t>
  </si>
  <si>
    <t>1:03,67</t>
  </si>
  <si>
    <t>2:12,21</t>
  </si>
  <si>
    <t>5:59,75</t>
  </si>
  <si>
    <t>Vyhnálek Petr</t>
  </si>
  <si>
    <t>Vysočina</t>
  </si>
  <si>
    <t>1:26,76</t>
  </si>
  <si>
    <t>1:25,82</t>
  </si>
  <si>
    <t>1:00,41</t>
  </si>
  <si>
    <t>2:08,83</t>
  </si>
  <si>
    <t>6:01,82</t>
  </si>
  <si>
    <t>Poukar Jaroslav</t>
  </si>
  <si>
    <t>1:15,34</t>
  </si>
  <si>
    <t>1:21,98</t>
  </si>
  <si>
    <t>1:00,02</t>
  </si>
  <si>
    <t>2:26,14</t>
  </si>
  <si>
    <t>6:03,48</t>
  </si>
  <si>
    <t>Moleš Petr</t>
  </si>
  <si>
    <t>Jihomoravský kraj</t>
  </si>
  <si>
    <t>1:22,05</t>
  </si>
  <si>
    <t>1:28,33</t>
  </si>
  <si>
    <t>0:55,10</t>
  </si>
  <si>
    <t>2:21,19</t>
  </si>
  <si>
    <t>6:06,67</t>
  </si>
  <si>
    <t>Kopecký Martin</t>
  </si>
  <si>
    <t>Domažlice</t>
  </si>
  <si>
    <t>1:16,04</t>
  </si>
  <si>
    <t>1:25,43</t>
  </si>
  <si>
    <t>1:05,51</t>
  </si>
  <si>
    <t>2:21,43</t>
  </si>
  <si>
    <t>6:08,41</t>
  </si>
  <si>
    <t>Navrátil Aleš</t>
  </si>
  <si>
    <t>1:24,67</t>
  </si>
  <si>
    <t>1:17,01</t>
  </si>
  <si>
    <t>0:55,95</t>
  </si>
  <si>
    <t>2:31,75</t>
  </si>
  <si>
    <t>6:09,38</t>
  </si>
  <si>
    <t>Weinhöfer Petr</t>
  </si>
  <si>
    <t>Chomutov</t>
  </si>
  <si>
    <t>1:14,20</t>
  </si>
  <si>
    <t>1:22,09</t>
  </si>
  <si>
    <t>1:05,63</t>
  </si>
  <si>
    <t>2:31,72</t>
  </si>
  <si>
    <t>6:13,64</t>
  </si>
  <si>
    <t>Mejsnar Jan</t>
  </si>
  <si>
    <t>1:26,96</t>
  </si>
  <si>
    <t>1:27,37</t>
  </si>
  <si>
    <t>1:09,02</t>
  </si>
  <si>
    <t>2:13,76</t>
  </si>
  <si>
    <t>6:17,11</t>
  </si>
  <si>
    <t>Štábl Jiří</t>
  </si>
  <si>
    <t>Vranová Lhota</t>
  </si>
  <si>
    <t>1:33,46</t>
  </si>
  <si>
    <t>1:31,49</t>
  </si>
  <si>
    <t>1:10,58</t>
  </si>
  <si>
    <t>2:02,07</t>
  </si>
  <si>
    <t>6:17,60</t>
  </si>
  <si>
    <t>Slatinský Miloslav</t>
  </si>
  <si>
    <t>1:30,01</t>
  </si>
  <si>
    <t>1:24,41</t>
  </si>
  <si>
    <t>1:10,97</t>
  </si>
  <si>
    <t>2:15,84</t>
  </si>
  <si>
    <t>6:21,23</t>
  </si>
  <si>
    <t>Smilek Petr</t>
  </si>
  <si>
    <t>Zlínský kraj A</t>
  </si>
  <si>
    <t>1:33,87</t>
  </si>
  <si>
    <t>1:30,90</t>
  </si>
  <si>
    <t>1:07,52</t>
  </si>
  <si>
    <t>2:11,53</t>
  </si>
  <si>
    <t>6:23,82</t>
  </si>
  <si>
    <t>Hrubý Jan</t>
  </si>
  <si>
    <t>1:27,45</t>
  </si>
  <si>
    <t>1:22,48</t>
  </si>
  <si>
    <t>1:06,82</t>
  </si>
  <si>
    <t>2:27,14</t>
  </si>
  <si>
    <t>6:23,89</t>
  </si>
  <si>
    <t>Januš Martin</t>
  </si>
  <si>
    <t>Zlínský kraj B</t>
  </si>
  <si>
    <t>1:24,54</t>
  </si>
  <si>
    <t>1:22,26</t>
  </si>
  <si>
    <t>1:06,69</t>
  </si>
  <si>
    <t>2:34,46</t>
  </si>
  <si>
    <t>6:27,95</t>
  </si>
  <si>
    <t>Boček Petr</t>
  </si>
  <si>
    <t>1:21,92</t>
  </si>
  <si>
    <t>1:34,32</t>
  </si>
  <si>
    <t>1:10,11</t>
  </si>
  <si>
    <t>2:23,84</t>
  </si>
  <si>
    <t>6:30,19</t>
  </si>
  <si>
    <t>Lysek Filip</t>
  </si>
  <si>
    <t>1:35,46</t>
  </si>
  <si>
    <t>1:27,30</t>
  </si>
  <si>
    <t>1:09,27</t>
  </si>
  <si>
    <t>2:21,08</t>
  </si>
  <si>
    <t>6:33,11</t>
  </si>
  <si>
    <t>Popelka Pavel</t>
  </si>
  <si>
    <t>Olomoucký kraj</t>
  </si>
  <si>
    <t>1:35,03</t>
  </si>
  <si>
    <t>1:34,99</t>
  </si>
  <si>
    <t>1:07,71</t>
  </si>
  <si>
    <t>2:16,16</t>
  </si>
  <si>
    <t>6:33,89</t>
  </si>
  <si>
    <t>Lehký Tomáš</t>
  </si>
  <si>
    <t>Ústí nad Orlicí</t>
  </si>
  <si>
    <t>1:35,12</t>
  </si>
  <si>
    <t>1:27,48</t>
  </si>
  <si>
    <t>1:05,85</t>
  </si>
  <si>
    <t>2:26,62</t>
  </si>
  <si>
    <t>6:35,07</t>
  </si>
  <si>
    <t>Fišer Ondřej</t>
  </si>
  <si>
    <t>1:37,55</t>
  </si>
  <si>
    <t>1:20,42</t>
  </si>
  <si>
    <t>1:10,48</t>
  </si>
  <si>
    <t>2:28,96</t>
  </si>
  <si>
    <t>6:37,41</t>
  </si>
  <si>
    <t>Pfeifrer Pavel</t>
  </si>
  <si>
    <t>1:45,91</t>
  </si>
  <si>
    <t>1:38,07</t>
  </si>
  <si>
    <t>1:07,90</t>
  </si>
  <si>
    <t>2:06,64</t>
  </si>
  <si>
    <t>6:38,52</t>
  </si>
  <si>
    <t>Nejedlý Jiří</t>
  </si>
  <si>
    <t>1:41,16</t>
  </si>
  <si>
    <t>1:33,39</t>
  </si>
  <si>
    <t>1:04,39</t>
  </si>
  <si>
    <t>2:20,69</t>
  </si>
  <si>
    <t>6:39,63</t>
  </si>
  <si>
    <t>Baklík Aleš</t>
  </si>
  <si>
    <t>1:32,87</t>
  </si>
  <si>
    <t>1:31,46</t>
  </si>
  <si>
    <t>1:08,64</t>
  </si>
  <si>
    <t>2:29,06</t>
  </si>
  <si>
    <t>6:42,03</t>
  </si>
  <si>
    <t>Malenovský Vít</t>
  </si>
  <si>
    <t>1:40,06</t>
  </si>
  <si>
    <t>1:25,48</t>
  </si>
  <si>
    <t>1:07,76</t>
  </si>
  <si>
    <t>2:28,74</t>
  </si>
  <si>
    <t>6:42,04</t>
  </si>
  <si>
    <t>Fila Vojtěch</t>
  </si>
  <si>
    <t>1:37,61</t>
  </si>
  <si>
    <t>1:30,65</t>
  </si>
  <si>
    <t>1:09,99</t>
  </si>
  <si>
    <t>2:25,56</t>
  </si>
  <si>
    <t>6:43,81</t>
  </si>
  <si>
    <t>Řehulka David</t>
  </si>
  <si>
    <t>1:29,82</t>
  </si>
  <si>
    <t>1:26,80</t>
  </si>
  <si>
    <t>1:17,32</t>
  </si>
  <si>
    <t>2:30,02</t>
  </si>
  <si>
    <t>6:43,96</t>
  </si>
  <si>
    <t>Haderka Jan</t>
  </si>
  <si>
    <t>Hulín</t>
  </si>
  <si>
    <t>1:22,71</t>
  </si>
  <si>
    <t>1:28,30</t>
  </si>
  <si>
    <t>1:14,70</t>
  </si>
  <si>
    <t>2:40,35</t>
  </si>
  <si>
    <t>6:46,06</t>
  </si>
  <si>
    <t>Sadowski David</t>
  </si>
  <si>
    <t>1:20,66</t>
  </si>
  <si>
    <t>1:30,82</t>
  </si>
  <si>
    <t>1:05,07</t>
  </si>
  <si>
    <t>2:54,63</t>
  </si>
  <si>
    <t>6:51,18</t>
  </si>
  <si>
    <t>Štábl Martin</t>
  </si>
  <si>
    <t>1:44,26</t>
  </si>
  <si>
    <t>1:37,46</t>
  </si>
  <si>
    <t>1:20,03</t>
  </si>
  <si>
    <t>2:10,42</t>
  </si>
  <si>
    <t>6:52,17</t>
  </si>
  <si>
    <t>Mikulecký Jiří</t>
  </si>
  <si>
    <t>1:20,53</t>
  </si>
  <si>
    <t>1:28,05</t>
  </si>
  <si>
    <t>1:42,89</t>
  </si>
  <si>
    <t>2:25,87</t>
  </si>
  <si>
    <t>6:57,34</t>
  </si>
  <si>
    <t>Dvořák Vojtěch</t>
  </si>
  <si>
    <t>Most</t>
  </si>
  <si>
    <t>1:28,16</t>
  </si>
  <si>
    <t>1:28,38</t>
  </si>
  <si>
    <t>1:16,48</t>
  </si>
  <si>
    <t>2:55,87</t>
  </si>
  <si>
    <t>7:08,89</t>
  </si>
  <si>
    <t>Pernikl Lukáš</t>
  </si>
  <si>
    <t>1:34,89</t>
  </si>
  <si>
    <t>1:14,88</t>
  </si>
  <si>
    <t>2:23,59</t>
  </si>
  <si>
    <t>7:10,07</t>
  </si>
  <si>
    <t>Široký Martin</t>
  </si>
  <si>
    <t>1:37,01</t>
  </si>
  <si>
    <t>1:42,32</t>
  </si>
  <si>
    <t>1:11,80</t>
  </si>
  <si>
    <t>2:42,82</t>
  </si>
  <si>
    <t>7:13,95</t>
  </si>
  <si>
    <t>Bohanus Aleš</t>
  </si>
  <si>
    <t>1:29,23</t>
  </si>
  <si>
    <t>1:38,78</t>
  </si>
  <si>
    <t>1:11,54</t>
  </si>
  <si>
    <t>2:57,84</t>
  </si>
  <si>
    <t>7:17,39</t>
  </si>
  <si>
    <t>Strnad Michal</t>
  </si>
  <si>
    <t>Stará Boleslav</t>
  </si>
  <si>
    <t>2:18,00</t>
  </si>
  <si>
    <t>1:26,74</t>
  </si>
  <si>
    <t>1:11,30</t>
  </si>
  <si>
    <t>2:30,61</t>
  </si>
  <si>
    <t>7:26,65</t>
  </si>
  <si>
    <t>Čurda Zdeněk</t>
  </si>
  <si>
    <t>1:48,10</t>
  </si>
  <si>
    <t>1:42,40</t>
  </si>
  <si>
    <t>1:19,54</t>
  </si>
  <si>
    <t>2:58,86</t>
  </si>
  <si>
    <t>7:48,90</t>
  </si>
  <si>
    <t>Klepáč Jan</t>
  </si>
  <si>
    <t>1:52,41</t>
  </si>
  <si>
    <t>1:39,48</t>
  </si>
  <si>
    <t>1:25,73</t>
  </si>
  <si>
    <t>2:55,76</t>
  </si>
  <si>
    <t>7:53,38</t>
  </si>
  <si>
    <t>Brouček Miloslav</t>
  </si>
  <si>
    <t>1:50,81</t>
  </si>
  <si>
    <t>1:47,73</t>
  </si>
  <si>
    <t>1:26,42</t>
  </si>
  <si>
    <t>2:53,40</t>
  </si>
  <si>
    <t>7:58,36</t>
  </si>
  <si>
    <t>Pokorný Radim</t>
  </si>
  <si>
    <t>Jihlava</t>
  </si>
  <si>
    <t>1:41,76</t>
  </si>
  <si>
    <t>1:53,46</t>
  </si>
  <si>
    <t>1:26,00</t>
  </si>
  <si>
    <t>3:06,94</t>
  </si>
  <si>
    <t>8:08,16</t>
  </si>
  <si>
    <t>Hořava Lukáš</t>
  </si>
  <si>
    <t>Žarošice</t>
  </si>
  <si>
    <t>1:30,68</t>
  </si>
  <si>
    <t>1:49,48</t>
  </si>
  <si>
    <t>1:30,62</t>
  </si>
  <si>
    <t>3:20,02</t>
  </si>
  <si>
    <t>8:10,80</t>
  </si>
  <si>
    <t>Hornáček Jakub</t>
  </si>
  <si>
    <t>Rostoky</t>
  </si>
  <si>
    <t>1:39,86</t>
  </si>
  <si>
    <t>1:35,06</t>
  </si>
  <si>
    <t>1:19,32</t>
  </si>
  <si>
    <t>3:38,60</t>
  </si>
  <si>
    <t>8:12,84</t>
  </si>
  <si>
    <t>Dolan Jiří</t>
  </si>
  <si>
    <t>SŽDC Česká Třebová</t>
  </si>
  <si>
    <t>2:11,31</t>
  </si>
  <si>
    <t>1:54,66</t>
  </si>
  <si>
    <t>1:29,91</t>
  </si>
  <si>
    <t>2:37,61</t>
  </si>
  <si>
    <t>8:13,49</t>
  </si>
  <si>
    <t>Houf Tomáš</t>
  </si>
  <si>
    <t>1:43,17</t>
  </si>
  <si>
    <t>1:40,29</t>
  </si>
  <si>
    <t>1:15,40</t>
  </si>
  <si>
    <t>3:39,03</t>
  </si>
  <si>
    <t>8:17,89</t>
  </si>
  <si>
    <t>Beran Ondřej</t>
  </si>
  <si>
    <t>Olšany</t>
  </si>
  <si>
    <t>1:42,54</t>
  </si>
  <si>
    <t>1:37,42</t>
  </si>
  <si>
    <t>1:31,00</t>
  </si>
  <si>
    <t>3:27,27</t>
  </si>
  <si>
    <t>8:18,23</t>
  </si>
  <si>
    <t>Petřivý Tomáš</t>
  </si>
  <si>
    <t>Lázně Bělohrad</t>
  </si>
  <si>
    <t>1:56,09</t>
  </si>
  <si>
    <t>1:54,20</t>
  </si>
  <si>
    <t>1:32,94</t>
  </si>
  <si>
    <t>3:01,98</t>
  </si>
  <si>
    <t>8:25,21</t>
  </si>
  <si>
    <t>Něměček Tomáš</t>
  </si>
  <si>
    <t>Skoky</t>
  </si>
  <si>
    <t>1:59,25</t>
  </si>
  <si>
    <t>1:55,10</t>
  </si>
  <si>
    <t>1:22,79</t>
  </si>
  <si>
    <t>3:30,07</t>
  </si>
  <si>
    <t>8:47,21</t>
  </si>
  <si>
    <t>Mečl Vojtěch</t>
  </si>
  <si>
    <t>Lipník nad Bečvou</t>
  </si>
  <si>
    <t>1:49,77</t>
  </si>
  <si>
    <t>1:41,57</t>
  </si>
  <si>
    <t>1:33,19</t>
  </si>
  <si>
    <t>3:49,99</t>
  </si>
  <si>
    <t>8:54,52</t>
  </si>
  <si>
    <t>Schnaubelt Tomáš</t>
  </si>
  <si>
    <t>Bělkovice-Lašťany</t>
  </si>
  <si>
    <t>1:48,57</t>
  </si>
  <si>
    <t>2:11,10</t>
  </si>
  <si>
    <t>1:41,39</t>
  </si>
  <si>
    <t>3:31,53</t>
  </si>
  <si>
    <t>9:12,59</t>
  </si>
  <si>
    <t>Machyán Filip</t>
  </si>
  <si>
    <t>2:00,59</t>
  </si>
  <si>
    <t>2:08,69</t>
  </si>
  <si>
    <t>1:31,97</t>
  </si>
  <si>
    <t>3:32,57</t>
  </si>
  <si>
    <t>9:13,82</t>
  </si>
  <si>
    <t>Zvolenský Ondřej</t>
  </si>
  <si>
    <t>Dačice</t>
  </si>
  <si>
    <t>1:54,53</t>
  </si>
  <si>
    <t>1:54,56</t>
  </si>
  <si>
    <t>2:00,54</t>
  </si>
  <si>
    <t>3:38,93</t>
  </si>
  <si>
    <t>9:28,56</t>
  </si>
  <si>
    <t>Dočkal Tomáš</t>
  </si>
  <si>
    <t>Přerov</t>
  </si>
  <si>
    <t>1:36,44</t>
  </si>
  <si>
    <t>1:48,39</t>
  </si>
  <si>
    <t>1:31,03</t>
  </si>
  <si>
    <t>4:42,88</t>
  </si>
  <si>
    <t>9:38,74</t>
  </si>
  <si>
    <t>Nesporý Václav</t>
  </si>
  <si>
    <t>Nová Hradečná</t>
  </si>
  <si>
    <t>1:32,12</t>
  </si>
  <si>
    <t>2:00,07</t>
  </si>
  <si>
    <t>5:03,83</t>
  </si>
  <si>
    <t>10:09,48</t>
  </si>
  <si>
    <t>Šimek David</t>
  </si>
  <si>
    <t>Popůvky</t>
  </si>
  <si>
    <t>1:55,74</t>
  </si>
  <si>
    <t>1:59,29</t>
  </si>
  <si>
    <t>1:39,94</t>
  </si>
  <si>
    <t>4:41,70</t>
  </si>
  <si>
    <t>10:16,67</t>
  </si>
  <si>
    <t>Říha Tomáš</t>
  </si>
  <si>
    <t>SŽDC Přerov</t>
  </si>
  <si>
    <t>1:49,38</t>
  </si>
  <si>
    <t>1:58,06</t>
  </si>
  <si>
    <t>1:21,44</t>
  </si>
  <si>
    <t>5:19,99</t>
  </si>
  <si>
    <t>10:28,87</t>
  </si>
  <si>
    <t>Žižlavský David</t>
  </si>
  <si>
    <t>Hroznová Lhota</t>
  </si>
  <si>
    <t>1:48,45</t>
  </si>
  <si>
    <t>2:10,01</t>
  </si>
  <si>
    <t>2:02,00</t>
  </si>
  <si>
    <t>6:10,87</t>
  </si>
  <si>
    <t>12:11,33</t>
  </si>
  <si>
    <t>Janováč Michal</t>
  </si>
  <si>
    <t>1:34,12</t>
  </si>
  <si>
    <t>2:00,49</t>
  </si>
  <si>
    <t>4:20,37</t>
  </si>
  <si>
    <t>Vícha Lukáš</t>
  </si>
  <si>
    <t>3:00,30</t>
  </si>
  <si>
    <t>8:11,54</t>
  </si>
  <si>
    <t>Rozsíval Ondřej</t>
  </si>
  <si>
    <t>Náměšť na Hané</t>
  </si>
  <si>
    <t>2:14,66</t>
  </si>
  <si>
    <t>1:51,08</t>
  </si>
  <si>
    <t>Šindelka Jan</t>
  </si>
  <si>
    <t>1:15,59</t>
  </si>
  <si>
    <t>1:15,58</t>
  </si>
  <si>
    <t>0:56,97</t>
  </si>
  <si>
    <t>2:14,90</t>
  </si>
  <si>
    <t>5:43,04</t>
  </si>
  <si>
    <t>Viej Roman</t>
  </si>
  <si>
    <t>1:10,72</t>
  </si>
  <si>
    <t>1:18,36</t>
  </si>
  <si>
    <t>0:59,00</t>
  </si>
  <si>
    <t>2:16,08</t>
  </si>
  <si>
    <t>5:44,16</t>
  </si>
  <si>
    <t>Přecechtěl Michal</t>
  </si>
  <si>
    <t>1:18,32</t>
  </si>
  <si>
    <t>1:23,68</t>
  </si>
  <si>
    <t>1:01,47</t>
  </si>
  <si>
    <t>2:03,04</t>
  </si>
  <si>
    <t>5:46,51</t>
  </si>
  <si>
    <t>Kouřil Daniel</t>
  </si>
  <si>
    <t>1:17,16</t>
  </si>
  <si>
    <t>1:31,11</t>
  </si>
  <si>
    <t>1:01,29</t>
  </si>
  <si>
    <t>1:57,92</t>
  </si>
  <si>
    <t>5:47,48</t>
  </si>
  <si>
    <t>Nečas Josef</t>
  </si>
  <si>
    <t>1:19,68</t>
  </si>
  <si>
    <t>1:24,27</t>
  </si>
  <si>
    <t>1:05,19</t>
  </si>
  <si>
    <t>2:12,05</t>
  </si>
  <si>
    <t>6:01,19</t>
  </si>
  <si>
    <t>Jarůšek Marek</t>
  </si>
  <si>
    <t>1:34,70</t>
  </si>
  <si>
    <t>1:28,48</t>
  </si>
  <si>
    <t>2:10,34</t>
  </si>
  <si>
    <t>6:12,52</t>
  </si>
  <si>
    <t>Zobaník Tomáš</t>
  </si>
  <si>
    <t>1:15,13</t>
  </si>
  <si>
    <t>1:26,09</t>
  </si>
  <si>
    <t>0:59,57</t>
  </si>
  <si>
    <t>2:32,84</t>
  </si>
  <si>
    <t>6:13,63</t>
  </si>
  <si>
    <t>Palát Josef</t>
  </si>
  <si>
    <t>1:28,87</t>
  </si>
  <si>
    <t>1:29,44</t>
  </si>
  <si>
    <t>1:05,98</t>
  </si>
  <si>
    <t>2:09,58</t>
  </si>
  <si>
    <t>6:13,87</t>
  </si>
  <si>
    <t>Jakeš Radek</t>
  </si>
  <si>
    <t>1:22,86</t>
  </si>
  <si>
    <t>1:32,66</t>
  </si>
  <si>
    <t>0:58,45</t>
  </si>
  <si>
    <t>2:20,18</t>
  </si>
  <si>
    <t>6:14,15</t>
  </si>
  <si>
    <t>Pařil Milan</t>
  </si>
  <si>
    <t>1:21,67</t>
  </si>
  <si>
    <t>1:02,07</t>
  </si>
  <si>
    <t>2:19,45</t>
  </si>
  <si>
    <t>6:15,31</t>
  </si>
  <si>
    <t>Benda Petr</t>
  </si>
  <si>
    <t>1:27,22</t>
  </si>
  <si>
    <t>1:39,70</t>
  </si>
  <si>
    <t>1:04,45</t>
  </si>
  <si>
    <t>2:11,24</t>
  </si>
  <si>
    <t>6:22,61</t>
  </si>
  <si>
    <t xml:space="preserve">Karban Štěpán </t>
  </si>
  <si>
    <t>1:32,97</t>
  </si>
  <si>
    <t>1:10,37</t>
  </si>
  <si>
    <t>2:21,58</t>
  </si>
  <si>
    <t>6:35,57</t>
  </si>
  <si>
    <t>Semerádt Jan</t>
  </si>
  <si>
    <t>Liberecký kraj</t>
  </si>
  <si>
    <t>1:36,89</t>
  </si>
  <si>
    <t>1:30,74</t>
  </si>
  <si>
    <t>1:11,18</t>
  </si>
  <si>
    <t>2:20,46</t>
  </si>
  <si>
    <t>6:39,27</t>
  </si>
  <si>
    <t>Sladký Petr</t>
  </si>
  <si>
    <t>1:34,92</t>
  </si>
  <si>
    <t>1:37,50</t>
  </si>
  <si>
    <t>1:10,32</t>
  </si>
  <si>
    <t>2:17,84</t>
  </si>
  <si>
    <t>6:40,58</t>
  </si>
  <si>
    <t>Kalvoda Stanislav</t>
  </si>
  <si>
    <t>1:14,78</t>
  </si>
  <si>
    <t>1:24,09</t>
  </si>
  <si>
    <t>1:01,62</t>
  </si>
  <si>
    <t>3:13,53</t>
  </si>
  <si>
    <t>6:54,02</t>
  </si>
  <si>
    <t>Hruška Martin</t>
  </si>
  <si>
    <t>1:17,50</t>
  </si>
  <si>
    <t>1:34,34</t>
  </si>
  <si>
    <t>1:03,65</t>
  </si>
  <si>
    <t>3:00,03</t>
  </si>
  <si>
    <t>6:55,52</t>
  </si>
  <si>
    <t>Pecka Petr</t>
  </si>
  <si>
    <t>1:36,45</t>
  </si>
  <si>
    <t>1:29,60</t>
  </si>
  <si>
    <t>1:03,42</t>
  </si>
  <si>
    <t>2:49,36</t>
  </si>
  <si>
    <t>6:58,83</t>
  </si>
  <si>
    <t>Kořínek Jan</t>
  </si>
  <si>
    <t>1:40,07</t>
  </si>
  <si>
    <t>1:34,14</t>
  </si>
  <si>
    <t>1:05,00</t>
  </si>
  <si>
    <t>2:45,31</t>
  </si>
  <si>
    <t>7:04,52</t>
  </si>
  <si>
    <t>Pavelka Dušan</t>
  </si>
  <si>
    <t>1:38,26</t>
  </si>
  <si>
    <t>1:42,58</t>
  </si>
  <si>
    <t>1:16,92</t>
  </si>
  <si>
    <t>2:55,48</t>
  </si>
  <si>
    <t>7:33,24</t>
  </si>
  <si>
    <t>Fišr Robert</t>
  </si>
  <si>
    <t>Dlouhá Loučka</t>
  </si>
  <si>
    <t>1:32,64</t>
  </si>
  <si>
    <t>1:38,73</t>
  </si>
  <si>
    <t>1:22,80</t>
  </si>
  <si>
    <t>3:14,03</t>
  </si>
  <si>
    <t>7:48,20</t>
  </si>
  <si>
    <t>Hubáček Zdenek</t>
  </si>
  <si>
    <t>Uničov</t>
  </si>
  <si>
    <t>1:43,60</t>
  </si>
  <si>
    <t>1:48,42</t>
  </si>
  <si>
    <t>1:14,38</t>
  </si>
  <si>
    <t>2:44,18</t>
  </si>
  <si>
    <t>7:30,58</t>
  </si>
  <si>
    <t>Vlk Josef</t>
  </si>
  <si>
    <t>1:52,81</t>
  </si>
  <si>
    <t>1:42,68</t>
  </si>
  <si>
    <t>1:16,82</t>
  </si>
  <si>
    <t>2:48,92</t>
  </si>
  <si>
    <t>7:41,23</t>
  </si>
  <si>
    <t>Frýdl Josef</t>
  </si>
  <si>
    <t>1:56,27</t>
  </si>
  <si>
    <t>1:41,13</t>
  </si>
  <si>
    <t>1:22,35</t>
  </si>
  <si>
    <t>2:47,36</t>
  </si>
  <si>
    <t>7:47,11</t>
  </si>
  <si>
    <t>Havlena Pavel</t>
  </si>
  <si>
    <t>1:39,77</t>
  </si>
  <si>
    <t>1:31,98</t>
  </si>
  <si>
    <t>1:14,29</t>
  </si>
  <si>
    <t>3:54,38</t>
  </si>
  <si>
    <t>8:20,42</t>
  </si>
  <si>
    <t>Šimková Adéla</t>
  </si>
  <si>
    <t>3:01,95</t>
  </si>
  <si>
    <t>7:50,72</t>
  </si>
  <si>
    <t>Nyitraiová Vanessa</t>
  </si>
  <si>
    <t>Světlá Hora</t>
  </si>
  <si>
    <t>2:44,13</t>
  </si>
  <si>
    <t>5:57,38</t>
  </si>
  <si>
    <t>7:28,97</t>
  </si>
  <si>
    <t>Humpálová Ludmila</t>
  </si>
  <si>
    <t>Řepy</t>
  </si>
  <si>
    <t>2:36,89</t>
  </si>
  <si>
    <t>5:01,48</t>
  </si>
  <si>
    <t>6:41,60</t>
  </si>
  <si>
    <t>Holánová Iveta</t>
  </si>
  <si>
    <t>3:06,09</t>
  </si>
  <si>
    <t>Muži do 34 let</t>
  </si>
  <si>
    <t>úsek 1</t>
  </si>
  <si>
    <t>úsek 2</t>
  </si>
  <si>
    <t>úsek 3</t>
  </si>
  <si>
    <t>úsek 4</t>
  </si>
  <si>
    <t>Muži 35-44 let</t>
  </si>
  <si>
    <t>Muži nad 45 let</t>
  </si>
  <si>
    <t>Královéhradecký kraj</t>
  </si>
  <si>
    <t>24:13,14</t>
  </si>
  <si>
    <t>24:17,07</t>
  </si>
  <si>
    <t>Špinaví kojoti</t>
  </si>
  <si>
    <t>24:33,30</t>
  </si>
  <si>
    <t>24:39,30</t>
  </si>
  <si>
    <t>25:00,01</t>
  </si>
  <si>
    <t>25:01,22</t>
  </si>
  <si>
    <t>25:19,05</t>
  </si>
  <si>
    <t>25:22,17</t>
  </si>
  <si>
    <t>27:41,15</t>
  </si>
  <si>
    <t>28:50,47</t>
  </si>
  <si>
    <t>29:46,25</t>
  </si>
  <si>
    <t>Kubín P., Rosenkranz O. , Mejsnar J., Karban Š.</t>
  </si>
  <si>
    <t>Šindelka J., Přecechtěl M., Zobaník T., Popelka P.</t>
  </si>
  <si>
    <t>Novák L., Mikulecký L., Lehký T., Mikulecký J.</t>
  </si>
  <si>
    <t>Nečas J., Moleš P., Jarůšek M., Nejedlý J.</t>
  </si>
  <si>
    <t>Houdek L., Poukar J., Benda P., Fišer O.</t>
  </si>
  <si>
    <t>Viej R., Pažický P., Řehulka D., Sadowski D.</t>
  </si>
  <si>
    <t>Vyhnálek P., Pařil M., Slatinský M., Fila V.</t>
  </si>
  <si>
    <t>Smilek P., Sladký P., Hruška M., Vlk J.</t>
  </si>
  <si>
    <t>Januš M., Baklík A., Frýdl J., Klepáč J.</t>
  </si>
  <si>
    <t>Kopecký M., Pernikl L., Široký M., Machyán F.</t>
  </si>
  <si>
    <t>Družstva</t>
  </si>
  <si>
    <t>závodníci</t>
  </si>
  <si>
    <t>TFA Olomouc 13.5.2014</t>
  </si>
  <si>
    <t>Okrskový pohár mládeže</t>
  </si>
  <si>
    <t>24.5. Plamen</t>
  </si>
  <si>
    <t>14.6. Lubno</t>
  </si>
  <si>
    <t>21.6. Janovice</t>
  </si>
  <si>
    <t>28.6. Frýdlant n.O.</t>
  </si>
  <si>
    <t>Hukovice</t>
  </si>
  <si>
    <t>Hájov</t>
  </si>
  <si>
    <t>Palkovice</t>
  </si>
  <si>
    <t>Místek</t>
  </si>
  <si>
    <t>Proskovice</t>
  </si>
  <si>
    <t>Hukvaldy</t>
  </si>
  <si>
    <t>Jistebník A</t>
  </si>
  <si>
    <t>Jistebník B</t>
  </si>
  <si>
    <t>23.5. Košatka - noční</t>
  </si>
  <si>
    <t>Plesná B</t>
  </si>
  <si>
    <t>Třebovice</t>
  </si>
  <si>
    <t>Děhylov</t>
  </si>
  <si>
    <t>Svinov</t>
  </si>
  <si>
    <t>Plesná C</t>
  </si>
  <si>
    <t>Tošovice</t>
  </si>
  <si>
    <t>Vrbice A</t>
  </si>
  <si>
    <t>Markvartovice</t>
  </si>
  <si>
    <t>Vrbice B</t>
  </si>
  <si>
    <t>Služovice</t>
  </si>
  <si>
    <t>Vřesina A</t>
  </si>
  <si>
    <t>Vřesina B</t>
  </si>
  <si>
    <t>Plesná</t>
  </si>
  <si>
    <t>Košatka - noční 23.5.2014</t>
  </si>
  <si>
    <t>Pavel Herman</t>
  </si>
  <si>
    <t>Adéla Štandlová</t>
  </si>
  <si>
    <t>Košatka A</t>
  </si>
  <si>
    <t>Větřkovice</t>
  </si>
  <si>
    <t>Proskovice A</t>
  </si>
  <si>
    <t>Proskovice B</t>
  </si>
  <si>
    <t>Košatka B</t>
  </si>
  <si>
    <t>Vrbice</t>
  </si>
  <si>
    <t>Mošnov</t>
  </si>
  <si>
    <t>Závišice</t>
  </si>
  <si>
    <t>Rudinka</t>
  </si>
  <si>
    <t>Dolní Lhota</t>
  </si>
  <si>
    <t>Kozmice</t>
  </si>
  <si>
    <t>Svinov B</t>
  </si>
  <si>
    <t>Bartovice B</t>
  </si>
  <si>
    <t>Lhotka</t>
  </si>
  <si>
    <t>Vlčovice</t>
  </si>
  <si>
    <t>Myslík</t>
  </si>
  <si>
    <t>Chlebovice</t>
  </si>
  <si>
    <t>Kozlovice - noční 24.5.2014</t>
  </si>
  <si>
    <t>Malenovice 24.5.2014</t>
  </si>
  <si>
    <t>Radim Tomášek</t>
  </si>
  <si>
    <t>PÚ - st. žáci</t>
  </si>
  <si>
    <t>Plamen - útoky 24.5.2014</t>
  </si>
  <si>
    <t>PÚ - ml. žáci</t>
  </si>
  <si>
    <t>Mohlenice</t>
  </si>
  <si>
    <t>PÚ CTF - st. žáci</t>
  </si>
  <si>
    <t>PÚ CTF - ml. žáci</t>
  </si>
  <si>
    <t>Košatka - noční</t>
  </si>
  <si>
    <t>Kozlovice - noční</t>
  </si>
  <si>
    <t>16.109</t>
  </si>
  <si>
    <t>A: 14.895</t>
  </si>
  <si>
    <t>B: 15.426</t>
  </si>
  <si>
    <t>16.542</t>
  </si>
  <si>
    <t>14.520</t>
  </si>
  <si>
    <t>13.941</t>
  </si>
  <si>
    <t>15.272</t>
  </si>
  <si>
    <t>B: 20.531</t>
  </si>
  <si>
    <t>A: 22.819</t>
  </si>
  <si>
    <t>A: 18.609</t>
  </si>
  <si>
    <t>19.840</t>
  </si>
  <si>
    <t>18.542</t>
  </si>
  <si>
    <t>17.507</t>
  </si>
  <si>
    <t>20.447</t>
  </si>
  <si>
    <t>15.541</t>
  </si>
  <si>
    <t>16.410</t>
  </si>
  <si>
    <t>80 b.</t>
  </si>
  <si>
    <t>Jistebník - muži</t>
  </si>
  <si>
    <t>1</t>
  </si>
  <si>
    <t>24.5. Malenovice</t>
  </si>
  <si>
    <t>24.5. Kozlovice - noční</t>
  </si>
  <si>
    <t>poř.</t>
  </si>
  <si>
    <t>Barbora Němcová</t>
  </si>
  <si>
    <t>Eva Němcová</t>
  </si>
  <si>
    <t>Petr Navrátil</t>
  </si>
  <si>
    <t>Tichá</t>
  </si>
  <si>
    <t>Albrechtice 31.5.2014</t>
  </si>
  <si>
    <t>Martin Nováček</t>
  </si>
  <si>
    <t>ČT - Mosty</t>
  </si>
  <si>
    <t>Doubrava</t>
  </si>
  <si>
    <t>Zpupná Lhota</t>
  </si>
  <si>
    <t>Tomáš Matějný</t>
  </si>
  <si>
    <t>Fryčovice 31.5.2014</t>
  </si>
  <si>
    <t>Mošnov A</t>
  </si>
  <si>
    <t>Vřesina</t>
  </si>
  <si>
    <t>Mošnov B</t>
  </si>
  <si>
    <t>Píšť</t>
  </si>
  <si>
    <t>Žabeň</t>
  </si>
  <si>
    <t>Brušperk</t>
  </si>
  <si>
    <t>31.5. Albrechtice</t>
  </si>
  <si>
    <t>31.5. Fryčovice</t>
  </si>
  <si>
    <t>31.5. Mošnov - noční</t>
  </si>
  <si>
    <t>?</t>
  </si>
  <si>
    <t>Mošnov - noční</t>
  </si>
  <si>
    <t>A: 17.140</t>
  </si>
  <si>
    <t>B: 20.331</t>
  </si>
  <si>
    <t>A: 19.134</t>
  </si>
  <si>
    <t>16.689</t>
  </si>
  <si>
    <t>15.932</t>
  </si>
  <si>
    <t>17.151</t>
  </si>
  <si>
    <t>15.052</t>
  </si>
  <si>
    <t>17.904</t>
  </si>
  <si>
    <t>13.829</t>
  </si>
  <si>
    <t>13.524</t>
  </si>
  <si>
    <t>14.155</t>
  </si>
  <si>
    <t>Kunčice p.O. A</t>
  </si>
  <si>
    <t>Kunčice p.O. B</t>
  </si>
  <si>
    <t>Výškovice</t>
  </si>
  <si>
    <t>Český Těšín-Mosty</t>
  </si>
  <si>
    <t>Muglinov</t>
  </si>
  <si>
    <t>Svinov A</t>
  </si>
  <si>
    <t>Bartovice A</t>
  </si>
  <si>
    <t>Mošnov - noční 31.5.2014</t>
  </si>
  <si>
    <t>Stachovice</t>
  </si>
  <si>
    <t>Kujavy</t>
  </si>
  <si>
    <t>Studénka</t>
  </si>
  <si>
    <t>Kateřinice</t>
  </si>
  <si>
    <t>Petřvald - noční</t>
  </si>
  <si>
    <t>Ročník</t>
  </si>
  <si>
    <t>Klub/Město</t>
  </si>
  <si>
    <t>Tomáš Filipec</t>
  </si>
  <si>
    <t>Slezan Frýdek-Místek</t>
  </si>
  <si>
    <t>Frýdek-Místek</t>
  </si>
  <si>
    <t>Martin Ryzí</t>
  </si>
  <si>
    <t>SK Fighter Inside</t>
  </si>
  <si>
    <t>Martin Řezáč</t>
  </si>
  <si>
    <t>Ostrava</t>
  </si>
  <si>
    <t>Karel Švančar</t>
  </si>
  <si>
    <t>Bohumír Najdek</t>
  </si>
  <si>
    <t>Pavel Hradil</t>
  </si>
  <si>
    <t>SSK Vítkovice</t>
  </si>
  <si>
    <t>Karolína Stuchlíková</t>
  </si>
  <si>
    <t>IZS - muži</t>
  </si>
  <si>
    <t>SDH Metylovice</t>
  </si>
  <si>
    <t>David Belej</t>
  </si>
  <si>
    <t>SK MPFM</t>
  </si>
  <si>
    <t>Rostislav Pitřík</t>
  </si>
  <si>
    <t>IZS - ženy</t>
  </si>
  <si>
    <t>Lucie Blehová</t>
  </si>
  <si>
    <t>Chlebovice - muži</t>
  </si>
  <si>
    <t>Děti 16-18 let - kluci</t>
  </si>
  <si>
    <t>Opava</t>
  </si>
  <si>
    <t>Chlebovický krpál 8.6.2014</t>
  </si>
  <si>
    <t>Radim Kasalík</t>
  </si>
  <si>
    <t>PBK Kravaře</t>
  </si>
  <si>
    <t>Vít Otevřel</t>
  </si>
  <si>
    <t>Český Těšín</t>
  </si>
  <si>
    <t>Matouš Vrzala</t>
  </si>
  <si>
    <t>Daniel Šindelek</t>
  </si>
  <si>
    <t>Pepateam Frýdek-Místek </t>
  </si>
  <si>
    <t>Jan Šrubař</t>
  </si>
  <si>
    <t>TJ Slezan Frýdek-Místek</t>
  </si>
  <si>
    <t xml:space="preserve">Michal Poledník </t>
  </si>
  <si>
    <t>Otice</t>
  </si>
  <si>
    <t>Petr Filipec</t>
  </si>
  <si>
    <t>Marek Škapa</t>
  </si>
  <si>
    <t>X-AIR Ostrava</t>
  </si>
  <si>
    <t>Lubomír Brháček</t>
  </si>
  <si>
    <t>Sokol Baška</t>
  </si>
  <si>
    <t>Jáchym Múck</t>
  </si>
  <si>
    <t>Canicross Beskydy</t>
  </si>
  <si>
    <t>Radim Lipták</t>
  </si>
  <si>
    <t>Jiří Skarka</t>
  </si>
  <si>
    <t>Pavel Brynda</t>
  </si>
  <si>
    <t>X-Trail Orlová</t>
  </si>
  <si>
    <t>No Stress Racing Team</t>
  </si>
  <si>
    <t>Ladislav Březina</t>
  </si>
  <si>
    <t>Tomáš Weissmann</t>
  </si>
  <si>
    <t>Petr Vlček</t>
  </si>
  <si>
    <t>Petr Řehák</t>
  </si>
  <si>
    <t>Hrtus&amp;Partner, Staříč</t>
  </si>
  <si>
    <t>Tomáš Petreček</t>
  </si>
  <si>
    <t>Zelinkovice</t>
  </si>
  <si>
    <t>Marek Prokeš</t>
  </si>
  <si>
    <t>Michal Svoboda</t>
  </si>
  <si>
    <t>Martin Kopecký</t>
  </si>
  <si>
    <t>Martin Tošenovský</t>
  </si>
  <si>
    <t>Leemon</t>
  </si>
  <si>
    <t>Jakub Varga</t>
  </si>
  <si>
    <t>???</t>
  </si>
  <si>
    <t>Zdenek Fejgl</t>
  </si>
  <si>
    <t>BK Vratimov</t>
  </si>
  <si>
    <t>Josef Kunisch</t>
  </si>
  <si>
    <t>Petr Martičák</t>
  </si>
  <si>
    <t>Oldřich Tošenovský</t>
  </si>
  <si>
    <t>Tereza Čaganová</t>
  </si>
  <si>
    <t>Vendula Knězková</t>
  </si>
  <si>
    <t>Zuzana Svobodová</t>
  </si>
  <si>
    <t>Ivona Pyšková</t>
  </si>
  <si>
    <t>Lenka Lištvanová</t>
  </si>
  <si>
    <t>Horní Tošanovice</t>
  </si>
  <si>
    <t>Martina Stuchlíková</t>
  </si>
  <si>
    <t>Eva Handrejchová</t>
  </si>
  <si>
    <t>Lucie Bradová</t>
  </si>
  <si>
    <t>Hranice</t>
  </si>
  <si>
    <t>Marcela Bechná</t>
  </si>
  <si>
    <t>Sviadnov</t>
  </si>
  <si>
    <t>HZS MSK</t>
  </si>
  <si>
    <t>10:05</t>
  </si>
  <si>
    <t>10:25</t>
  </si>
  <si>
    <t>11:27</t>
  </si>
  <si>
    <t>SDH Mošnov</t>
  </si>
  <si>
    <t>12:04</t>
  </si>
  <si>
    <t>Pavel Solanský</t>
  </si>
  <si>
    <t>12:12</t>
  </si>
  <si>
    <t>13:59</t>
  </si>
  <si>
    <t>Radim  Pyško</t>
  </si>
  <si>
    <t>CS ČR</t>
  </si>
  <si>
    <t>14:33</t>
  </si>
  <si>
    <t>Jan Mojžíšek</t>
  </si>
  <si>
    <t>SDH Staré Město</t>
  </si>
  <si>
    <t>15:23</t>
  </si>
  <si>
    <t>Aleš Ondruch</t>
  </si>
  <si>
    <t>15:00</t>
  </si>
  <si>
    <t>17:06</t>
  </si>
  <si>
    <t>18:14</t>
  </si>
  <si>
    <t>Zdenek Martinák</t>
  </si>
  <si>
    <t xml:space="preserve">Jiří Kozel </t>
  </si>
  <si>
    <t>Suma 3</t>
  </si>
  <si>
    <t xml:space="preserve">Oprechtice </t>
  </si>
  <si>
    <t>Lubno 14.6.2014</t>
  </si>
  <si>
    <t>Krásná</t>
  </si>
  <si>
    <t>Aneta Vyvialová</t>
  </si>
  <si>
    <t>Matěj Izvorský</t>
  </si>
  <si>
    <t>Kateřina Michalíková</t>
  </si>
  <si>
    <t>Eliška Scotti</t>
  </si>
  <si>
    <t>Ester Scotti</t>
  </si>
  <si>
    <t>Natálie Scotti</t>
  </si>
  <si>
    <t>Žabeň</t>
  </si>
  <si>
    <t xml:space="preserve">Proskovice </t>
  </si>
  <si>
    <t>Oprechtice A</t>
  </si>
  <si>
    <t>Oprechtice B</t>
  </si>
  <si>
    <t xml:space="preserve">Karviná Louky </t>
  </si>
  <si>
    <t>Štôla</t>
  </si>
  <si>
    <t>Nižné Ružbachy</t>
  </si>
  <si>
    <t>Milíkov</t>
  </si>
  <si>
    <t>Petr Korybanič</t>
  </si>
  <si>
    <t>Tereza Tomášková</t>
  </si>
  <si>
    <t>Janovice 21.6.2014</t>
  </si>
  <si>
    <t>Podhorie</t>
  </si>
  <si>
    <t>Stúpne</t>
  </si>
  <si>
    <t>Brumov</t>
  </si>
  <si>
    <t>Neplachovice</t>
  </si>
  <si>
    <t>Svoboda</t>
  </si>
  <si>
    <t xml:space="preserve">Děhylov </t>
  </si>
  <si>
    <t>Hněvošice</t>
  </si>
  <si>
    <t>Chlebičov</t>
  </si>
  <si>
    <t>Velké Hoštice B</t>
  </si>
  <si>
    <t>Skrochovice</t>
  </si>
  <si>
    <t>Milotice nad Bečvou</t>
  </si>
  <si>
    <t>Oprechtice 21.6.2014</t>
  </si>
  <si>
    <t>Oprechtice - noční 21.6.2014</t>
  </si>
  <si>
    <t>Ostravice 22.6.2014</t>
  </si>
  <si>
    <t>Velké Hoštice A</t>
  </si>
  <si>
    <t xml:space="preserve">Petřvaldík </t>
  </si>
  <si>
    <t>Oprechtice - noční</t>
  </si>
  <si>
    <t>A: N</t>
  </si>
  <si>
    <t>B: 16.942</t>
  </si>
  <si>
    <t>A: 15.221</t>
  </si>
  <si>
    <t>B: 14.988</t>
  </si>
  <si>
    <t>14.183</t>
  </si>
  <si>
    <t>13.517</t>
  </si>
  <si>
    <t>14.337</t>
  </si>
  <si>
    <t>A: 17.716</t>
  </si>
  <si>
    <t>B: 19.222</t>
  </si>
  <si>
    <t>B: 27.229</t>
  </si>
  <si>
    <t>20.483</t>
  </si>
  <si>
    <t>16.428</t>
  </si>
  <si>
    <t>17.329</t>
  </si>
  <si>
    <t>17.815</t>
  </si>
  <si>
    <t>16.093</t>
  </si>
  <si>
    <t>16.107</t>
  </si>
  <si>
    <t>26.233</t>
  </si>
  <si>
    <t>13.133</t>
  </si>
  <si>
    <t>21.733</t>
  </si>
  <si>
    <t>13.835</t>
  </si>
  <si>
    <t>23.304</t>
  </si>
  <si>
    <t>16.688</t>
  </si>
  <si>
    <t>23.160</t>
  </si>
  <si>
    <t>12.368</t>
  </si>
  <si>
    <t>21.6. Oprechtice</t>
  </si>
  <si>
    <t>21.6. Oprechtice - noční</t>
  </si>
  <si>
    <t>22.6. Ostravice</t>
  </si>
  <si>
    <t>Svinov 28.6.2014</t>
  </si>
  <si>
    <t>16:001</t>
  </si>
  <si>
    <t>Studénka-Butovice</t>
  </si>
  <si>
    <t>Michal Stibor</t>
  </si>
  <si>
    <t>Marpus</t>
  </si>
  <si>
    <t xml:space="preserve">Albrechtice </t>
  </si>
  <si>
    <t xml:space="preserve">Třebovice </t>
  </si>
  <si>
    <t>All Stars ženy A</t>
  </si>
  <si>
    <t>All Stars ženy B</t>
  </si>
  <si>
    <t>All Stars ženy C</t>
  </si>
  <si>
    <t>All Stars MSL 2013</t>
  </si>
  <si>
    <t>Zuzana Novobilská (Stará Ves)</t>
  </si>
  <si>
    <t>Michaela Žáčková (Oprechtice)</t>
  </si>
  <si>
    <t>Lucie Leksovská (Bartovice B)</t>
  </si>
  <si>
    <t>Hana Staňková (Oprechtice)</t>
  </si>
  <si>
    <t>Aneta Bielová (Bartovice A)</t>
  </si>
  <si>
    <t>Kateřina Galásková (Stará Ves)</t>
  </si>
  <si>
    <t>Zuzana Kunátová (Oprechtice)</t>
  </si>
  <si>
    <t>Zuzana Navrátilová (Albrechtice)</t>
  </si>
  <si>
    <t>Lucie Kolková (Stará Ves)</t>
  </si>
  <si>
    <t>Tereza Žáčková (Oprechtice)</t>
  </si>
  <si>
    <t>Markéta Kolková (Stará Ves)</t>
  </si>
  <si>
    <t>Michaela Nováková (Bartovice B)</t>
  </si>
  <si>
    <t>Hana Stiborová (Oprechtice)</t>
  </si>
  <si>
    <t>Michaela Palowská (Albrechtice)</t>
  </si>
  <si>
    <t>Denisa Ryšková (Metylovice)</t>
  </si>
  <si>
    <t>Hana Pastorková (Oprechtice)</t>
  </si>
  <si>
    <t>Lenka Hanyášová (Bartovice A)</t>
  </si>
  <si>
    <t>Pavla Monsportová (Stará Ves)</t>
  </si>
  <si>
    <t>Veronika Krejčí (Oprechtice)</t>
  </si>
  <si>
    <t>Daniela Hamalová (Stará Ves)</t>
  </si>
  <si>
    <t>Agata Kochová (Albrechtice)</t>
  </si>
  <si>
    <t>Tísek</t>
  </si>
  <si>
    <t>Svinov nad 35 let</t>
  </si>
  <si>
    <t>Druhé kolo - muži</t>
  </si>
  <si>
    <t>Druhé kolo - ženy</t>
  </si>
  <si>
    <t>Svinov - druhé kolo</t>
  </si>
  <si>
    <t>Svinov - All Stars</t>
  </si>
  <si>
    <t>Podvysoká - noční</t>
  </si>
  <si>
    <t>28.6. Svinov</t>
  </si>
  <si>
    <t>Libhošť</t>
  </si>
  <si>
    <t>Jakubčovice</t>
  </si>
  <si>
    <t>Mniší</t>
  </si>
  <si>
    <t>Slatina</t>
  </si>
  <si>
    <t>Trnávka</t>
  </si>
  <si>
    <t>A: 14.986</t>
  </si>
  <si>
    <t>13.960</t>
  </si>
  <si>
    <t>B: 18.251</t>
  </si>
  <si>
    <t>A: 20.408</t>
  </si>
  <si>
    <t>16.845</t>
  </si>
  <si>
    <t>16.835</t>
  </si>
  <si>
    <t>15.708</t>
  </si>
  <si>
    <t xml:space="preserve">Lučina </t>
  </si>
  <si>
    <t>Frýdlant n.O. 28.6.2014</t>
  </si>
  <si>
    <t>Metylovice 5.7.2014</t>
  </si>
  <si>
    <t>Palkovice - noční 5.7.2014</t>
  </si>
  <si>
    <t>Kozmice 6.7.2014</t>
  </si>
  <si>
    <t>Janovice 6.7.2014</t>
  </si>
  <si>
    <t>Studénka-město</t>
  </si>
  <si>
    <t>Rohov</t>
  </si>
  <si>
    <t>Rudyszwald</t>
  </si>
  <si>
    <t>D</t>
  </si>
  <si>
    <t>Hájov A</t>
  </si>
  <si>
    <t>Hájov B</t>
  </si>
  <si>
    <t>Baška</t>
  </si>
  <si>
    <t>Porabka</t>
  </si>
  <si>
    <t>Metylovice C</t>
  </si>
  <si>
    <t xml:space="preserve">Větřkovice </t>
  </si>
  <si>
    <t>Stupné</t>
  </si>
  <si>
    <t xml:space="preserve">Turzovka </t>
  </si>
  <si>
    <t xml:space="preserve">Janovice </t>
  </si>
  <si>
    <t xml:space="preserve">Metylovice A </t>
  </si>
  <si>
    <t xml:space="preserve">Prchalov B </t>
  </si>
  <si>
    <t xml:space="preserve">Metylovice B </t>
  </si>
  <si>
    <t xml:space="preserve">Marklovice </t>
  </si>
  <si>
    <t xml:space="preserve">Jistebník </t>
  </si>
  <si>
    <t>Mistřovice </t>
  </si>
  <si>
    <t>Studénka-nádraží</t>
  </si>
  <si>
    <t>Jan Gábor</t>
  </si>
  <si>
    <t>Petr Bílek</t>
  </si>
  <si>
    <t>PR</t>
  </si>
  <si>
    <t>Becher cup</t>
  </si>
  <si>
    <t xml:space="preserve">Kozmice </t>
  </si>
  <si>
    <t>Weed Team</t>
  </si>
  <si>
    <t>Poslední zářez</t>
  </si>
  <si>
    <t>Tomáš Herman</t>
  </si>
  <si>
    <t>MC</t>
  </si>
  <si>
    <t>Plamen 2013-2014</t>
  </si>
  <si>
    <t>Hostování 2014:</t>
  </si>
  <si>
    <t>C: 16.079</t>
  </si>
  <si>
    <t>14.169</t>
  </si>
  <si>
    <t>Palkovice - noční</t>
  </si>
  <si>
    <t>16.575</t>
  </si>
  <si>
    <t>15.763</t>
  </si>
  <si>
    <t>14.029</t>
  </si>
  <si>
    <t>26.961</t>
  </si>
  <si>
    <t>21.060</t>
  </si>
  <si>
    <t>A: 26.143</t>
  </si>
  <si>
    <t>B: 18.383</t>
  </si>
  <si>
    <t>17.086</t>
  </si>
  <si>
    <t>A: 19.093</t>
  </si>
  <si>
    <t>B: 20.039</t>
  </si>
  <si>
    <t>16.568</t>
  </si>
  <si>
    <t>15.683</t>
  </si>
  <si>
    <t>16.158</t>
  </si>
  <si>
    <t>Košatka C</t>
  </si>
  <si>
    <t>Košatka 12.7.2014</t>
  </si>
  <si>
    <t>HZS Přívoz</t>
  </si>
  <si>
    <t>Lubina-Větřkovice</t>
  </si>
  <si>
    <t>Jančí</t>
  </si>
  <si>
    <t>1979</t>
  </si>
  <si>
    <t>2</t>
  </si>
  <si>
    <t>1989</t>
  </si>
  <si>
    <t>3</t>
  </si>
  <si>
    <t>1985</t>
  </si>
  <si>
    <t>4</t>
  </si>
  <si>
    <t>1996</t>
  </si>
  <si>
    <t>5</t>
  </si>
  <si>
    <t>1997</t>
  </si>
  <si>
    <t>6</t>
  </si>
  <si>
    <t>1986</t>
  </si>
  <si>
    <t>7</t>
  </si>
  <si>
    <t>1995</t>
  </si>
  <si>
    <t>8</t>
  </si>
  <si>
    <t>10</t>
  </si>
  <si>
    <t>1980</t>
  </si>
  <si>
    <t>11</t>
  </si>
  <si>
    <t>1988</t>
  </si>
  <si>
    <t>12</t>
  </si>
  <si>
    <t>13</t>
  </si>
  <si>
    <t>14</t>
  </si>
  <si>
    <t>16</t>
  </si>
  <si>
    <t>1966</t>
  </si>
  <si>
    <t>17</t>
  </si>
  <si>
    <t>19</t>
  </si>
  <si>
    <t>20</t>
  </si>
  <si>
    <t>1964</t>
  </si>
  <si>
    <t>22</t>
  </si>
  <si>
    <t>1992</t>
  </si>
  <si>
    <t>23</t>
  </si>
  <si>
    <t>1981</t>
  </si>
  <si>
    <t>24</t>
  </si>
  <si>
    <t>27</t>
  </si>
  <si>
    <t>28</t>
  </si>
  <si>
    <t>1991</t>
  </si>
  <si>
    <t>29</t>
  </si>
  <si>
    <t>31</t>
  </si>
  <si>
    <t>33</t>
  </si>
  <si>
    <t>34</t>
  </si>
  <si>
    <t>1990</t>
  </si>
  <si>
    <t>35</t>
  </si>
  <si>
    <t>36</t>
  </si>
  <si>
    <t>37</t>
  </si>
  <si>
    <t>1974</t>
  </si>
  <si>
    <t>38</t>
  </si>
  <si>
    <t>39</t>
  </si>
  <si>
    <t>40</t>
  </si>
  <si>
    <t>41</t>
  </si>
  <si>
    <t>1984</t>
  </si>
  <si>
    <t>42</t>
  </si>
  <si>
    <t>44</t>
  </si>
  <si>
    <t>1982</t>
  </si>
  <si>
    <t>45</t>
  </si>
  <si>
    <t>46</t>
  </si>
  <si>
    <t>Radek Váňa</t>
  </si>
  <si>
    <t>David Pašek</t>
  </si>
  <si>
    <t>Antonín Stacha</t>
  </si>
  <si>
    <t>Daniel Chromečka</t>
  </si>
  <si>
    <t>David Kuneš</t>
  </si>
  <si>
    <t>Přemysl Pařenica</t>
  </si>
  <si>
    <t>Dominik Berka</t>
  </si>
  <si>
    <t>Jirka Vitásek</t>
  </si>
  <si>
    <t>Láďa Rozehnal</t>
  </si>
  <si>
    <t>Jiří Pitel</t>
  </si>
  <si>
    <t>Stanislav Fabík</t>
  </si>
  <si>
    <t>Jarda Obsadný</t>
  </si>
  <si>
    <t>Jana Beinhauerová</t>
  </si>
  <si>
    <t>Iva Minaříková</t>
  </si>
  <si>
    <t>Lenka Malachtová</t>
  </si>
  <si>
    <t>ročník</t>
  </si>
  <si>
    <t>jednotka</t>
  </si>
  <si>
    <t>Muži nad 35 let</t>
  </si>
  <si>
    <t>TFA Petřvald 12.7.2014</t>
  </si>
  <si>
    <t>Jan Sláma</t>
  </si>
  <si>
    <t>Roman Nováček</t>
  </si>
  <si>
    <t>Markéta Školotíková</t>
  </si>
  <si>
    <t>2:24,45</t>
  </si>
  <si>
    <t>2:29,15</t>
  </si>
  <si>
    <t>2:50,08</t>
  </si>
  <si>
    <t>2:51,34</t>
  </si>
  <si>
    <t>2:55,13</t>
  </si>
  <si>
    <t>2:59,50</t>
  </si>
  <si>
    <t>3:07,40</t>
  </si>
  <si>
    <t>3:11,20</t>
  </si>
  <si>
    <t>3:12,60</t>
  </si>
  <si>
    <t>3:32,14</t>
  </si>
  <si>
    <t>3:32,66</t>
  </si>
  <si>
    <t>3:34,46</t>
  </si>
  <si>
    <t>3:39,04</t>
  </si>
  <si>
    <t>3:46,65</t>
  </si>
  <si>
    <t>3:48,23</t>
  </si>
  <si>
    <t>3:49,11</t>
  </si>
  <si>
    <t>4:05,57</t>
  </si>
  <si>
    <t>4:06,80</t>
  </si>
  <si>
    <t>4:16,49</t>
  </si>
  <si>
    <t>4:27,18</t>
  </si>
  <si>
    <t>5:01,84</t>
  </si>
  <si>
    <t>5:20,40</t>
  </si>
  <si>
    <t>6:59,84</t>
  </si>
  <si>
    <t>7:18,19</t>
  </si>
  <si>
    <t>3:11,99</t>
  </si>
  <si>
    <t>3:26,03</t>
  </si>
  <si>
    <t>4:01,00</t>
  </si>
  <si>
    <t>4:21,19</t>
  </si>
  <si>
    <t>3:56,01</t>
  </si>
  <si>
    <t>5:22,52</t>
  </si>
  <si>
    <t>2:24,66</t>
  </si>
  <si>
    <t>2:25,28</t>
  </si>
  <si>
    <t>2:25,31</t>
  </si>
  <si>
    <t>2:35,38</t>
  </si>
  <si>
    <t>2:44,84</t>
  </si>
  <si>
    <t>3:07,42</t>
  </si>
  <si>
    <t>3:22,24</t>
  </si>
  <si>
    <t>12.7. Košatka</t>
  </si>
  <si>
    <t>15.677</t>
  </si>
  <si>
    <t>14.032</t>
  </si>
  <si>
    <t>18.361</t>
  </si>
  <si>
    <t>17.459</t>
  </si>
  <si>
    <t>1.kolo</t>
  </si>
  <si>
    <t>2.kolo</t>
  </si>
  <si>
    <t>Karviná-Louky 19.7.2014</t>
  </si>
  <si>
    <t>Nová Ves 19.7.2014</t>
  </si>
  <si>
    <t>Nad 50 let</t>
  </si>
  <si>
    <t>Opatovice</t>
  </si>
  <si>
    <t>19.7. Karviná-Louky</t>
  </si>
  <si>
    <t>19.7. Nová Ves</t>
  </si>
  <si>
    <t>TFA Větřkovice 20.7.2014</t>
  </si>
  <si>
    <t>Petr Moleš</t>
  </si>
  <si>
    <t>3:41,74</t>
  </si>
  <si>
    <t>4:05,21</t>
  </si>
  <si>
    <t>4:09,28</t>
  </si>
  <si>
    <t>4:17,88</t>
  </si>
  <si>
    <t>4:38,09</t>
  </si>
  <si>
    <t>Radek Fojtášek</t>
  </si>
  <si>
    <t>4:38,66</t>
  </si>
  <si>
    <t>Václav Tyleček</t>
  </si>
  <si>
    <t>4:52,98</t>
  </si>
  <si>
    <t>4:57,03</t>
  </si>
  <si>
    <t>5:10,42</t>
  </si>
  <si>
    <t>5:24,52</t>
  </si>
  <si>
    <t>Jiří Černohorský</t>
  </si>
  <si>
    <t>5:29,41</t>
  </si>
  <si>
    <t>5:29,66</t>
  </si>
  <si>
    <t>Daniel Cihlář</t>
  </si>
  <si>
    <t>5:38,96</t>
  </si>
  <si>
    <t>Jakub Pardik</t>
  </si>
  <si>
    <t>5:53,14</t>
  </si>
  <si>
    <t>6:17,80</t>
  </si>
  <si>
    <t>6:22,11</t>
  </si>
  <si>
    <t>Tomáš Trtík</t>
  </si>
  <si>
    <t>7:19,64</t>
  </si>
  <si>
    <t>Aleš Sokol</t>
  </si>
  <si>
    <t>7:52,02</t>
  </si>
  <si>
    <t>9:00,33</t>
  </si>
  <si>
    <t>Dušan Pokorný</t>
  </si>
  <si>
    <t>Pavel Scholaster</t>
  </si>
  <si>
    <t>4:48,87</t>
  </si>
  <si>
    <t>5:31,34</t>
  </si>
  <si>
    <t>5:51,71</t>
  </si>
  <si>
    <t>6:48,94</t>
  </si>
  <si>
    <t>9:16,44</t>
  </si>
  <si>
    <t>Hana Petřeková</t>
  </si>
  <si>
    <t>Gabriela Haasová</t>
  </si>
  <si>
    <t>Vladislava Vrkočová</t>
  </si>
  <si>
    <t>Monika Galová</t>
  </si>
  <si>
    <t>Žaneta Čerhohorská</t>
  </si>
  <si>
    <t>Kamila Scholasterová</t>
  </si>
  <si>
    <t>Zuzana Víchová</t>
  </si>
  <si>
    <t>4:05,56</t>
  </si>
  <si>
    <t>4:08,09</t>
  </si>
  <si>
    <t>4:29,40</t>
  </si>
  <si>
    <t>4:46,31</t>
  </si>
  <si>
    <t>4:51,60</t>
  </si>
  <si>
    <t>4:56,55</t>
  </si>
  <si>
    <t>5:11,40</t>
  </si>
  <si>
    <t>5:20,53</t>
  </si>
  <si>
    <t>5:28,28</t>
  </si>
  <si>
    <t>5:43,40</t>
  </si>
  <si>
    <t>5:43,48</t>
  </si>
  <si>
    <t>6:08,20</t>
  </si>
  <si>
    <t>6:18,21</t>
  </si>
  <si>
    <t>Zarošice</t>
  </si>
  <si>
    <t>Vigantice</t>
  </si>
  <si>
    <t>Hrušky</t>
  </si>
  <si>
    <t>Jasenka</t>
  </si>
  <si>
    <t>Fulnek</t>
  </si>
  <si>
    <t>Lesní Albrechtice</t>
  </si>
  <si>
    <t>Korňa</t>
  </si>
  <si>
    <t>Vyškovice</t>
  </si>
  <si>
    <t>Lukavec</t>
  </si>
  <si>
    <t>Studénka-Město</t>
  </si>
  <si>
    <t>Jílovec</t>
  </si>
  <si>
    <t>Studénka-Nádraží</t>
  </si>
  <si>
    <t>Studénka - nádraží 26.7.2014</t>
  </si>
  <si>
    <t>Děrné</t>
  </si>
  <si>
    <t>Martin Štábl</t>
  </si>
  <si>
    <t>Jiří Štábl</t>
  </si>
  <si>
    <t>Vít Malenovský</t>
  </si>
  <si>
    <t>Jan Haderka</t>
  </si>
  <si>
    <t>Aleš Baklík</t>
  </si>
  <si>
    <t>Martin Holec</t>
  </si>
  <si>
    <t>Tomáš Václavek</t>
  </si>
  <si>
    <t>František Betlach</t>
  </si>
  <si>
    <t>Jiří Dolan</t>
  </si>
  <si>
    <t>KM PSP Zory</t>
  </si>
  <si>
    <t>Krzystof Brilla</t>
  </si>
  <si>
    <t>Radim Pokorný</t>
  </si>
  <si>
    <t>Václav Motúz</t>
  </si>
  <si>
    <t>Michal Hock</t>
  </si>
  <si>
    <t>Zdeněk Černoušek</t>
  </si>
  <si>
    <t>Tomáš Pospěch</t>
  </si>
  <si>
    <t>Tomáš Páleník</t>
  </si>
  <si>
    <t>Tomáš Schnaubelt</t>
  </si>
  <si>
    <t>Vojtěch Motáň</t>
  </si>
  <si>
    <t>Lubomír Veselý</t>
  </si>
  <si>
    <t>Petr Muller</t>
  </si>
  <si>
    <t>Jan Přikryl</t>
  </si>
  <si>
    <t>Zbyněk Kadlčík</t>
  </si>
  <si>
    <t>Martin Hruška</t>
  </si>
  <si>
    <t>Zdeněk Hubáček</t>
  </si>
  <si>
    <t>Rostislav Bacher</t>
  </si>
  <si>
    <t>Pavel Havlena</t>
  </si>
  <si>
    <t>Viliam Klein</t>
  </si>
  <si>
    <t>Blanka Krčálová</t>
  </si>
  <si>
    <t>Pavlína Havlenová</t>
  </si>
  <si>
    <t>Ivana Minaříková</t>
  </si>
  <si>
    <t>Muži do 35 let</t>
  </si>
  <si>
    <t>5:01</t>
  </si>
  <si>
    <t>6:42</t>
  </si>
  <si>
    <t>7:58</t>
  </si>
  <si>
    <t>5:21</t>
  </si>
  <si>
    <t>6:09</t>
  </si>
  <si>
    <t>9:49</t>
  </si>
  <si>
    <t>A: 14.715</t>
  </si>
  <si>
    <t>B: 15.391</t>
  </si>
  <si>
    <t>13.887</t>
  </si>
  <si>
    <t>A: 16.340</t>
  </si>
  <si>
    <t>B: 14.868</t>
  </si>
  <si>
    <t>14.215</t>
  </si>
  <si>
    <t>A: 15.04</t>
  </si>
  <si>
    <t>14.11</t>
  </si>
  <si>
    <t>A: 20.670</t>
  </si>
  <si>
    <t>A: 20.240</t>
  </si>
  <si>
    <t>B: 19.427</t>
  </si>
  <si>
    <t>16.369</t>
  </si>
  <si>
    <t>17.539</t>
  </si>
  <si>
    <t>16.927</t>
  </si>
  <si>
    <t>21.283</t>
  </si>
  <si>
    <t>16.19</t>
  </si>
  <si>
    <t>22.233</t>
  </si>
  <si>
    <t>13.471</t>
  </si>
  <si>
    <t>26.7. Studénka-nádraží</t>
  </si>
  <si>
    <t>Skalice A</t>
  </si>
  <si>
    <t>Skalice B</t>
  </si>
  <si>
    <t>Karviná</t>
  </si>
  <si>
    <t>Michal Janovač</t>
  </si>
  <si>
    <t>Michal Fišer</t>
  </si>
  <si>
    <t>David Pospěch</t>
  </si>
  <si>
    <t>Michal Falta</t>
  </si>
  <si>
    <t>Tomáš Falta</t>
  </si>
  <si>
    <t>Adam Janočko</t>
  </si>
  <si>
    <t>Josef Frýdl</t>
  </si>
  <si>
    <t>David Zajíček</t>
  </si>
  <si>
    <t>Michal Kinc</t>
  </si>
  <si>
    <t>21.6. Slezská Harta</t>
  </si>
  <si>
    <t>26.7. Horní Suchá</t>
  </si>
  <si>
    <t xml:space="preserve">  9.8. Horní Lhota</t>
  </si>
  <si>
    <t>30.8. Ostrava</t>
  </si>
  <si>
    <t>Pohár ředitele HZS MSK</t>
  </si>
  <si>
    <t>Vrbice 2.8.2014</t>
  </si>
  <si>
    <t>Turzovka 3.8.2014</t>
  </si>
  <si>
    <t>Čadca</t>
  </si>
  <si>
    <t>Turzovka</t>
  </si>
  <si>
    <t>Horný Kelčov</t>
  </si>
  <si>
    <t>Hliník n.V.</t>
  </si>
  <si>
    <t>Raková</t>
  </si>
  <si>
    <t>Dolný Hričov</t>
  </si>
  <si>
    <t>Kolárovice</t>
  </si>
  <si>
    <t>Čierne</t>
  </si>
  <si>
    <t>Bytčica</t>
  </si>
  <si>
    <t>Vysoká n.K.</t>
  </si>
  <si>
    <t>Oščadnica</t>
  </si>
  <si>
    <t>Turzovka B</t>
  </si>
  <si>
    <t>PS8</t>
  </si>
  <si>
    <t>Bobrovníky ženy</t>
  </si>
  <si>
    <t>Györújbarát</t>
  </si>
  <si>
    <t>Opatová</t>
  </si>
  <si>
    <t>Turzovka A</t>
  </si>
  <si>
    <t>Makov</t>
  </si>
  <si>
    <t>Staškov</t>
  </si>
  <si>
    <t>Klokočov</t>
  </si>
  <si>
    <t>Vlčovice - nad 35 let</t>
  </si>
  <si>
    <t>Malenovice - nad 35 let</t>
  </si>
  <si>
    <t>Oprechtice - nad 35 let</t>
  </si>
  <si>
    <t>Vrbice - nad 35 let</t>
  </si>
  <si>
    <t xml:space="preserve">  2.8. Vrbice</t>
  </si>
  <si>
    <t xml:space="preserve">  3.8. Turzovka</t>
  </si>
  <si>
    <t>Dolný Hričov A</t>
  </si>
  <si>
    <t>Dolný Hričov B</t>
  </si>
  <si>
    <t>A: 14.693</t>
  </si>
  <si>
    <t>B: 17.20</t>
  </si>
  <si>
    <t>15.39</t>
  </si>
  <si>
    <t>13.930</t>
  </si>
  <si>
    <t>A: 19.298</t>
  </si>
  <si>
    <t>B: 20.384</t>
  </si>
  <si>
    <t>20.11</t>
  </si>
  <si>
    <t>16.983</t>
  </si>
  <si>
    <t>20.13</t>
  </si>
  <si>
    <t>16.32</t>
  </si>
  <si>
    <t>24.98</t>
  </si>
  <si>
    <t>16.118</t>
  </si>
  <si>
    <t>Kategorie</t>
  </si>
  <si>
    <t>Dolní Lutyně</t>
  </si>
  <si>
    <t>Petřvaldík 9.8.2014</t>
  </si>
  <si>
    <t>Velké Hoštice</t>
  </si>
  <si>
    <t>Koštaka A</t>
  </si>
  <si>
    <t>Finále</t>
  </si>
  <si>
    <t xml:space="preserve">  9.8. Petřvaldík</t>
  </si>
  <si>
    <t>A: 15.755</t>
  </si>
  <si>
    <t>B: 15.058</t>
  </si>
  <si>
    <t>13.668</t>
  </si>
  <si>
    <t>A: 17.954</t>
  </si>
  <si>
    <t>17.426</t>
  </si>
  <si>
    <t>HZSMSK, Ostrava - Přívoz</t>
  </si>
  <si>
    <t>HZSZLK, PS Vsetín</t>
  </si>
  <si>
    <t>KP PSP Krasnystaw</t>
  </si>
  <si>
    <t>HZSZLK</t>
  </si>
  <si>
    <t>HZSMSK, Karviná</t>
  </si>
  <si>
    <t>JSDH Orličky</t>
  </si>
  <si>
    <t>SDH Hať</t>
  </si>
  <si>
    <t>HZSP Letiště Ostrava</t>
  </si>
  <si>
    <t>SDH Jablůnka</t>
  </si>
  <si>
    <t>SDH Příbor</t>
  </si>
  <si>
    <t>SDH Strahovice</t>
  </si>
  <si>
    <t>JSDH Bohuslavice</t>
  </si>
  <si>
    <t>SDH Salaš</t>
  </si>
  <si>
    <t>JSDH Frenštát pod Radhoštěm</t>
  </si>
  <si>
    <t>SDH Dolní Benešov</t>
  </si>
  <si>
    <t>SDH Ostrava-Heřmanice</t>
  </si>
  <si>
    <t>SDH Lubina 1</t>
  </si>
  <si>
    <t>JSDH Uničov</t>
  </si>
  <si>
    <t>Vaňkův kopec</t>
  </si>
  <si>
    <t>HZSMSK, Ostrava-Přívoz</t>
  </si>
  <si>
    <t>HZS MSK Ostrava-Fifejdy</t>
  </si>
  <si>
    <t>SDH Petřkovice</t>
  </si>
  <si>
    <t>SDH Stanislavice</t>
  </si>
  <si>
    <t>JSDH Lubina 1</t>
  </si>
  <si>
    <t>SDH Bobrovníky</t>
  </si>
  <si>
    <t>SDH Horní Lhota</t>
  </si>
  <si>
    <t>SDH Lhota u Opavy</t>
  </si>
  <si>
    <t>4:31</t>
  </si>
  <si>
    <t>4:43</t>
  </si>
  <si>
    <t>4:44</t>
  </si>
  <si>
    <t>4:47</t>
  </si>
  <si>
    <t>4:50</t>
  </si>
  <si>
    <t>4:57</t>
  </si>
  <si>
    <t>5:02</t>
  </si>
  <si>
    <t>5:09</t>
  </si>
  <si>
    <t>5:11</t>
  </si>
  <si>
    <t>5:17</t>
  </si>
  <si>
    <t>5:32</t>
  </si>
  <si>
    <t>5:33</t>
  </si>
  <si>
    <t>5:36</t>
  </si>
  <si>
    <t>5:38</t>
  </si>
  <si>
    <t>5:49</t>
  </si>
  <si>
    <t>SDH Komárov</t>
  </si>
  <si>
    <t>5:54</t>
  </si>
  <si>
    <t>5:57</t>
  </si>
  <si>
    <t>5:58</t>
  </si>
  <si>
    <t>6:07</t>
  </si>
  <si>
    <t>6:10</t>
  </si>
  <si>
    <t>6:23</t>
  </si>
  <si>
    <t>6:39</t>
  </si>
  <si>
    <t>6:40</t>
  </si>
  <si>
    <t>6:47</t>
  </si>
  <si>
    <t>6:50</t>
  </si>
  <si>
    <t>6:54</t>
  </si>
  <si>
    <t>7:04</t>
  </si>
  <si>
    <t>7:12</t>
  </si>
  <si>
    <t>7:23</t>
  </si>
  <si>
    <t>7:28</t>
  </si>
  <si>
    <t>7:29</t>
  </si>
  <si>
    <t>7:34</t>
  </si>
  <si>
    <t>8:20</t>
  </si>
  <si>
    <t>8:22</t>
  </si>
  <si>
    <t>9:00</t>
  </si>
  <si>
    <t>9:27</t>
  </si>
  <si>
    <t>9:30</t>
  </si>
  <si>
    <t>10:31</t>
  </si>
  <si>
    <t>10:35</t>
  </si>
  <si>
    <t>10:57</t>
  </si>
  <si>
    <t xml:space="preserve">David Řehulka </t>
  </si>
  <si>
    <t xml:space="preserve">Martin Januš </t>
  </si>
  <si>
    <t xml:space="preserve">Rafal Bereza </t>
  </si>
  <si>
    <t xml:space="preserve">Petr Pažický </t>
  </si>
  <si>
    <t xml:space="preserve">František Betlach </t>
  </si>
  <si>
    <t xml:space="preserve">Martin Zubík </t>
  </si>
  <si>
    <t xml:space="preserve">Jan Sláma </t>
  </si>
  <si>
    <t xml:space="preserve">David Pospěch </t>
  </si>
  <si>
    <t xml:space="preserve">David Pašek </t>
  </si>
  <si>
    <t xml:space="preserve">Kamil Bereza </t>
  </si>
  <si>
    <t xml:space="preserve">Michal Janováč </t>
  </si>
  <si>
    <t xml:space="preserve">Lukáš Vicherek </t>
  </si>
  <si>
    <t xml:space="preserve">Martin Turek </t>
  </si>
  <si>
    <t xml:space="preserve">Vojtěch Volný </t>
  </si>
  <si>
    <t xml:space="preserve">Michal Morav </t>
  </si>
  <si>
    <t xml:space="preserve">Michal Falta </t>
  </si>
  <si>
    <t xml:space="preserve">Josef Kubesa </t>
  </si>
  <si>
    <t xml:space="preserve">Michal Hock </t>
  </si>
  <si>
    <t xml:space="preserve">Radek Šmigura </t>
  </si>
  <si>
    <t xml:space="preserve">Jiří Vitásek </t>
  </si>
  <si>
    <t xml:space="preserve">Lubomír Jedlička </t>
  </si>
  <si>
    <t xml:space="preserve">Václav Kurka </t>
  </si>
  <si>
    <t xml:space="preserve">Petr Schön </t>
  </si>
  <si>
    <t xml:space="preserve">Tomáš Falta </t>
  </si>
  <si>
    <t xml:space="preserve">Tomáš Čáp </t>
  </si>
  <si>
    <t xml:space="preserve">Jiří Střídmý </t>
  </si>
  <si>
    <t xml:space="preserve">Marek Bango </t>
  </si>
  <si>
    <t xml:space="preserve">Michal Plandor </t>
  </si>
  <si>
    <t xml:space="preserve">Jakub Kamenár </t>
  </si>
  <si>
    <t xml:space="preserve">Norbert Závadský </t>
  </si>
  <si>
    <t xml:space="preserve">Jiří Pitel </t>
  </si>
  <si>
    <t xml:space="preserve">Patrik Kučera </t>
  </si>
  <si>
    <t xml:space="preserve">Petr Pravda </t>
  </si>
  <si>
    <t xml:space="preserve">Aleš Hejcman </t>
  </si>
  <si>
    <t xml:space="preserve">Miroslav Svoboda </t>
  </si>
  <si>
    <t xml:space="preserve">Lukáš Kotzmunda </t>
  </si>
  <si>
    <t xml:space="preserve">Michal Sládeček </t>
  </si>
  <si>
    <t xml:space="preserve">Matěj Macháček </t>
  </si>
  <si>
    <t xml:space="preserve">Jan Martinek </t>
  </si>
  <si>
    <t>HZSMSK, Ostrava</t>
  </si>
  <si>
    <t>DEZA a.s. Valašské Meziříčí</t>
  </si>
  <si>
    <t>SDH Kněžpole</t>
  </si>
  <si>
    <t>SDH Petřvald</t>
  </si>
  <si>
    <t xml:space="preserve">Roman Viej </t>
  </si>
  <si>
    <t xml:space="preserve">Marcin Zdzieblo </t>
  </si>
  <si>
    <t xml:space="preserve">Josef Palát </t>
  </si>
  <si>
    <t xml:space="preserve">Zbyněk Kadlčík </t>
  </si>
  <si>
    <t xml:space="preserve">Zdenek Hubáček </t>
  </si>
  <si>
    <t xml:space="preserve">Ondřej Fabián </t>
  </si>
  <si>
    <t xml:space="preserve">Dušan Moša </t>
  </si>
  <si>
    <t xml:space="preserve">Adam Ryš </t>
  </si>
  <si>
    <t>SDH Jasenka</t>
  </si>
  <si>
    <t>Radka Malchárková</t>
  </si>
  <si>
    <t>TFA Horní Lhota 9.8.2014</t>
  </si>
  <si>
    <t>Dolní Benešov</t>
  </si>
  <si>
    <t>Větřkovice 10.8.2014</t>
  </si>
  <si>
    <t>Větřkovice A</t>
  </si>
  <si>
    <t>Jelenice</t>
  </si>
  <si>
    <t>Březová</t>
  </si>
  <si>
    <t>Větřkovice B</t>
  </si>
  <si>
    <t>Malé Hoštice</t>
  </si>
  <si>
    <t>10.8. Větřkovice</t>
  </si>
  <si>
    <t>13.957</t>
  </si>
  <si>
    <t>A: 19.170</t>
  </si>
  <si>
    <t>B: 18.463</t>
  </si>
  <si>
    <t>17.112</t>
  </si>
  <si>
    <t>Stará Ves 16.8.2014</t>
  </si>
  <si>
    <t>Kozmice - noční 15.8.2014</t>
  </si>
  <si>
    <t>Zuzana Navrátilová</t>
  </si>
  <si>
    <t>Netradiční soutěž</t>
  </si>
  <si>
    <t>Cimrmani</t>
  </si>
  <si>
    <t>Bílci</t>
  </si>
  <si>
    <t>Team dědy Michalce</t>
  </si>
  <si>
    <t>Děláme zahrady</t>
  </si>
  <si>
    <t>Zdravotníci</t>
  </si>
  <si>
    <t>Čupovice</t>
  </si>
  <si>
    <t>--.</t>
  </si>
  <si>
    <t>Šiguti</t>
  </si>
  <si>
    <t>Metylovice 16.8.2014</t>
  </si>
  <si>
    <t>Staré děti a 7. kolo u vozu</t>
  </si>
  <si>
    <t>Barvičky</t>
  </si>
  <si>
    <t>UU+NN+KK-B=?</t>
  </si>
  <si>
    <t>Božský svět</t>
  </si>
  <si>
    <t>Zápasníci Vítkovice</t>
  </si>
  <si>
    <t>Spartakiáda - Ženy</t>
  </si>
  <si>
    <t>Spartakiáda - Rodiče s dětmi</t>
  </si>
  <si>
    <t>Hasiči po ránu</t>
  </si>
  <si>
    <t>Bojovníci</t>
  </si>
  <si>
    <t>TFA Dolní Benešov 15.8.2014</t>
  </si>
  <si>
    <t>Kozmice - noční</t>
  </si>
  <si>
    <t>15.8. Kozmice - noční</t>
  </si>
  <si>
    <t>16.8. Stará Ves</t>
  </si>
  <si>
    <t>Kozmice SG</t>
  </si>
  <si>
    <t>17.773</t>
  </si>
  <si>
    <t>16.276</t>
  </si>
  <si>
    <t>A: 15.966</t>
  </si>
  <si>
    <t>B: 16.770</t>
  </si>
  <si>
    <t>14.317</t>
  </si>
  <si>
    <t>A: 22.977</t>
  </si>
  <si>
    <t>17.897</t>
  </si>
  <si>
    <t>Přátelé trojvýstupu na Lysou horu</t>
  </si>
  <si>
    <t>Marcin Zdzieblo</t>
  </si>
  <si>
    <t>2:19,189</t>
  </si>
  <si>
    <t>Robert Karpik</t>
  </si>
  <si>
    <t>Kamil Piotrowski</t>
  </si>
  <si>
    <t>Piotr Gonera</t>
  </si>
  <si>
    <t>Jiří Mohyla</t>
  </si>
  <si>
    <t>Lubomír Jedlička</t>
  </si>
  <si>
    <t>Miroslav Hanel</t>
  </si>
  <si>
    <t>Jiří Pašek</t>
  </si>
  <si>
    <t>Norbert Závadský</t>
  </si>
  <si>
    <t>Monika Gálová</t>
  </si>
  <si>
    <t>Lukáš Žoffaj</t>
  </si>
  <si>
    <t>Rostislav Čech</t>
  </si>
  <si>
    <t>CS PSP w Czestochowie</t>
  </si>
  <si>
    <t>Šilheřovice</t>
  </si>
  <si>
    <t>Lubina - Drnholec</t>
  </si>
  <si>
    <t>2:22,930</t>
  </si>
  <si>
    <t>2:26,616</t>
  </si>
  <si>
    <t>2:37,423</t>
  </si>
  <si>
    <t>2:47,457</t>
  </si>
  <si>
    <t>2:47,766</t>
  </si>
  <si>
    <t>2:51,053</t>
  </si>
  <si>
    <t>2:52,044</t>
  </si>
  <si>
    <t>2:53,204</t>
  </si>
  <si>
    <t>2:24,597</t>
  </si>
  <si>
    <t>2:55,094</t>
  </si>
  <si>
    <t>2:56,676</t>
  </si>
  <si>
    <t>2:56,651</t>
  </si>
  <si>
    <t>3:02,711</t>
  </si>
  <si>
    <t>3:04,550</t>
  </si>
  <si>
    <t>3:13,441</t>
  </si>
  <si>
    <t>3:17,671</t>
  </si>
  <si>
    <t>3:20,714</t>
  </si>
  <si>
    <t>3:31,962</t>
  </si>
  <si>
    <t>3:37,062</t>
  </si>
  <si>
    <t>3:42,040</t>
  </si>
  <si>
    <t>3:49,967</t>
  </si>
  <si>
    <t>3:50,512</t>
  </si>
  <si>
    <t>3:51,778</t>
  </si>
  <si>
    <t>3:58,660</t>
  </si>
  <si>
    <t>Mošnov 23.8.2014</t>
  </si>
  <si>
    <t>Denisa Izvorská (Adéla Štandlová)</t>
  </si>
  <si>
    <t>Turčianské Teplice</t>
  </si>
  <si>
    <t>Bernartice</t>
  </si>
  <si>
    <t>Mikulůvka</t>
  </si>
  <si>
    <t>Jeseník</t>
  </si>
  <si>
    <t>Prchalov 24.8.2014</t>
  </si>
  <si>
    <t>15.097</t>
  </si>
  <si>
    <t>14.902</t>
  </si>
  <si>
    <t>13.438</t>
  </si>
  <si>
    <t>14.105</t>
  </si>
  <si>
    <t>A: 19.957</t>
  </si>
  <si>
    <t>B: 20.332</t>
  </si>
  <si>
    <t>16.391</t>
  </si>
  <si>
    <t>A: 19.847</t>
  </si>
  <si>
    <t>B: 19.866</t>
  </si>
  <si>
    <t>17.630</t>
  </si>
  <si>
    <t>23.8. Mošnov</t>
  </si>
  <si>
    <t>24.8. Prchalov</t>
  </si>
  <si>
    <t>1:32,56</t>
  </si>
  <si>
    <t>2:29,84</t>
  </si>
  <si>
    <t>1:18,74</t>
  </si>
  <si>
    <t>1:44,00</t>
  </si>
  <si>
    <t>7:05,14</t>
  </si>
  <si>
    <t>Martin Plšek</t>
  </si>
  <si>
    <t>1:47,37</t>
  </si>
  <si>
    <t>2:38,04</t>
  </si>
  <si>
    <t>1:15,66</t>
  </si>
  <si>
    <t>1:43,00</t>
  </si>
  <si>
    <t>7:24,07</t>
  </si>
  <si>
    <t>Radek Kladiva</t>
  </si>
  <si>
    <t>1:46,81</t>
  </si>
  <si>
    <t>2:29,99</t>
  </si>
  <si>
    <t>1:21,23</t>
  </si>
  <si>
    <t>1:47,00</t>
  </si>
  <si>
    <t>7:25,03</t>
  </si>
  <si>
    <t>1:46,64</t>
  </si>
  <si>
    <t>2:43,99</t>
  </si>
  <si>
    <t>1:23,09</t>
  </si>
  <si>
    <t>7:40,72</t>
  </si>
  <si>
    <t>Petr Vyhnálek</t>
  </si>
  <si>
    <t>1:48,14</t>
  </si>
  <si>
    <t>15</t>
  </si>
  <si>
    <t>2:43,16</t>
  </si>
  <si>
    <t>9</t>
  </si>
  <si>
    <t>1:21,95</t>
  </si>
  <si>
    <t>1:49,00</t>
  </si>
  <si>
    <t>7:42,25</t>
  </si>
  <si>
    <t>Ondřej Rosenkranz</t>
  </si>
  <si>
    <t>1:44,23</t>
  </si>
  <si>
    <t>2:52,01</t>
  </si>
  <si>
    <t>1:46,00</t>
  </si>
  <si>
    <t>7:48,24</t>
  </si>
  <si>
    <t>Jaroslav Poukar</t>
  </si>
  <si>
    <t>1:38,37</t>
  </si>
  <si>
    <t>2:43,21</t>
  </si>
  <si>
    <t>1:25,50</t>
  </si>
  <si>
    <t>7:49,08</t>
  </si>
  <si>
    <t>Petr Smilek</t>
  </si>
  <si>
    <t>1:52,45</t>
  </si>
  <si>
    <t>3:11,97</t>
  </si>
  <si>
    <t>1:18,09</t>
  </si>
  <si>
    <t>1:36,00</t>
  </si>
  <si>
    <t>7:58,51</t>
  </si>
  <si>
    <t>Laurinas Urbonavičus</t>
  </si>
  <si>
    <t>1:55,12</t>
  </si>
  <si>
    <t>2:36,76</t>
  </si>
  <si>
    <t>1:24,44</t>
  </si>
  <si>
    <t>2:06,00</t>
  </si>
  <si>
    <t>8:02,32</t>
  </si>
  <si>
    <t>1:46,09</t>
  </si>
  <si>
    <t>2:59,02</t>
  </si>
  <si>
    <t>1:26,55</t>
  </si>
  <si>
    <t>1:51,00</t>
  </si>
  <si>
    <t>8:02,66</t>
  </si>
  <si>
    <t>1:46,78</t>
  </si>
  <si>
    <t>3:13,18</t>
  </si>
  <si>
    <t>1:50,00</t>
  </si>
  <si>
    <t>8:09,64</t>
  </si>
  <si>
    <t>2:00,47</t>
  </si>
  <si>
    <t>2:59,93</t>
  </si>
  <si>
    <t>1:32,05</t>
  </si>
  <si>
    <t>1:52,00</t>
  </si>
  <si>
    <t>8:24,45</t>
  </si>
  <si>
    <t>1:52,91</t>
  </si>
  <si>
    <t>3:10,61</t>
  </si>
  <si>
    <t>25</t>
  </si>
  <si>
    <t>1:24,12</t>
  </si>
  <si>
    <t>2:05,00</t>
  </si>
  <si>
    <t>32</t>
  </si>
  <si>
    <t>8:32,64</t>
  </si>
  <si>
    <t>1:58,21</t>
  </si>
  <si>
    <t>26</t>
  </si>
  <si>
    <t>3:13,92</t>
  </si>
  <si>
    <t>1:33,36</t>
  </si>
  <si>
    <t>30</t>
  </si>
  <si>
    <t>1:54,00</t>
  </si>
  <si>
    <t>21</t>
  </si>
  <si>
    <t>8:39,49</t>
  </si>
  <si>
    <t>Petr Weinhofer</t>
  </si>
  <si>
    <t>1:55,85</t>
  </si>
  <si>
    <t>3:13,57</t>
  </si>
  <si>
    <t>1:29,03</t>
  </si>
  <si>
    <t>8:40,45</t>
  </si>
  <si>
    <t>2:10,31</t>
  </si>
  <si>
    <t>3:14,91</t>
  </si>
  <si>
    <t>1:28,40</t>
  </si>
  <si>
    <t>8:42,62</t>
  </si>
  <si>
    <t>1:29,58</t>
  </si>
  <si>
    <t>3:12,95</t>
  </si>
  <si>
    <t>1:48,74</t>
  </si>
  <si>
    <t>2:15,00</t>
  </si>
  <si>
    <t>8:46,27</t>
  </si>
  <si>
    <t>Jiří Košek</t>
  </si>
  <si>
    <t>2:03,25</t>
  </si>
  <si>
    <t>2:58,93</t>
  </si>
  <si>
    <t>1:47,21</t>
  </si>
  <si>
    <t>8:51,39</t>
  </si>
  <si>
    <t>Petr Pažický</t>
  </si>
  <si>
    <t>1:48,37</t>
  </si>
  <si>
    <t>3:05,52</t>
  </si>
  <si>
    <t>1:47,07</t>
  </si>
  <si>
    <t>43</t>
  </si>
  <si>
    <t>2:13,00</t>
  </si>
  <si>
    <t>8:53,96</t>
  </si>
  <si>
    <t>2:12,26</t>
  </si>
  <si>
    <t>47</t>
  </si>
  <si>
    <t>3:24,03</t>
  </si>
  <si>
    <t>1:27,03</t>
  </si>
  <si>
    <t>8:55,32</t>
  </si>
  <si>
    <t>3:28,29</t>
  </si>
  <si>
    <t>1:41,64</t>
  </si>
  <si>
    <t>2:00,00</t>
  </si>
  <si>
    <t>9:16,32</t>
  </si>
  <si>
    <t>Pavel Popelka</t>
  </si>
  <si>
    <t>1:52,92</t>
  </si>
  <si>
    <t>3:38,98</t>
  </si>
  <si>
    <t>1:39,92</t>
  </si>
  <si>
    <t>9:16,82</t>
  </si>
  <si>
    <t>2:02,96</t>
  </si>
  <si>
    <t>3:15,79</t>
  </si>
  <si>
    <t>1:34,58</t>
  </si>
  <si>
    <t>2:25,00</t>
  </si>
  <si>
    <t>9:18,33</t>
  </si>
  <si>
    <t>2:05,78</t>
  </si>
  <si>
    <t>3:22,49</t>
  </si>
  <si>
    <t>1:35,27</t>
  </si>
  <si>
    <t>2:20,00</t>
  </si>
  <si>
    <t>9:23,54</t>
  </si>
  <si>
    <t>Václav Janů</t>
  </si>
  <si>
    <t>2:08,75</t>
  </si>
  <si>
    <t>3:32,62</t>
  </si>
  <si>
    <t>1:58,46</t>
  </si>
  <si>
    <t>49</t>
  </si>
  <si>
    <t>9:39,83</t>
  </si>
  <si>
    <t>2:07,81</t>
  </si>
  <si>
    <t>3:25,25</t>
  </si>
  <si>
    <t>1:45,79</t>
  </si>
  <si>
    <t>2:30,00</t>
  </si>
  <si>
    <t>48</t>
  </si>
  <si>
    <t>9:48,85</t>
  </si>
  <si>
    <t>Václav Vančura</t>
  </si>
  <si>
    <t>2:19,97</t>
  </si>
  <si>
    <t>54</t>
  </si>
  <si>
    <t>3:35,45</t>
  </si>
  <si>
    <t>1:43,97</t>
  </si>
  <si>
    <t>2:26,00</t>
  </si>
  <si>
    <t>10:05,39</t>
  </si>
  <si>
    <t>2:16,73</t>
  </si>
  <si>
    <t>52</t>
  </si>
  <si>
    <t>4:30,35</t>
  </si>
  <si>
    <t>55</t>
  </si>
  <si>
    <t>1:42,50</t>
  </si>
  <si>
    <t>2:01,00</t>
  </si>
  <si>
    <t>10:30,58</t>
  </si>
  <si>
    <t>2:09,79</t>
  </si>
  <si>
    <t>3:59,29</t>
  </si>
  <si>
    <t>1:51,85</t>
  </si>
  <si>
    <t>2:41,00</t>
  </si>
  <si>
    <t>10:41,93</t>
  </si>
  <si>
    <t>Michal Stejskal</t>
  </si>
  <si>
    <t>2:19,14</t>
  </si>
  <si>
    <t>53</t>
  </si>
  <si>
    <t>4:01,81</t>
  </si>
  <si>
    <t>1:59,61</t>
  </si>
  <si>
    <t>2:22,00</t>
  </si>
  <si>
    <t>10:42,56</t>
  </si>
  <si>
    <t>Václav Bažant</t>
  </si>
  <si>
    <t>2:24,21</t>
  </si>
  <si>
    <t>57</t>
  </si>
  <si>
    <t>3:34,77</t>
  </si>
  <si>
    <t>1:45,62</t>
  </si>
  <si>
    <t>3:03,00</t>
  </si>
  <si>
    <t>58</t>
  </si>
  <si>
    <t>10:47,60</t>
  </si>
  <si>
    <t>2:07,72</t>
  </si>
  <si>
    <t>4:14,07</t>
  </si>
  <si>
    <t>51</t>
  </si>
  <si>
    <t>2:04,58</t>
  </si>
  <si>
    <t>2:27,00</t>
  </si>
  <si>
    <t>10:53,37</t>
  </si>
  <si>
    <t>2:28,79</t>
  </si>
  <si>
    <t>62</t>
  </si>
  <si>
    <t>4:06,92</t>
  </si>
  <si>
    <t>2:03,42</t>
  </si>
  <si>
    <t>10:54,13</t>
  </si>
  <si>
    <t>2:06,32</t>
  </si>
  <si>
    <t>4:10,15</t>
  </si>
  <si>
    <t>50</t>
  </si>
  <si>
    <t>1:59,37</t>
  </si>
  <si>
    <t>3:00,00</t>
  </si>
  <si>
    <t>56</t>
  </si>
  <si>
    <t>11:15,84</t>
  </si>
  <si>
    <t>Tomáš Petřivý</t>
  </si>
  <si>
    <t>2:30,23</t>
  </si>
  <si>
    <t>64</t>
  </si>
  <si>
    <t>4:24,17</t>
  </si>
  <si>
    <t>1:59,50</t>
  </si>
  <si>
    <t>2:42,00</t>
  </si>
  <si>
    <t>11:35,90</t>
  </si>
  <si>
    <t>2:16,25</t>
  </si>
  <si>
    <t>4:59,18</t>
  </si>
  <si>
    <t>2:03,16</t>
  </si>
  <si>
    <t>11:48,59</t>
  </si>
  <si>
    <t>2:39,23</t>
  </si>
  <si>
    <t>65</t>
  </si>
  <si>
    <t>4:27,37</t>
  </si>
  <si>
    <t>2:14,22</t>
  </si>
  <si>
    <t>2:39,00</t>
  </si>
  <si>
    <t>11:59,82</t>
  </si>
  <si>
    <t>2:41,25</t>
  </si>
  <si>
    <t>67</t>
  </si>
  <si>
    <t>4:50,57</t>
  </si>
  <si>
    <t>59</t>
  </si>
  <si>
    <t>2:11,00</t>
  </si>
  <si>
    <t>61</t>
  </si>
  <si>
    <t>12:21,82</t>
  </si>
  <si>
    <t>2:03,34</t>
  </si>
  <si>
    <t>4:41,67</t>
  </si>
  <si>
    <t>2:22,72</t>
  </si>
  <si>
    <t>3:41,00</t>
  </si>
  <si>
    <t>12:48,73</t>
  </si>
  <si>
    <t>1:50,38</t>
  </si>
  <si>
    <t>18</t>
  </si>
  <si>
    <t>4:15,42</t>
  </si>
  <si>
    <t>2:33,99</t>
  </si>
  <si>
    <t>4:29,00</t>
  </si>
  <si>
    <t>13:08,79</t>
  </si>
  <si>
    <t>63</t>
  </si>
  <si>
    <t>5:10,00</t>
  </si>
  <si>
    <t>2:27,45</t>
  </si>
  <si>
    <t>66</t>
  </si>
  <si>
    <t>3:32,00</t>
  </si>
  <si>
    <t>13:39,45</t>
  </si>
  <si>
    <t>2:44,29</t>
  </si>
  <si>
    <t>68</t>
  </si>
  <si>
    <t>5:42,59</t>
  </si>
  <si>
    <t>2:08,37</t>
  </si>
  <si>
    <t>3:30,00</t>
  </si>
  <si>
    <t>14:05,25</t>
  </si>
  <si>
    <t>Marek Snášel</t>
  </si>
  <si>
    <t>2:55,40</t>
  </si>
  <si>
    <t>71</t>
  </si>
  <si>
    <t>1:52,89</t>
  </si>
  <si>
    <t>Marcel Dal</t>
  </si>
  <si>
    <t>2:13,24</t>
  </si>
  <si>
    <t>1:58,80</t>
  </si>
  <si>
    <t>2:19,00</t>
  </si>
  <si>
    <t>2:59,85</t>
  </si>
  <si>
    <t>72</t>
  </si>
  <si>
    <t>4:59,49</t>
  </si>
  <si>
    <t>2:53,23</t>
  </si>
  <si>
    <t>2:11,69</t>
  </si>
  <si>
    <t>4:57,49</t>
  </si>
  <si>
    <t>60</t>
  </si>
  <si>
    <t>2:21,12</t>
  </si>
  <si>
    <t>Petr Haderka</t>
  </si>
  <si>
    <t>2:26,75</t>
  </si>
  <si>
    <t>2:48,30</t>
  </si>
  <si>
    <t>69</t>
  </si>
  <si>
    <t>Petr Müller</t>
  </si>
  <si>
    <t>2:52,52</t>
  </si>
  <si>
    <t>70</t>
  </si>
  <si>
    <t>Tomáš Houf</t>
  </si>
  <si>
    <t>Petr Šimek</t>
  </si>
  <si>
    <t>Jurgis Rumincevas</t>
  </si>
  <si>
    <t>Michal Přecechtěl</t>
  </si>
  <si>
    <t>1:48,66</t>
  </si>
  <si>
    <t>2:30,12</t>
  </si>
  <si>
    <t>1:22,17</t>
  </si>
  <si>
    <t>1:40,00</t>
  </si>
  <si>
    <t>7:20,95</t>
  </si>
  <si>
    <t>1:37,03</t>
  </si>
  <si>
    <t>2:36,72</t>
  </si>
  <si>
    <t>1:48,00</t>
  </si>
  <si>
    <t>7:26,02</t>
  </si>
  <si>
    <t>Jiří Dvořák</t>
  </si>
  <si>
    <t>1:31,73</t>
  </si>
  <si>
    <t>2:34,02</t>
  </si>
  <si>
    <t>1:26,23</t>
  </si>
  <si>
    <t>1:57,00</t>
  </si>
  <si>
    <t>7:28,98</t>
  </si>
  <si>
    <t>Tomáš Zobaník</t>
  </si>
  <si>
    <t>1:50,83</t>
  </si>
  <si>
    <t>2:34,25</t>
  </si>
  <si>
    <t>1:22,92</t>
  </si>
  <si>
    <t>7:48,00</t>
  </si>
  <si>
    <t>Stanislav Kalvoda</t>
  </si>
  <si>
    <t>1:45,76</t>
  </si>
  <si>
    <t>2:50,36</t>
  </si>
  <si>
    <t>1:24,50</t>
  </si>
  <si>
    <t>1:58,00</t>
  </si>
  <si>
    <t>7:58,62</t>
  </si>
  <si>
    <t>Jan Semerád</t>
  </si>
  <si>
    <t>2:03,91</t>
  </si>
  <si>
    <t>2:44,97</t>
  </si>
  <si>
    <t>1:31,45</t>
  </si>
  <si>
    <t>1:53,00</t>
  </si>
  <si>
    <t>8:13,33</t>
  </si>
  <si>
    <t>2:01,21</t>
  </si>
  <si>
    <t>3:02,88</t>
  </si>
  <si>
    <t>8:13,63</t>
  </si>
  <si>
    <t>Daniel Kouřil</t>
  </si>
  <si>
    <t>1:52,50</t>
  </si>
  <si>
    <t>3:09,30</t>
  </si>
  <si>
    <t>1:26,81</t>
  </si>
  <si>
    <t>8:16,61</t>
  </si>
  <si>
    <t>Zdeněk Vrána</t>
  </si>
  <si>
    <t>3:10,84</t>
  </si>
  <si>
    <t>1:26,54</t>
  </si>
  <si>
    <t>8:27,16</t>
  </si>
  <si>
    <t>1:42,66</t>
  </si>
  <si>
    <t>3:01,24</t>
  </si>
  <si>
    <t>1:32,38</t>
  </si>
  <si>
    <t>2:12,00</t>
  </si>
  <si>
    <t>8:28,28</t>
  </si>
  <si>
    <t>2:07,09</t>
  </si>
  <si>
    <t>3:02,57</t>
  </si>
  <si>
    <t>1:45,00</t>
  </si>
  <si>
    <t>8:31,69</t>
  </si>
  <si>
    <t>Milan Pařil</t>
  </si>
  <si>
    <t>1:47,70</t>
  </si>
  <si>
    <t>3:08,78</t>
  </si>
  <si>
    <t>1:28,23</t>
  </si>
  <si>
    <t>8:37,71</t>
  </si>
  <si>
    <t>Petr Sladký</t>
  </si>
  <si>
    <t>2:14,91</t>
  </si>
  <si>
    <t>3:13,32</t>
  </si>
  <si>
    <t>1:38,03</t>
  </si>
  <si>
    <t>8:59,26</t>
  </si>
  <si>
    <t>Radek Jakeš</t>
  </si>
  <si>
    <t>2:11,70</t>
  </si>
  <si>
    <t>3:20,05</t>
  </si>
  <si>
    <t>1:27,43</t>
  </si>
  <si>
    <t>9:00,18</t>
  </si>
  <si>
    <t>Jan Kořínek</t>
  </si>
  <si>
    <t>2:03,66</t>
  </si>
  <si>
    <t>3:04,90</t>
  </si>
  <si>
    <t>2:47,00</t>
  </si>
  <si>
    <t>9:27,05</t>
  </si>
  <si>
    <t>Marian Hodboď</t>
  </si>
  <si>
    <t>2:25,27</t>
  </si>
  <si>
    <t>4:58,28</t>
  </si>
  <si>
    <t>2:00,20</t>
  </si>
  <si>
    <t>3:05,00</t>
  </si>
  <si>
    <t>12:28,75</t>
  </si>
  <si>
    <t>2:26,47</t>
  </si>
  <si>
    <t>4:32,21</t>
  </si>
  <si>
    <t>2:09,83</t>
  </si>
  <si>
    <t>4:12,00</t>
  </si>
  <si>
    <t>13:20,51</t>
  </si>
  <si>
    <t>2:25,97</t>
  </si>
  <si>
    <t>2:16,95</t>
  </si>
  <si>
    <t>3:51,00</t>
  </si>
  <si>
    <t>2:40,14</t>
  </si>
  <si>
    <t>3:33,03</t>
  </si>
  <si>
    <t>1:43,27</t>
  </si>
  <si>
    <t>10:14,44</t>
  </si>
  <si>
    <t>2:06,23</t>
  </si>
  <si>
    <t>3:43,32</t>
  </si>
  <si>
    <t>1:48,70</t>
  </si>
  <si>
    <t>3:02,00</t>
  </si>
  <si>
    <t>10:40,25</t>
  </si>
  <si>
    <t>2:14,30</t>
  </si>
  <si>
    <t>4:01,36</t>
  </si>
  <si>
    <t>1:46,63</t>
  </si>
  <si>
    <t>2:52,00</t>
  </si>
  <si>
    <t>10:54,29</t>
  </si>
  <si>
    <t>Josef Vlk</t>
  </si>
  <si>
    <t>2:22,84</t>
  </si>
  <si>
    <t>4:41,44</t>
  </si>
  <si>
    <t>2:18,04</t>
  </si>
  <si>
    <t>3:33,00</t>
  </si>
  <si>
    <t>12:55,32</t>
  </si>
  <si>
    <t>3:06,84</t>
  </si>
  <si>
    <t>73</t>
  </si>
  <si>
    <t>2:00,79</t>
  </si>
  <si>
    <t>3:14,00</t>
  </si>
  <si>
    <t>Hana Havlíčková</t>
  </si>
  <si>
    <t>1:20,44</t>
  </si>
  <si>
    <t>1:28,58</t>
  </si>
  <si>
    <t>1:31,80</t>
  </si>
  <si>
    <t>2:14,00</t>
  </si>
  <si>
    <t>6:34,82</t>
  </si>
  <si>
    <t>1:24,03</t>
  </si>
  <si>
    <t>1:39,41</t>
  </si>
  <si>
    <t>1:32,61</t>
  </si>
  <si>
    <t>7:17,05</t>
  </si>
  <si>
    <t>1:26,10</t>
  </si>
  <si>
    <t>1:34,07</t>
  </si>
  <si>
    <t>3:11,00</t>
  </si>
  <si>
    <t>7:57,08</t>
  </si>
  <si>
    <t>1:35,35</t>
  </si>
  <si>
    <t>1:32,18</t>
  </si>
  <si>
    <t>2:14,65</t>
  </si>
  <si>
    <t>2:58,00</t>
  </si>
  <si>
    <t>8:20,18</t>
  </si>
  <si>
    <t>1:41,32</t>
  </si>
  <si>
    <t>1:52,75</t>
  </si>
  <si>
    <t>1:45,56</t>
  </si>
  <si>
    <t>3:16,00</t>
  </si>
  <si>
    <t>8:35,63</t>
  </si>
  <si>
    <t>Ludmila Humpálová</t>
  </si>
  <si>
    <t>1:41,56</t>
  </si>
  <si>
    <t>1:45,80</t>
  </si>
  <si>
    <t>1:47,51</t>
  </si>
  <si>
    <t>8:47,87</t>
  </si>
  <si>
    <t>1:27,02</t>
  </si>
  <si>
    <t>2:04,21</t>
  </si>
  <si>
    <t>1:55,36</t>
  </si>
  <si>
    <t>8:59,59</t>
  </si>
  <si>
    <t>Iveta Holanová</t>
  </si>
  <si>
    <t>1:52,35</t>
  </si>
  <si>
    <t>2:03,84</t>
  </si>
  <si>
    <t>1:57,94</t>
  </si>
  <si>
    <t>3:43,00</t>
  </si>
  <si>
    <t>9:37,13</t>
  </si>
  <si>
    <t>1:34,66</t>
  </si>
  <si>
    <t>2:00,66</t>
  </si>
  <si>
    <t>1:41,11</t>
  </si>
  <si>
    <t>4:27,00</t>
  </si>
  <si>
    <t>9:43,43</t>
  </si>
  <si>
    <t>1. úsek</t>
  </si>
  <si>
    <t>2. úsek</t>
  </si>
  <si>
    <t>3. úsek</t>
  </si>
  <si>
    <t>4. úsek</t>
  </si>
  <si>
    <t>TFA Ostrava 30.8.2014</t>
  </si>
  <si>
    <t>Oprechtice - noční 29.8.2014</t>
  </si>
  <si>
    <t>Mysločovice</t>
  </si>
  <si>
    <t>Rymice</t>
  </si>
  <si>
    <t>Loučka</t>
  </si>
  <si>
    <t>Pravčice</t>
  </si>
  <si>
    <t>Brušperk A</t>
  </si>
  <si>
    <t>Výšní Lhoty</t>
  </si>
  <si>
    <r>
      <rPr>
        <b/>
        <sz val="10"/>
        <rFont val="Arial"/>
        <family val="2"/>
      </rPr>
      <t>Mališ R.</t>
    </r>
    <r>
      <rPr>
        <sz val="10"/>
        <rFont val="Arial"/>
        <family val="2"/>
      </rPr>
      <t>, Kladiva R., Palát J., Haderka J.</t>
    </r>
  </si>
  <si>
    <t>Ondřej Hazucha</t>
  </si>
  <si>
    <t>Adam Hazucha</t>
  </si>
  <si>
    <t>Lhotka A</t>
  </si>
  <si>
    <t>Lhotka B</t>
  </si>
  <si>
    <t>Lhotka 30.8.2014</t>
  </si>
  <si>
    <t>Proskovice 30.8.2014</t>
  </si>
  <si>
    <t>Malenovice - noční 30.8.2014</t>
  </si>
  <si>
    <t>Tomáš Sysala</t>
  </si>
  <si>
    <t>Zdeňka Sojková</t>
  </si>
  <si>
    <t>Stella Izvorská</t>
  </si>
  <si>
    <t>Monika Svolinská</t>
  </si>
  <si>
    <t>Matěj Stolař</t>
  </si>
  <si>
    <t>Jiří Lyčka</t>
  </si>
  <si>
    <t>Malenovice - noční</t>
  </si>
  <si>
    <t>Hájov - noční</t>
  </si>
  <si>
    <t>30.8. Lhotka</t>
  </si>
  <si>
    <t>30.8. Proskovice</t>
  </si>
  <si>
    <t>30.8. Malenovice - noční</t>
  </si>
  <si>
    <t xml:space="preserve">  6.9. Bartovice</t>
  </si>
  <si>
    <t xml:space="preserve">  5.7. Metylovice</t>
  </si>
  <si>
    <t xml:space="preserve">  5.7. Palkovice - noční</t>
  </si>
  <si>
    <t xml:space="preserve">  6.7. Kozmice</t>
  </si>
  <si>
    <t xml:space="preserve">  6.7. Janovice</t>
  </si>
  <si>
    <t>13.9. Pstruží</t>
  </si>
  <si>
    <t>13.9. Jistebník</t>
  </si>
  <si>
    <t>27.9. Ostravice</t>
  </si>
  <si>
    <t>29.8. Oprechtice - noční</t>
  </si>
  <si>
    <t>21.456</t>
  </si>
  <si>
    <t>20.383</t>
  </si>
  <si>
    <t>14.559</t>
  </si>
  <si>
    <t>A: 18.227</t>
  </si>
  <si>
    <t>B: 19.558</t>
  </si>
  <si>
    <t>18.300</t>
  </si>
  <si>
    <t>16.273</t>
  </si>
  <si>
    <t>16.065</t>
  </si>
  <si>
    <t>27.221</t>
  </si>
  <si>
    <t>15.320</t>
  </si>
  <si>
    <t>12.373</t>
  </si>
  <si>
    <t>24.324</t>
  </si>
  <si>
    <t>12.947</t>
  </si>
  <si>
    <t>21.000</t>
  </si>
  <si>
    <t>14.148</t>
  </si>
  <si>
    <t>13.376</t>
  </si>
  <si>
    <t>21.679</t>
  </si>
  <si>
    <t>Proskovice 31.8.2014</t>
  </si>
  <si>
    <t>Bartovice 6.9.2014</t>
  </si>
  <si>
    <t>Radomír Herot</t>
  </si>
  <si>
    <t>A: 15.615</t>
  </si>
  <si>
    <t>B: 15.309</t>
  </si>
  <si>
    <t>13.822</t>
  </si>
  <si>
    <t>A: 17.442</t>
  </si>
  <si>
    <t>B: 23.846</t>
  </si>
  <si>
    <t>16.586</t>
  </si>
  <si>
    <t>15.262</t>
  </si>
  <si>
    <t>15.858</t>
  </si>
  <si>
    <t>Nad 40 let</t>
  </si>
  <si>
    <t>Kozlovice A</t>
  </si>
  <si>
    <t>Kozlovice B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</si>
  <si>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</si>
  <si>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</si>
  <si>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</si>
  <si>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</si>
  <si>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</si>
  <si>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</si>
  <si>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</si>
  <si>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</si>
  <si>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</si>
  <si>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</si>
  <si>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</si>
  <si>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</si>
  <si>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</si>
  <si>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</si>
  <si>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</si>
  <si>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</si>
  <si>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</si>
  <si>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</si>
  <si>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</si>
  <si>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</si>
  <si>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</si>
  <si>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</si>
  <si>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</si>
  <si>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</si>
  <si>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</si>
  <si>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</si>
  <si>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</si>
  <si>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</si>
  <si>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Rafal Bereza</t>
  </si>
  <si>
    <t>Miroslav Slatinský</t>
  </si>
  <si>
    <t>Robert Machárek</t>
  </si>
  <si>
    <t>Kamil Bereza</t>
  </si>
  <si>
    <t>Vojtěch Volný</t>
  </si>
  <si>
    <t>Dariusz Buchalik</t>
  </si>
  <si>
    <t>Václav Kurka</t>
  </si>
  <si>
    <t>Petr Schön</t>
  </si>
  <si>
    <t>Tomáš Čáp</t>
  </si>
  <si>
    <t>Dušan Moša</t>
  </si>
  <si>
    <t>Jiří Střídmý</t>
  </si>
  <si>
    <t>Patrik Kučera</t>
  </si>
  <si>
    <t>Petr Pravda</t>
  </si>
  <si>
    <t>Michal Sládeček</t>
  </si>
  <si>
    <t>Matěj Macháček</t>
  </si>
  <si>
    <t>HZS Brno-Lišeň</t>
  </si>
  <si>
    <t>JSDHO Hulín</t>
  </si>
  <si>
    <t>HZS Ostrava-Přívoz</t>
  </si>
  <si>
    <t>HZS Zlín</t>
  </si>
  <si>
    <t>JSDHO Vranová Lhota</t>
  </si>
  <si>
    <t>JSDHO Kněžpole</t>
  </si>
  <si>
    <t>JSDHO Orličky</t>
  </si>
  <si>
    <t>JSDHO Stará Bělá</t>
  </si>
  <si>
    <t>JSDHO Bohuslavice</t>
  </si>
  <si>
    <t>JSDHO Uničov</t>
  </si>
  <si>
    <t>JSDH Salaš</t>
  </si>
  <si>
    <t>JSDHO Frenštát pod Radhoštěm</t>
  </si>
  <si>
    <t>JSDHO Mosty u Jablunkova</t>
  </si>
  <si>
    <t>JSDHO Petřvald</t>
  </si>
  <si>
    <t>JSDHO Rokytnice nad Rokytnou</t>
  </si>
  <si>
    <t>HZS ZLK</t>
  </si>
  <si>
    <t>HZS Jihlava</t>
  </si>
  <si>
    <t>HZS MSK Karviná</t>
  </si>
  <si>
    <t>JSDH Starý Jičín</t>
  </si>
  <si>
    <t>JSDHO Hať</t>
  </si>
  <si>
    <t>JSDHO Horní Sloupnice</t>
  </si>
  <si>
    <t>JSDHO Jablunkov</t>
  </si>
  <si>
    <t>HZS SŽDC Česká Třebová</t>
  </si>
  <si>
    <t>SDH Brno Židenice</t>
  </si>
  <si>
    <t>JSDHO Jihlava</t>
  </si>
  <si>
    <t>JSDHO Malá Morávka</t>
  </si>
  <si>
    <t>JSDHO Bělkovice-Lašťany</t>
  </si>
  <si>
    <t>SDH Ostrava Heřmanice</t>
  </si>
  <si>
    <t>SDH Závada</t>
  </si>
  <si>
    <t>JSDHO Štěpánov</t>
  </si>
  <si>
    <t>HZS MSK Ostrava-Zábřeh</t>
  </si>
  <si>
    <t>JSDH Lubina I-Drnholec</t>
  </si>
  <si>
    <t>SDH Kožušany-Tážaly</t>
  </si>
  <si>
    <t>HSK Deza Valašské Meziříčí</t>
  </si>
  <si>
    <t>HZS MSK Ostrava-Přívoz</t>
  </si>
  <si>
    <t>HZS MSK Frýdek-Místek</t>
  </si>
  <si>
    <t>JSDHO Dvorce na Moravě</t>
  </si>
  <si>
    <t>JSDH Karviná-Ráj</t>
  </si>
  <si>
    <t>JSDH Lubina</t>
  </si>
  <si>
    <t>Suma 4</t>
  </si>
  <si>
    <t>Pořadí v kategorii</t>
  </si>
  <si>
    <t>Imeľ</t>
  </si>
  <si>
    <t>R1</t>
  </si>
  <si>
    <t>PP1</t>
  </si>
  <si>
    <t>R2+LP2</t>
  </si>
  <si>
    <t>PP2</t>
  </si>
  <si>
    <t>LP1</t>
  </si>
  <si>
    <t>ST+B</t>
  </si>
  <si>
    <t>Pstruží 13.9.2014</t>
  </si>
  <si>
    <t>Jistebník 13.9.2014</t>
  </si>
  <si>
    <t>17.226</t>
  </si>
  <si>
    <t>14.557</t>
  </si>
  <si>
    <t>A: 18.012</t>
  </si>
  <si>
    <t>17.072</t>
  </si>
  <si>
    <t>22.005</t>
  </si>
  <si>
    <t>19.086</t>
  </si>
  <si>
    <t>S</t>
  </si>
  <si>
    <t>HZS Praha</t>
  </si>
  <si>
    <t>Plšek Martin</t>
  </si>
  <si>
    <t>HZS PAK</t>
  </si>
  <si>
    <t>Kladiva Radek</t>
  </si>
  <si>
    <t>HZS STČ</t>
  </si>
  <si>
    <t>HZS JČK</t>
  </si>
  <si>
    <t>HZS KHK</t>
  </si>
  <si>
    <t>HZS VYS</t>
  </si>
  <si>
    <t>HZS JMK</t>
  </si>
  <si>
    <t>Rosenkranz Ondřej</t>
  </si>
  <si>
    <t xml:space="preserve">HZS KHK </t>
  </si>
  <si>
    <t xml:space="preserve">HZSP Letiště Ostrava </t>
  </si>
  <si>
    <t xml:space="preserve">JSDHO Hulín </t>
  </si>
  <si>
    <t>Hynek Jan</t>
  </si>
  <si>
    <t xml:space="preserve">HZS MSK </t>
  </si>
  <si>
    <t>HZS ÚSK</t>
  </si>
  <si>
    <t xml:space="preserve">HZS OLK </t>
  </si>
  <si>
    <t>JSDH Lázně Bělohrad</t>
  </si>
  <si>
    <t>Košek Jiří</t>
  </si>
  <si>
    <t>Hrubý Vojtěch</t>
  </si>
  <si>
    <t>Kouřík Pavel</t>
  </si>
  <si>
    <t>HZS Domažlice</t>
  </si>
  <si>
    <t xml:space="preserve">JSDH Jihlava </t>
  </si>
  <si>
    <t>Veselý Daniel</t>
  </si>
  <si>
    <t xml:space="preserve">HZSP Vítkovice </t>
  </si>
  <si>
    <t xml:space="preserve">JSDH Mosty u Jablunkova </t>
  </si>
  <si>
    <t xml:space="preserve">SŽDC Česká Třebová </t>
  </si>
  <si>
    <t>Steiner Marek</t>
  </si>
  <si>
    <t>Betlach František</t>
  </si>
  <si>
    <t>Brousil Michal</t>
  </si>
  <si>
    <t>Vančura Václav</t>
  </si>
  <si>
    <t>Stejskal Michal</t>
  </si>
  <si>
    <t xml:space="preserve">Deza a.s. </t>
  </si>
  <si>
    <t xml:space="preserve">JSDH Žarošice </t>
  </si>
  <si>
    <t xml:space="preserve">JSDH Olšany </t>
  </si>
  <si>
    <t xml:space="preserve">JSDH Skoky </t>
  </si>
  <si>
    <t xml:space="preserve">JSDH Lipník nad Bečvou </t>
  </si>
  <si>
    <t xml:space="preserve">JSDH Bělkovice-Lašťany </t>
  </si>
  <si>
    <t xml:space="preserve">JSDH Dačice </t>
  </si>
  <si>
    <t xml:space="preserve">JSDH Nová Hradečná </t>
  </si>
  <si>
    <t xml:space="preserve">Popůvky </t>
  </si>
  <si>
    <t xml:space="preserve">JSDH Hroznová Lhota </t>
  </si>
  <si>
    <t>Jelínek Martin</t>
  </si>
  <si>
    <t>Došlík Jiří</t>
  </si>
  <si>
    <t>Novotný Lukáš</t>
  </si>
  <si>
    <t>Štochl Martin</t>
  </si>
  <si>
    <t>Vetrák Roman</t>
  </si>
  <si>
    <t>Bureš Robin</t>
  </si>
  <si>
    <t>Krhoun Václav</t>
  </si>
  <si>
    <t>Dušek Jiří</t>
  </si>
  <si>
    <t>Pipiš Jan</t>
  </si>
  <si>
    <t>Vojciech Kaminski</t>
  </si>
  <si>
    <t>Dvořák Pavel</t>
  </si>
  <si>
    <t>Václavek Tomáš</t>
  </si>
  <si>
    <t>Janů Václav</t>
  </si>
  <si>
    <t>Plaček Michael</t>
  </si>
  <si>
    <t>Pospěch David</t>
  </si>
  <si>
    <t>Bažant Václav</t>
  </si>
  <si>
    <t>Pačes Petr</t>
  </si>
  <si>
    <t>Pašek David</t>
  </si>
  <si>
    <t>Kiss Filip</t>
  </si>
  <si>
    <t>Sláma Jan</t>
  </si>
  <si>
    <t>Hock Michal</t>
  </si>
  <si>
    <t>Janoš Zdeněk</t>
  </si>
  <si>
    <t>Koterec Jan</t>
  </si>
  <si>
    <t>Navrátil Petr</t>
  </si>
  <si>
    <t>Tešnar Petr</t>
  </si>
  <si>
    <t>Abrhám Pavel</t>
  </si>
  <si>
    <t>Holub Tonda</t>
  </si>
  <si>
    <t>Martínek Lukáš</t>
  </si>
  <si>
    <t>Orság Marián</t>
  </si>
  <si>
    <t>JSDH Stanovice</t>
  </si>
  <si>
    <t>Zavičák Stanislav</t>
  </si>
  <si>
    <t>JSDH Halenkov</t>
  </si>
  <si>
    <t>Heger Štěpán</t>
  </si>
  <si>
    <t>Surý Marek</t>
  </si>
  <si>
    <t>Kopřiva Jaroslav</t>
  </si>
  <si>
    <t>Müller Petr</t>
  </si>
  <si>
    <t>JSDH Jihlava</t>
  </si>
  <si>
    <t>Škrabal Ondřej</t>
  </si>
  <si>
    <t>Malík Lukáš</t>
  </si>
  <si>
    <t>Čechák David</t>
  </si>
  <si>
    <t>Jiří Cozl</t>
  </si>
  <si>
    <t>Lamač Přemysl</t>
  </si>
  <si>
    <t>Vltavský Petr</t>
  </si>
  <si>
    <t>Bartůněk Karel</t>
  </si>
  <si>
    <t>Došník Jiří</t>
  </si>
  <si>
    <t>Gabruš Dominik</t>
  </si>
  <si>
    <t>Hartwig Kamil</t>
  </si>
  <si>
    <t>Kožarik Josef</t>
  </si>
  <si>
    <t>Plodr Dušan</t>
  </si>
  <si>
    <t>Vlas Zdeněk</t>
  </si>
  <si>
    <t>Dal Marcel</t>
  </si>
  <si>
    <t>Morav Michal</t>
  </si>
  <si>
    <t>Šigut Jan</t>
  </si>
  <si>
    <t>Haderka Petr</t>
  </si>
  <si>
    <t>Fišer Michal</t>
  </si>
  <si>
    <t>Turek Martin</t>
  </si>
  <si>
    <t>Šmigura Radek</t>
  </si>
  <si>
    <t>Holec Martin</t>
  </si>
  <si>
    <t>Šimek Petr</t>
  </si>
  <si>
    <t>Vitásek Jiří</t>
  </si>
  <si>
    <t>Heger Martin</t>
  </si>
  <si>
    <t>Januš Lukáš</t>
  </si>
  <si>
    <t>Tichý Aleš</t>
  </si>
  <si>
    <t>HZS OLK</t>
  </si>
  <si>
    <t>Kubiš David</t>
  </si>
  <si>
    <t>Dvořák Jiří</t>
  </si>
  <si>
    <t>HZS LIK</t>
  </si>
  <si>
    <t>Vrána Zdeněk</t>
  </si>
  <si>
    <t xml:space="preserve">HZS Praha </t>
  </si>
  <si>
    <t>Karban Štěpán</t>
  </si>
  <si>
    <t xml:space="preserve">JSDHO Dlouhá Loučka </t>
  </si>
  <si>
    <t>Provazník Martin</t>
  </si>
  <si>
    <t>Pešta Tomáš</t>
  </si>
  <si>
    <t>Kadlčík Zbyněk</t>
  </si>
  <si>
    <t>Hodboď Marian</t>
  </si>
  <si>
    <t>Tomášek Radim</t>
  </si>
  <si>
    <t>Nečas Miroslav</t>
  </si>
  <si>
    <t>Rozhon Vladimír</t>
  </si>
  <si>
    <t>Pastorek Pavel</t>
  </si>
  <si>
    <t>Tomášek Martin</t>
  </si>
  <si>
    <t>Fabián Ondřej</t>
  </si>
  <si>
    <t>Bacher Rostislav</t>
  </si>
  <si>
    <t>Coufalík Martin</t>
  </si>
  <si>
    <t>C</t>
  </si>
  <si>
    <t>Málek Radek</t>
  </si>
  <si>
    <t>Ryš Adam</t>
  </si>
  <si>
    <t>SDH Bohuslavice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</si>
  <si>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</si>
  <si>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</si>
  <si>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</si>
  <si>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</si>
  <si>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</si>
  <si>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</si>
  <si>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</si>
  <si>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</si>
  <si>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</si>
  <si>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</si>
  <si>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</si>
  <si>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</si>
  <si>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</si>
  <si>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</si>
  <si>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</si>
  <si>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Český pohár TFA</t>
  </si>
  <si>
    <t>13.5.
Olomouc</t>
  </si>
  <si>
    <t>12.6.
Plzeň</t>
  </si>
  <si>
    <t>14.8.
Harrachov</t>
  </si>
  <si>
    <t>30.8.
Ostrava</t>
  </si>
  <si>
    <t>11.9.
Kroměříž</t>
  </si>
  <si>
    <r>
      <rPr>
        <sz val="10"/>
        <rFont val="Symbol"/>
        <family val="1"/>
      </rPr>
      <t>S</t>
    </r>
    <r>
      <rPr>
        <sz val="10"/>
        <rFont val="Arial CE"/>
        <family val="0"/>
      </rPr>
      <t>3</t>
    </r>
  </si>
  <si>
    <t>HZS PLK</t>
  </si>
  <si>
    <t>Ostravice 27.9.2014</t>
  </si>
  <si>
    <t>19.090</t>
  </si>
  <si>
    <t>18.533</t>
  </si>
  <si>
    <t>A: 23.160</t>
  </si>
  <si>
    <t>B: 23.633</t>
  </si>
  <si>
    <t>22.463</t>
  </si>
  <si>
    <t>Babice</t>
  </si>
  <si>
    <t>Běh mezi náměstími F-M 1.6.2014</t>
  </si>
  <si>
    <t>Gaura Adam</t>
  </si>
  <si>
    <t>Tesarčík Jan</t>
  </si>
  <si>
    <t>Slezan FM</t>
  </si>
  <si>
    <t>Chrascina Marek</t>
  </si>
  <si>
    <t>1. Běžecký Jablunkov</t>
  </si>
  <si>
    <t>Misiak Bartosz</t>
  </si>
  <si>
    <t>Dorighi Wojciech Karol</t>
  </si>
  <si>
    <t>Polsko</t>
  </si>
  <si>
    <t>Raška Daniel</t>
  </si>
  <si>
    <t>Dobiáš Ondřej</t>
  </si>
  <si>
    <t>Kopřivnice</t>
  </si>
  <si>
    <t>Krupa Przemyslaw</t>
  </si>
  <si>
    <t>Tkach Sergyi</t>
  </si>
  <si>
    <t>Belej David</t>
  </si>
  <si>
    <t>Newline</t>
  </si>
  <si>
    <t>Šrubař Jan</t>
  </si>
  <si>
    <t>Zogata Andrzej</t>
  </si>
  <si>
    <t>Wawreczka David</t>
  </si>
  <si>
    <t>Jäkl Karviná</t>
  </si>
  <si>
    <t>Kvaš Jan</t>
  </si>
  <si>
    <t>Rabatín Jan</t>
  </si>
  <si>
    <t>FM</t>
  </si>
  <si>
    <t>Swieczyk Krzystof Stanislaw</t>
  </si>
  <si>
    <t>Kotek Martin</t>
  </si>
  <si>
    <t>AK EZ Kopřivnice</t>
  </si>
  <si>
    <t>Janošec Jiří</t>
  </si>
  <si>
    <t>DD Lichnov</t>
  </si>
  <si>
    <t>Fríml Jan</t>
  </si>
  <si>
    <t>MK Seitl Ostrava</t>
  </si>
  <si>
    <t>Husánik Robert</t>
  </si>
  <si>
    <t>Pepa team FM</t>
  </si>
  <si>
    <t>Martinák Zdeněk</t>
  </si>
  <si>
    <t>Chovanec Patrik</t>
  </si>
  <si>
    <t>Pavelek Vojtěch</t>
  </si>
  <si>
    <t>Pavelek Ondřej</t>
  </si>
  <si>
    <t>Kocian Jiří</t>
  </si>
  <si>
    <t>Skuplík Šimon</t>
  </si>
  <si>
    <t>Vlček Petr</t>
  </si>
  <si>
    <t>Staš Kamil</t>
  </si>
  <si>
    <t>Novosad Radek</t>
  </si>
  <si>
    <t>Vlk Martin</t>
  </si>
  <si>
    <t>Šostý Michal</t>
  </si>
  <si>
    <t>Švancera Dominik</t>
  </si>
  <si>
    <t>Kováč Roman</t>
  </si>
  <si>
    <t>Szymala Tomáš</t>
  </si>
  <si>
    <t>Pavelek Jiří</t>
  </si>
  <si>
    <t>Kováč Dominik</t>
  </si>
  <si>
    <t>Sasýn René</t>
  </si>
  <si>
    <t>Sikora Kamil</t>
  </si>
  <si>
    <t>Czeczotka Marek</t>
  </si>
  <si>
    <t>Prokeš Marek</t>
  </si>
  <si>
    <t>Dokoupil Adam</t>
  </si>
  <si>
    <t>Skotnica Ondřej</t>
  </si>
  <si>
    <t>Dorotík Robin</t>
  </si>
  <si>
    <t>Burkovič Lukáš</t>
  </si>
  <si>
    <t>Feranec Adam</t>
  </si>
  <si>
    <t>Skotnica Lukáš</t>
  </si>
  <si>
    <t>DNF</t>
  </si>
  <si>
    <t>Němec Michal</t>
  </si>
  <si>
    <t>Muži do 35-44 let</t>
  </si>
  <si>
    <t>Wrubel Tomasz</t>
  </si>
  <si>
    <t>MK Centrum Dziengelow</t>
  </si>
  <si>
    <t>Schwarz Ondřej</t>
  </si>
  <si>
    <t>PJR Frenštát</t>
  </si>
  <si>
    <t>Hanke David</t>
  </si>
  <si>
    <t>AK E. Z. Kopřivnice</t>
  </si>
  <si>
    <t>VZS Ostrava</t>
  </si>
  <si>
    <t>Maléř Jiří</t>
  </si>
  <si>
    <t>Václavík Michael</t>
  </si>
  <si>
    <t>Pržno</t>
  </si>
  <si>
    <t>Ernst Tomáš</t>
  </si>
  <si>
    <t>TJ TŽ Třinec</t>
  </si>
  <si>
    <t>Lipták Radim</t>
  </si>
  <si>
    <t>Beránek Jakub</t>
  </si>
  <si>
    <t>Lubojacki Kamil</t>
  </si>
  <si>
    <t>1.Běžecký Jablunkov</t>
  </si>
  <si>
    <t>Kuncek Jaroslav</t>
  </si>
  <si>
    <t>Mitrenga Marek</t>
  </si>
  <si>
    <t>Royal Rangers</t>
  </si>
  <si>
    <t>Indrák Petr</t>
  </si>
  <si>
    <t>Bolík Tomáš</t>
  </si>
  <si>
    <t>Tyleček Petr</t>
  </si>
  <si>
    <t>15:30</t>
  </si>
  <si>
    <t>15:42</t>
  </si>
  <si>
    <t>15:50</t>
  </si>
  <si>
    <t>16:36</t>
  </si>
  <si>
    <t>16:37</t>
  </si>
  <si>
    <t>16:39</t>
  </si>
  <si>
    <t>17:30</t>
  </si>
  <si>
    <t>17:41</t>
  </si>
  <si>
    <t>18:00</t>
  </si>
  <si>
    <t>18:05</t>
  </si>
  <si>
    <t>18:09</t>
  </si>
  <si>
    <t>18:20</t>
  </si>
  <si>
    <t>18:39</t>
  </si>
  <si>
    <t>18:53</t>
  </si>
  <si>
    <t>18:57</t>
  </si>
  <si>
    <t>19:14</t>
  </si>
  <si>
    <t>19:19</t>
  </si>
  <si>
    <t>19:23</t>
  </si>
  <si>
    <t>19:24</t>
  </si>
  <si>
    <t>19:37</t>
  </si>
  <si>
    <t>20:46</t>
  </si>
  <si>
    <t>20:49</t>
  </si>
  <si>
    <t>21:02</t>
  </si>
  <si>
    <t>21:22</t>
  </si>
  <si>
    <t>21:43</t>
  </si>
  <si>
    <t>21:44</t>
  </si>
  <si>
    <t>21:54</t>
  </si>
  <si>
    <t>22:00</t>
  </si>
  <si>
    <t>22:18</t>
  </si>
  <si>
    <t>22:20</t>
  </si>
  <si>
    <t>23:00</t>
  </si>
  <si>
    <t>23:21</t>
  </si>
  <si>
    <t>23:39</t>
  </si>
  <si>
    <t>23:51</t>
  </si>
  <si>
    <t>23:52</t>
  </si>
  <si>
    <t>25:36</t>
  </si>
  <si>
    <t>27:09</t>
  </si>
  <si>
    <t>27:30</t>
  </si>
  <si>
    <t>28:00</t>
  </si>
  <si>
    <t>28:09</t>
  </si>
  <si>
    <t>15:39</t>
  </si>
  <si>
    <t>16:34</t>
  </si>
  <si>
    <t>16:48</t>
  </si>
  <si>
    <t>17:27</t>
  </si>
  <si>
    <t>17:54</t>
  </si>
  <si>
    <t>18:11</t>
  </si>
  <si>
    <t>18:26</t>
  </si>
  <si>
    <t>18:49</t>
  </si>
  <si>
    <t>19:03</t>
  </si>
  <si>
    <t>19:22</t>
  </si>
  <si>
    <t>20:17</t>
  </si>
  <si>
    <t>21:39</t>
  </si>
  <si>
    <t>28:44</t>
  </si>
  <si>
    <t>Šindelek Vladan</t>
  </si>
  <si>
    <t>Trávníček Rostislav</t>
  </si>
  <si>
    <t>16:43</t>
  </si>
  <si>
    <t>Šindelek Daniel</t>
  </si>
  <si>
    <t>17:07</t>
  </si>
  <si>
    <t>Bušek Martin</t>
  </si>
  <si>
    <t>Březina Ladislav</t>
  </si>
  <si>
    <t>19:13</t>
  </si>
  <si>
    <t>Supik Mariusz</t>
  </si>
  <si>
    <t>19:39</t>
  </si>
  <si>
    <t>Vernarský Jaroslav</t>
  </si>
  <si>
    <t>20:06</t>
  </si>
  <si>
    <t>Böhm Petr</t>
  </si>
  <si>
    <t>20:08</t>
  </si>
  <si>
    <t>Pach Radomír</t>
  </si>
  <si>
    <t>22:07</t>
  </si>
  <si>
    <t>Lysek Miroslav</t>
  </si>
  <si>
    <t>23:46</t>
  </si>
  <si>
    <t>Pecha Vladan</t>
  </si>
  <si>
    <t>24:15</t>
  </si>
  <si>
    <t>25:15</t>
  </si>
  <si>
    <t>Kuličný Pavel</t>
  </si>
  <si>
    <t>29:16</t>
  </si>
  <si>
    <t>16:29</t>
  </si>
  <si>
    <t>Martynek Vladislav</t>
  </si>
  <si>
    <t xml:space="preserve">Ski Mosty </t>
  </si>
  <si>
    <t>Walek Bronislav</t>
  </si>
  <si>
    <t>18:59</t>
  </si>
  <si>
    <t>Najdek Bohumír</t>
  </si>
  <si>
    <t>Racing Olešná</t>
  </si>
  <si>
    <t>20:11</t>
  </si>
  <si>
    <t>Honěk Milouš</t>
  </si>
  <si>
    <t>Lysůvky</t>
  </si>
  <si>
    <t>20:56</t>
  </si>
  <si>
    <t>Slowioczek Roman</t>
  </si>
  <si>
    <t>21:27</t>
  </si>
  <si>
    <t>Fojcik Vavřinec</t>
  </si>
  <si>
    <t>Vilhelm Václav</t>
  </si>
  <si>
    <t>TiS Vilhelm</t>
  </si>
  <si>
    <t>22:24</t>
  </si>
  <si>
    <t>Balko Peter</t>
  </si>
  <si>
    <t>23:58</t>
  </si>
  <si>
    <t>Muži nad 55 let</t>
  </si>
  <si>
    <t>18:03</t>
  </si>
  <si>
    <t>Závorková Natálie</t>
  </si>
  <si>
    <t>Kuczera Sylwia Katarzyna</t>
  </si>
  <si>
    <t>19:10</t>
  </si>
  <si>
    <t>Lubojacká Ivana</t>
  </si>
  <si>
    <t>1. Běžecký jablunkov</t>
  </si>
  <si>
    <t>Rašková Iveta</t>
  </si>
  <si>
    <t>20:40</t>
  </si>
  <si>
    <t>Šimurdová Michaela</t>
  </si>
  <si>
    <t>Krtková Kateřina</t>
  </si>
  <si>
    <t>21:18</t>
  </si>
  <si>
    <t>Sasynová Karolína</t>
  </si>
  <si>
    <t>Pravdová Daniela</t>
  </si>
  <si>
    <t>21:48</t>
  </si>
  <si>
    <t>Kotásková Tereza</t>
  </si>
  <si>
    <t>21:58</t>
  </si>
  <si>
    <t>Ningerová Klára</t>
  </si>
  <si>
    <t>22:21</t>
  </si>
  <si>
    <t>Sýkorová Markéte</t>
  </si>
  <si>
    <t>22:41</t>
  </si>
  <si>
    <t>Pokorná Barbora</t>
  </si>
  <si>
    <t>22:57</t>
  </si>
  <si>
    <t>Štefková Iva</t>
  </si>
  <si>
    <t>23:53</t>
  </si>
  <si>
    <t>Halová Sára</t>
  </si>
  <si>
    <t>24:16</t>
  </si>
  <si>
    <t>Misiakova Dorota</t>
  </si>
  <si>
    <t>24:28</t>
  </si>
  <si>
    <t>Benčová Helena</t>
  </si>
  <si>
    <t>24:52</t>
  </si>
  <si>
    <t>Szotkowská Gabriela</t>
  </si>
  <si>
    <t>24:53</t>
  </si>
  <si>
    <t>Izvorská Denisa</t>
  </si>
  <si>
    <t>24:57</t>
  </si>
  <si>
    <t>Gajdošíková Tereza</t>
  </si>
  <si>
    <t>26:13</t>
  </si>
  <si>
    <t>Šosták Terezie</t>
  </si>
  <si>
    <t>26:53</t>
  </si>
  <si>
    <t>Nováková Klára</t>
  </si>
  <si>
    <t>27:31</t>
  </si>
  <si>
    <t>Pánková Denisa</t>
  </si>
  <si>
    <t>Čaganová Monika</t>
  </si>
  <si>
    <t>28:12</t>
  </si>
  <si>
    <t>Barvíková Taťána</t>
  </si>
  <si>
    <t>28:32</t>
  </si>
  <si>
    <t>Dokoupilová Anna</t>
  </si>
  <si>
    <t>28:33</t>
  </si>
  <si>
    <t>Rainochová Šarlota</t>
  </si>
  <si>
    <t>29:10</t>
  </si>
  <si>
    <t>Indráková Patricie</t>
  </si>
  <si>
    <t>30:01</t>
  </si>
  <si>
    <t>Mynářová Amálka</t>
  </si>
  <si>
    <t>30:02</t>
  </si>
  <si>
    <t>Sláviková Ivana</t>
  </si>
  <si>
    <t>Holubice</t>
  </si>
  <si>
    <t>30:30</t>
  </si>
  <si>
    <t>Nováková Renata</t>
  </si>
  <si>
    <t>34:16</t>
  </si>
  <si>
    <t>Šlapetová Darina</t>
  </si>
  <si>
    <t>Ženy do 34 let</t>
  </si>
  <si>
    <t>18:46</t>
  </si>
  <si>
    <t>Pastorová Petra</t>
  </si>
  <si>
    <t>Trávníčková Ludmila</t>
  </si>
  <si>
    <t>20:44</t>
  </si>
  <si>
    <t>Szotkowská Lucie</t>
  </si>
  <si>
    <t>20:51</t>
  </si>
  <si>
    <t>Štefková Michaela</t>
  </si>
  <si>
    <t>22:29</t>
  </si>
  <si>
    <t>Říhová Dita</t>
  </si>
  <si>
    <t>Frýdlant n. Ostravicí</t>
  </si>
  <si>
    <t>22:36</t>
  </si>
  <si>
    <t>Kopcová Eva</t>
  </si>
  <si>
    <t>Maštalířová Klára</t>
  </si>
  <si>
    <t>23:09</t>
  </si>
  <si>
    <t>Gajdošíková Lucie</t>
  </si>
  <si>
    <t>24:26</t>
  </si>
  <si>
    <t>Ženy nad 35 let</t>
  </si>
  <si>
    <t>17:32</t>
  </si>
  <si>
    <t>Tkach Sergiy</t>
  </si>
  <si>
    <t>1998</t>
  </si>
  <si>
    <t>Poledník Michal</t>
  </si>
  <si>
    <t>16:38</t>
  </si>
  <si>
    <t>Blabla Tomáš</t>
  </si>
  <si>
    <t>16:46</t>
  </si>
  <si>
    <t>18:04</t>
  </si>
  <si>
    <t>Břežek Michal</t>
  </si>
  <si>
    <t>18:43</t>
  </si>
  <si>
    <t>Kociňák Pavel</t>
  </si>
  <si>
    <t>18:51</t>
  </si>
  <si>
    <t>Tomanek Pavel</t>
  </si>
  <si>
    <t>Kunčičky u bašky</t>
  </si>
  <si>
    <t>19:06</t>
  </si>
  <si>
    <t>19:51</t>
  </si>
  <si>
    <t>Lučan Patrik</t>
  </si>
  <si>
    <t>2001</t>
  </si>
  <si>
    <t>20:36</t>
  </si>
  <si>
    <t>Trávníček Lukáš</t>
  </si>
  <si>
    <t>21:26</t>
  </si>
  <si>
    <t>Peterk David</t>
  </si>
  <si>
    <t>2004</t>
  </si>
  <si>
    <t>Březina Martin</t>
  </si>
  <si>
    <t>Pasterňák Tomáš</t>
  </si>
  <si>
    <t>1993</t>
  </si>
  <si>
    <t>22:28</t>
  </si>
  <si>
    <t>Břežek Martin</t>
  </si>
  <si>
    <t>1994</t>
  </si>
  <si>
    <t>22:33</t>
  </si>
  <si>
    <t>22:49</t>
  </si>
  <si>
    <t>Kollár Jan</t>
  </si>
  <si>
    <t>Orlík Břetislav</t>
  </si>
  <si>
    <t>1987</t>
  </si>
  <si>
    <t>SK Oceláci ostrava</t>
  </si>
  <si>
    <t>23:16</t>
  </si>
  <si>
    <t>Kocián Petr</t>
  </si>
  <si>
    <t>23:34</t>
  </si>
  <si>
    <t>Škapa Marek</t>
  </si>
  <si>
    <t>1971</t>
  </si>
  <si>
    <t>X-Air Ostrava</t>
  </si>
  <si>
    <t>1976</t>
  </si>
  <si>
    <t>17:46</t>
  </si>
  <si>
    <t>Maleř Jiří</t>
  </si>
  <si>
    <t>1975</t>
  </si>
  <si>
    <t>17:52</t>
  </si>
  <si>
    <t>18:19</t>
  </si>
  <si>
    <t>Sasyn Kamil</t>
  </si>
  <si>
    <t>18:25</t>
  </si>
  <si>
    <t>18:32</t>
  </si>
  <si>
    <t>1973</t>
  </si>
  <si>
    <t>18:38</t>
  </si>
  <si>
    <t>Krejčí Lukáš</t>
  </si>
  <si>
    <t>Peca Petr</t>
  </si>
  <si>
    <t>Janošec Karel</t>
  </si>
  <si>
    <t>20:21</t>
  </si>
  <si>
    <t>Fajkoš Zbyněk</t>
  </si>
  <si>
    <t>1978</t>
  </si>
  <si>
    <t>21:31</t>
  </si>
  <si>
    <t>Pavlásek Miroslav</t>
  </si>
  <si>
    <t>1972</t>
  </si>
  <si>
    <t>22:30</t>
  </si>
  <si>
    <t>Honzík Martin</t>
  </si>
  <si>
    <t>1977</t>
  </si>
  <si>
    <t>23:07</t>
  </si>
  <si>
    <t>Zbořl Kamil</t>
  </si>
  <si>
    <t>Šenov</t>
  </si>
  <si>
    <t>24:08</t>
  </si>
  <si>
    <t>Valeček Lukáš</t>
  </si>
  <si>
    <t>24:38</t>
  </si>
  <si>
    <t>Pavelek Martin</t>
  </si>
  <si>
    <t>29:41</t>
  </si>
  <si>
    <t>1967</t>
  </si>
  <si>
    <t>1968</t>
  </si>
  <si>
    <t>17:12</t>
  </si>
  <si>
    <t>Eliáš Pavel</t>
  </si>
  <si>
    <t>18:58</t>
  </si>
  <si>
    <t>1969</t>
  </si>
  <si>
    <t>19:05</t>
  </si>
  <si>
    <t>1961</t>
  </si>
  <si>
    <t>19:56</t>
  </si>
  <si>
    <t>Klement Pavel</t>
  </si>
  <si>
    <t>20:55</t>
  </si>
  <si>
    <t>20:58</t>
  </si>
  <si>
    <t>Andrla Lubomír</t>
  </si>
  <si>
    <t>Orli Ostrava</t>
  </si>
  <si>
    <t>Kolek Dušan</t>
  </si>
  <si>
    <t>1965</t>
  </si>
  <si>
    <t>22:35</t>
  </si>
  <si>
    <t>Durčák Kamil</t>
  </si>
  <si>
    <t>Mísek</t>
  </si>
  <si>
    <t>23:25</t>
  </si>
  <si>
    <t>Kruliš Jiří</t>
  </si>
  <si>
    <t>23:30</t>
  </si>
  <si>
    <t>1957</t>
  </si>
  <si>
    <t>1959</t>
  </si>
  <si>
    <t>19:55</t>
  </si>
  <si>
    <t>1955</t>
  </si>
  <si>
    <t>20:05</t>
  </si>
  <si>
    <t>Vrága Vladimír</t>
  </si>
  <si>
    <t>1953</t>
  </si>
  <si>
    <t>20:19</t>
  </si>
  <si>
    <t>TŽ Třinec</t>
  </si>
  <si>
    <t>22:19</t>
  </si>
  <si>
    <t>Meca Jaroslav</t>
  </si>
  <si>
    <t>1950</t>
  </si>
  <si>
    <t>25:24</t>
  </si>
  <si>
    <t>Švrček Jiří</t>
  </si>
  <si>
    <t>27:08</t>
  </si>
  <si>
    <t>Jahoda Vladimír</t>
  </si>
  <si>
    <t>1952</t>
  </si>
  <si>
    <t>31:58</t>
  </si>
  <si>
    <t>Pavlásková Petra</t>
  </si>
  <si>
    <t>1999</t>
  </si>
  <si>
    <t>Siebeltová Kateřina</t>
  </si>
  <si>
    <t>Zbořilová Ivana</t>
  </si>
  <si>
    <t>BK SAK Karviná</t>
  </si>
  <si>
    <t>Siebeltová Veronika</t>
  </si>
  <si>
    <t>Mikušová Barbora</t>
  </si>
  <si>
    <t>10:00</t>
  </si>
  <si>
    <t>Cagašová Anna</t>
  </si>
  <si>
    <t>10:14</t>
  </si>
  <si>
    <t>Bílková Zuzana</t>
  </si>
  <si>
    <t>2003</t>
  </si>
  <si>
    <t>10:58</t>
  </si>
  <si>
    <t>Pomichálková Dana</t>
  </si>
  <si>
    <t>11:02</t>
  </si>
  <si>
    <t>Sasynová Jana</t>
  </si>
  <si>
    <t>11:09</t>
  </si>
  <si>
    <t>Zapletalová Vlasta</t>
  </si>
  <si>
    <t>11:23</t>
  </si>
  <si>
    <t>Běčáková Martina</t>
  </si>
  <si>
    <t>11:48</t>
  </si>
  <si>
    <t>Handrejchová Eva</t>
  </si>
  <si>
    <t>12:08</t>
  </si>
  <si>
    <t>Brázdová Petra</t>
  </si>
  <si>
    <t>Velká Polom</t>
  </si>
  <si>
    <t>12:13</t>
  </si>
  <si>
    <t>Honzíková Lucie</t>
  </si>
  <si>
    <t>12:42</t>
  </si>
  <si>
    <t>Vrobelová Martina</t>
  </si>
  <si>
    <t>13:23</t>
  </si>
  <si>
    <t>Navrátilová Monika</t>
  </si>
  <si>
    <t>1983</t>
  </si>
  <si>
    <t>Kunčičky u Bašky</t>
  </si>
  <si>
    <t>14:09</t>
  </si>
  <si>
    <t>Wlachovská Barbora</t>
  </si>
  <si>
    <t>Deloitte</t>
  </si>
  <si>
    <t>14:11</t>
  </si>
  <si>
    <t>Pastorová Jana</t>
  </si>
  <si>
    <t>14:12</t>
  </si>
  <si>
    <t>11:10</t>
  </si>
  <si>
    <t>Janošcová Táňa</t>
  </si>
  <si>
    <t>11:11</t>
  </si>
  <si>
    <t>11:12</t>
  </si>
  <si>
    <t>Holubčíková Lea</t>
  </si>
  <si>
    <t>11:35</t>
  </si>
  <si>
    <t>Frýdlant n. O.</t>
  </si>
  <si>
    <t>11:40</t>
  </si>
  <si>
    <t>Platošová Lenka</t>
  </si>
  <si>
    <t>11:59</t>
  </si>
  <si>
    <t>Bracháčková Michaela</t>
  </si>
  <si>
    <t>12:21</t>
  </si>
  <si>
    <t>Frydrychová Lucie</t>
  </si>
  <si>
    <t>12:24</t>
  </si>
  <si>
    <t>Korbášová Zuzana</t>
  </si>
  <si>
    <t>12:26</t>
  </si>
  <si>
    <t>Klementová Petra</t>
  </si>
  <si>
    <t>12:29</t>
  </si>
  <si>
    <t>Pavlásková Klára</t>
  </si>
  <si>
    <t>12:34</t>
  </si>
  <si>
    <t>Václavíková Kateřina</t>
  </si>
  <si>
    <t>13:13</t>
  </si>
  <si>
    <t>Hudecová Gabriela</t>
  </si>
  <si>
    <t>13:46</t>
  </si>
  <si>
    <t>Pavelková Pavla</t>
  </si>
  <si>
    <t>14:47</t>
  </si>
  <si>
    <t>Ondráčková Jana</t>
  </si>
  <si>
    <t>14:50</t>
  </si>
  <si>
    <t>Verlíková Lenka</t>
  </si>
  <si>
    <t>14:51</t>
  </si>
  <si>
    <t>Beránková Monika</t>
  </si>
  <si>
    <t>16:14</t>
  </si>
  <si>
    <t>Moješčíková Naděžda</t>
  </si>
  <si>
    <t>17:24</t>
  </si>
  <si>
    <t>16:27</t>
  </si>
  <si>
    <t>16:58</t>
  </si>
  <si>
    <t>16:52</t>
  </si>
  <si>
    <t>18:52</t>
  </si>
  <si>
    <t>9:09</t>
  </si>
  <si>
    <t>9:10</t>
  </si>
  <si>
    <t>9:12</t>
  </si>
  <si>
    <t>9:39</t>
  </si>
  <si>
    <t>9:42</t>
  </si>
  <si>
    <t>9:59</t>
  </si>
  <si>
    <t>Muži do 34 let - 4,8 km</t>
  </si>
  <si>
    <t>Muži 45 - 54 let</t>
  </si>
  <si>
    <t>Ženy do 34 let - 2,4 km</t>
  </si>
  <si>
    <t>Bašťanská šestka 4.10.2014</t>
  </si>
  <si>
    <t>SK Žabovřesky Brno</t>
  </si>
  <si>
    <t>1:10:16</t>
  </si>
  <si>
    <t>Salomon/Suunto team</t>
  </si>
  <si>
    <t>1:10:54</t>
  </si>
  <si>
    <t>DIADORA</t>
  </si>
  <si>
    <t>1:13:45</t>
  </si>
  <si>
    <t>Šumperk</t>
  </si>
  <si>
    <t>1:16:31</t>
  </si>
  <si>
    <t>České Budějovice</t>
  </si>
  <si>
    <t>1:18:22</t>
  </si>
  <si>
    <t>1:18:50</t>
  </si>
  <si>
    <t>Beskydští nomádi</t>
  </si>
  <si>
    <t>1:19:58</t>
  </si>
  <si>
    <t>1:22:36</t>
  </si>
  <si>
    <t>Splašeni goroli</t>
  </si>
  <si>
    <t>1:23:18</t>
  </si>
  <si>
    <t>XC SPORT.CZ</t>
  </si>
  <si>
    <t>1:23:43</t>
  </si>
  <si>
    <t>1:23:55</t>
  </si>
  <si>
    <t>1:24:09</t>
  </si>
  <si>
    <t>1:25:13</t>
  </si>
  <si>
    <t>Ceskealpy.cz</t>
  </si>
  <si>
    <t>1:26:01</t>
  </si>
  <si>
    <t>1:26:23</t>
  </si>
  <si>
    <t>1:26:37</t>
  </si>
  <si>
    <t>1:28:01</t>
  </si>
  <si>
    <t>Frenštát</t>
  </si>
  <si>
    <t>1:28:08</t>
  </si>
  <si>
    <t>1:28:42</t>
  </si>
  <si>
    <t>1:30:32</t>
  </si>
  <si>
    <t>1:31:02</t>
  </si>
  <si>
    <t>Pepa team F-M</t>
  </si>
  <si>
    <t>1:31:22</t>
  </si>
  <si>
    <t>1:31:23</t>
  </si>
  <si>
    <t>1:33:02</t>
  </si>
  <si>
    <t>Neběžecký kroužek</t>
  </si>
  <si>
    <t>1:33:47</t>
  </si>
  <si>
    <t>Ski Opálená</t>
  </si>
  <si>
    <t>1:34:54</t>
  </si>
  <si>
    <t>Přežít</t>
  </si>
  <si>
    <t>1:35:01</t>
  </si>
  <si>
    <t>Team Lightbike</t>
  </si>
  <si>
    <t>1:35:03</t>
  </si>
  <si>
    <t>1:35:32</t>
  </si>
  <si>
    <t>Přibor</t>
  </si>
  <si>
    <t>1:36:32</t>
  </si>
  <si>
    <t>1:37:52</t>
  </si>
  <si>
    <t>Running With Those That C</t>
  </si>
  <si>
    <t>1:38:37</t>
  </si>
  <si>
    <t>Olomouc</t>
  </si>
  <si>
    <t>1:39:04</t>
  </si>
  <si>
    <t>KHB Radegast</t>
  </si>
  <si>
    <t>1:39:57</t>
  </si>
  <si>
    <t>Havlovice</t>
  </si>
  <si>
    <t>1:40:02</t>
  </si>
  <si>
    <t>Hospul</t>
  </si>
  <si>
    <t>1:40:08</t>
  </si>
  <si>
    <t>1:40:47</t>
  </si>
  <si>
    <t>1:40:49</t>
  </si>
  <si>
    <t>1:41:20</t>
  </si>
  <si>
    <t>1:41:55</t>
  </si>
  <si>
    <t>Beskydští lenoši</t>
  </si>
  <si>
    <t>1:42:00</t>
  </si>
  <si>
    <t>Jäger Team Klimkovice</t>
  </si>
  <si>
    <t>1:42:08</t>
  </si>
  <si>
    <t>1:43:11</t>
  </si>
  <si>
    <t>SK Bagbike</t>
  </si>
  <si>
    <t>1:44:13</t>
  </si>
  <si>
    <t>1:44:42</t>
  </si>
  <si>
    <t>Krnováci</t>
  </si>
  <si>
    <t>1:45:18</t>
  </si>
  <si>
    <t>1:46:01</t>
  </si>
  <si>
    <t>1:47:27</t>
  </si>
  <si>
    <t>1:49:18</t>
  </si>
  <si>
    <t>ApréSki Pro</t>
  </si>
  <si>
    <t>1:49:32</t>
  </si>
  <si>
    <t>1:49:35</t>
  </si>
  <si>
    <t>1:49:59</t>
  </si>
  <si>
    <t>1:50:10</t>
  </si>
  <si>
    <t>1:50:23</t>
  </si>
  <si>
    <t>1:51:08</t>
  </si>
  <si>
    <t>Hanoi</t>
  </si>
  <si>
    <t>1:51:12</t>
  </si>
  <si>
    <t>1:51:13</t>
  </si>
  <si>
    <t>1:51:42</t>
  </si>
  <si>
    <t>1:52:23</t>
  </si>
  <si>
    <t>Outdoor-a-sport.cz Slavič</t>
  </si>
  <si>
    <t>1:53:38</t>
  </si>
  <si>
    <t>1:53:43</t>
  </si>
  <si>
    <t>1:53:44</t>
  </si>
  <si>
    <t>CEPro team</t>
  </si>
  <si>
    <t>1:54:38</t>
  </si>
  <si>
    <t>Footcamp.eu</t>
  </si>
  <si>
    <t>1:57:09</t>
  </si>
  <si>
    <t>BBFM</t>
  </si>
  <si>
    <t>1:59:55</t>
  </si>
  <si>
    <t>BBFM / Huisman</t>
  </si>
  <si>
    <t>2:01:35</t>
  </si>
  <si>
    <t>Piteturt</t>
  </si>
  <si>
    <t>2:04:18</t>
  </si>
  <si>
    <t>2:09:34</t>
  </si>
  <si>
    <t>2:10:20</t>
  </si>
  <si>
    <t>2:11:22</t>
  </si>
  <si>
    <t>2:12:09</t>
  </si>
  <si>
    <t>MKS Centrum Dziegielow</t>
  </si>
  <si>
    <t>1:13:36</t>
  </si>
  <si>
    <t>Julboway</t>
  </si>
  <si>
    <t>1:17:59</t>
  </si>
  <si>
    <t>Burik Team</t>
  </si>
  <si>
    <t>1:19:40</t>
  </si>
  <si>
    <t>1:24:59</t>
  </si>
  <si>
    <t>Activity Lanškroun</t>
  </si>
  <si>
    <t>1:26:43</t>
  </si>
  <si>
    <t>SK DNF/Salomon</t>
  </si>
  <si>
    <t>1:29:02</t>
  </si>
  <si>
    <t>NaVi Dobrá čajovna</t>
  </si>
  <si>
    <t>HO SSS Vítkovice</t>
  </si>
  <si>
    <t>1:31:16</t>
  </si>
  <si>
    <t>Orlová/X-TRAIL ORLOVÁ</t>
  </si>
  <si>
    <t>1:34:26</t>
  </si>
  <si>
    <t>1:36:12</t>
  </si>
  <si>
    <t>1:38:27</t>
  </si>
  <si>
    <t>1:38:47</t>
  </si>
  <si>
    <t>ROMA Team</t>
  </si>
  <si>
    <t>1:39:36</t>
  </si>
  <si>
    <t>Animal</t>
  </si>
  <si>
    <t>1:42:04</t>
  </si>
  <si>
    <t>Horalové</t>
  </si>
  <si>
    <t>1:43:43</t>
  </si>
  <si>
    <t>1:45:16</t>
  </si>
  <si>
    <t>1:48:17</t>
  </si>
  <si>
    <t>Český Krumlov</t>
  </si>
  <si>
    <t>1:48:31</t>
  </si>
  <si>
    <t>Bezstarostný běhodálové</t>
  </si>
  <si>
    <t>1:48:50</t>
  </si>
  <si>
    <t>Brno Seniors</t>
  </si>
  <si>
    <t>1:51:34</t>
  </si>
  <si>
    <t>2:01:37</t>
  </si>
  <si>
    <t>2:07:32</t>
  </si>
  <si>
    <t>2:13:21</t>
  </si>
  <si>
    <t>1:22:01</t>
  </si>
  <si>
    <t>1:30:21</t>
  </si>
  <si>
    <t>ARTLA Žichlínek</t>
  </si>
  <si>
    <t>Vivasport</t>
  </si>
  <si>
    <t>1:37:07</t>
  </si>
  <si>
    <t>HO Start Ostrava</t>
  </si>
  <si>
    <t>1:54:28</t>
  </si>
  <si>
    <t>2:10:31</t>
  </si>
  <si>
    <t>2:29:00</t>
  </si>
  <si>
    <t>AVA</t>
  </si>
  <si>
    <t>1:28:58</t>
  </si>
  <si>
    <t>Mk Seitl Ostrava</t>
  </si>
  <si>
    <t>1:41:45</t>
  </si>
  <si>
    <t>SK Oceláci Ostrava</t>
  </si>
  <si>
    <t>1:54:12</t>
  </si>
  <si>
    <t>Frýdlant n.O./PJR Fre</t>
  </si>
  <si>
    <t>2:02:44</t>
  </si>
  <si>
    <t>Salomon team, TJ Maratons</t>
  </si>
  <si>
    <t>1:17:45</t>
  </si>
  <si>
    <t>Baláž extreme team</t>
  </si>
  <si>
    <t>1:30:41</t>
  </si>
  <si>
    <t>Jump sport</t>
  </si>
  <si>
    <t>1:43:40</t>
  </si>
  <si>
    <t>1:47:39</t>
  </si>
  <si>
    <t>Rožnov pod Radhoštěm</t>
  </si>
  <si>
    <t>1:48:51</t>
  </si>
  <si>
    <t>1:52:55</t>
  </si>
  <si>
    <t>1:55:25</t>
  </si>
  <si>
    <t>SK Pacetluky</t>
  </si>
  <si>
    <t>1:59:29</t>
  </si>
  <si>
    <t>Bestarostný běhodálové</t>
  </si>
  <si>
    <t>2:01:30</t>
  </si>
  <si>
    <t>2:17:41</t>
  </si>
  <si>
    <t>2:34:51</t>
  </si>
  <si>
    <t>Iscarex</t>
  </si>
  <si>
    <t>1:36:36</t>
  </si>
  <si>
    <t>1:44:43</t>
  </si>
  <si>
    <t>X-TRAIL ORLOVÁ</t>
  </si>
  <si>
    <t>1:47:53</t>
  </si>
  <si>
    <t>HO SSK Vítkovice</t>
  </si>
  <si>
    <t>1:49:46</t>
  </si>
  <si>
    <t>1:50:20</t>
  </si>
  <si>
    <t>1:55:55</t>
  </si>
  <si>
    <t>1:56:08</t>
  </si>
  <si>
    <t>2:01:33</t>
  </si>
  <si>
    <t>2:14:14</t>
  </si>
  <si>
    <t>AC Falcon Rokycany</t>
  </si>
  <si>
    <t>1:39:49</t>
  </si>
  <si>
    <t>1:42:46</t>
  </si>
  <si>
    <t>1:47:21</t>
  </si>
  <si>
    <t>Pardubice</t>
  </si>
  <si>
    <t>2:01:42</t>
  </si>
  <si>
    <t>Barnex sport Brno</t>
  </si>
  <si>
    <t>2:02:45</t>
  </si>
  <si>
    <t>2:06:01</t>
  </si>
  <si>
    <t>Hobík Hutisko-Solanec</t>
  </si>
  <si>
    <t>2:08:04</t>
  </si>
  <si>
    <t>2:10:28</t>
  </si>
  <si>
    <t>Adam Chloupek</t>
  </si>
  <si>
    <t>Jan Zemaník</t>
  </si>
  <si>
    <t>Jiří Petr</t>
  </si>
  <si>
    <t>Petr Halama</t>
  </si>
  <si>
    <t>Jan Macoun</t>
  </si>
  <si>
    <t>Marek Chraslina</t>
  </si>
  <si>
    <t>Jan Holoubek</t>
  </si>
  <si>
    <t>Pavel Říha</t>
  </si>
  <si>
    <t>Filip Žajdlík</t>
  </si>
  <si>
    <t>Jan Roháček</t>
  </si>
  <si>
    <t>Jakub Beránek</t>
  </si>
  <si>
    <t>Marek Czeczhotka</t>
  </si>
  <si>
    <t>Jan Bukáček</t>
  </si>
  <si>
    <t>Radovan Jašek</t>
  </si>
  <si>
    <t>Martin Žáček</t>
  </si>
  <si>
    <t>Radomír Benesz</t>
  </si>
  <si>
    <t>Vojtěch Řepa</t>
  </si>
  <si>
    <t>Robert Prouza</t>
  </si>
  <si>
    <t>Jan Mráz</t>
  </si>
  <si>
    <t>Marek Cihlář</t>
  </si>
  <si>
    <t>Vladimír Mazánek</t>
  </si>
  <si>
    <t>Lukáš Krejčí</t>
  </si>
  <si>
    <t>Viktor Maťaťa</t>
  </si>
  <si>
    <t>Jaroslav Kouřil</t>
  </si>
  <si>
    <t>Vojtěch Mikeska</t>
  </si>
  <si>
    <t>Jakub Janíček</t>
  </si>
  <si>
    <t>Richard Stocker</t>
  </si>
  <si>
    <t>Michal Drozd</t>
  </si>
  <si>
    <t>Petr Hikl</t>
  </si>
  <si>
    <t>Petr Spratek</t>
  </si>
  <si>
    <t>David Luňák</t>
  </si>
  <si>
    <t>Jakub Cenkl</t>
  </si>
  <si>
    <t>Lukáš Suchánek</t>
  </si>
  <si>
    <t>Ondřej Paták</t>
  </si>
  <si>
    <t>Jan Marschik</t>
  </si>
  <si>
    <t>Adam Petrašek</t>
  </si>
  <si>
    <t>Tomáš Labudek</t>
  </si>
  <si>
    <t>Jiří Ježíšek</t>
  </si>
  <si>
    <t>Josef Pergler</t>
  </si>
  <si>
    <t>Zdeněk Popelář</t>
  </si>
  <si>
    <t>Rostislav Václavík</t>
  </si>
  <si>
    <t>Lukáš Vacula</t>
  </si>
  <si>
    <t>Matěj Vrána</t>
  </si>
  <si>
    <t>Martin Handl</t>
  </si>
  <si>
    <t>Ondřej Staňkovič</t>
  </si>
  <si>
    <t>Jakub Hellemann</t>
  </si>
  <si>
    <t>Adam Bernard</t>
  </si>
  <si>
    <t>Michal Pavlorek</t>
  </si>
  <si>
    <t>Mojmír Janečka</t>
  </si>
  <si>
    <t>Petr Němec</t>
  </si>
  <si>
    <t>Ladislav Moráz</t>
  </si>
  <si>
    <t>Tomáš Wendzel</t>
  </si>
  <si>
    <t>Marek Nguyen</t>
  </si>
  <si>
    <t>Lukáš Chmiel</t>
  </si>
  <si>
    <t>Jan Sasyn</t>
  </si>
  <si>
    <t>Tomáš Drga</t>
  </si>
  <si>
    <t>Kryštof Theuer</t>
  </si>
  <si>
    <t>Pavel Kašpařík</t>
  </si>
  <si>
    <t>Nicolas Výskala</t>
  </si>
  <si>
    <t>Tomáš Cenkl</t>
  </si>
  <si>
    <t>Vojtěch Vrábel</t>
  </si>
  <si>
    <t>Jakub Pavliska</t>
  </si>
  <si>
    <t>Michal Klupa</t>
  </si>
  <si>
    <t>Jakub Mrva</t>
  </si>
  <si>
    <t>Martin Kovalčík</t>
  </si>
  <si>
    <t>Petr Adamec</t>
  </si>
  <si>
    <t>Miroslav Šváb</t>
  </si>
  <si>
    <t>Tomasz Wrobel</t>
  </si>
  <si>
    <t>Pavel Szebesta</t>
  </si>
  <si>
    <t>Jaromír Géryk</t>
  </si>
  <si>
    <t>Jan Scheuer</t>
  </si>
  <si>
    <t>Tomáš Nohejl</t>
  </si>
  <si>
    <t>Roman Pernický</t>
  </si>
  <si>
    <t>Jiří Kočara</t>
  </si>
  <si>
    <t>Tomáš Sikora</t>
  </si>
  <si>
    <t>Stanislav Baletka</t>
  </si>
  <si>
    <t>Tomáš Lipina</t>
  </si>
  <si>
    <t>Petr Jorníček</t>
  </si>
  <si>
    <t>Radek Škařupa</t>
  </si>
  <si>
    <t>Aleš Nycz</t>
  </si>
  <si>
    <t>Pavel Šubert</t>
  </si>
  <si>
    <t>Richard Hrček</t>
  </si>
  <si>
    <t>Pavel Hlavica</t>
  </si>
  <si>
    <t>Pavel Mačuda</t>
  </si>
  <si>
    <t>Roman Chládek</t>
  </si>
  <si>
    <t>Pavel Cikánek</t>
  </si>
  <si>
    <t>Jan Kratochvíl</t>
  </si>
  <si>
    <t>Daniel Bose</t>
  </si>
  <si>
    <t>Libor Karásek</t>
  </si>
  <si>
    <t>Petr Škrabánek</t>
  </si>
  <si>
    <t>Radomír Šnevajs</t>
  </si>
  <si>
    <t>Josef Skalický</t>
  </si>
  <si>
    <t>Petr Gromus</t>
  </si>
  <si>
    <t>Břetislav Blahuta</t>
  </si>
  <si>
    <t>Petr Král</t>
  </si>
  <si>
    <t>Libor Vojtek</t>
  </si>
  <si>
    <t>Čestmír Kantor</t>
  </si>
  <si>
    <t>Bedřich Vynikal</t>
  </si>
  <si>
    <t>Josef Smola</t>
  </si>
  <si>
    <t>Jan Musil</t>
  </si>
  <si>
    <t>Karel Rechtenberg</t>
  </si>
  <si>
    <t>Pavla Schorná</t>
  </si>
  <si>
    <t>Tereza Baginská</t>
  </si>
  <si>
    <t>Barbora Ryšková</t>
  </si>
  <si>
    <t>Monika Horáková</t>
  </si>
  <si>
    <t>Markéta Konečná</t>
  </si>
  <si>
    <t>Lenka Hellemannová</t>
  </si>
  <si>
    <t>Anna Bohatá</t>
  </si>
  <si>
    <t>Lenka Rudolfová</t>
  </si>
  <si>
    <t>Jana Kamarádová</t>
  </si>
  <si>
    <t>Michala Klasová</t>
  </si>
  <si>
    <t>Zuzana Drozdová</t>
  </si>
  <si>
    <t>Marcela Mikulecká</t>
  </si>
  <si>
    <t>Monika Tkáčová</t>
  </si>
  <si>
    <t>Dagmar Sikorová</t>
  </si>
  <si>
    <t>Klára Kočarová Pec</t>
  </si>
  <si>
    <t>Helena Žvaková</t>
  </si>
  <si>
    <t>Dagmar Křefká</t>
  </si>
  <si>
    <t>Martina Janošcová</t>
  </si>
  <si>
    <t>Lucie Surá</t>
  </si>
  <si>
    <t>Olga Cichá</t>
  </si>
  <si>
    <t>Zlata Lukášková</t>
  </si>
  <si>
    <t>Miluše Bieleszová</t>
  </si>
  <si>
    <t>Renata Zdařilová</t>
  </si>
  <si>
    <t>Zdeňka Chlubnová</t>
  </si>
  <si>
    <t>Jana Rajnochová</t>
  </si>
  <si>
    <t>Hana Kašová</t>
  </si>
  <si>
    <t>Zdeňka Kantorová</t>
  </si>
  <si>
    <t>Kateřina Porubová</t>
  </si>
  <si>
    <t>Yvetta Králová</t>
  </si>
  <si>
    <t>abs.</t>
  </si>
  <si>
    <t>Ondřejnická patnáctka 4.10.2014</t>
  </si>
  <si>
    <t>Martin Seman</t>
  </si>
  <si>
    <t>Jiří Kovačík</t>
  </si>
  <si>
    <t>Muži do 39 let</t>
  </si>
  <si>
    <t>Muži 40-49 let</t>
  </si>
  <si>
    <t>Muži 50-59 let</t>
  </si>
  <si>
    <t>Muži nad 60 let</t>
  </si>
  <si>
    <t>Ženy 35-44 let</t>
  </si>
  <si>
    <t>Ženy nad 45 let</t>
  </si>
  <si>
    <t>Magda Kolibová</t>
  </si>
  <si>
    <t>Vanessa Hyvnarová</t>
  </si>
  <si>
    <t>Marek Vašenda</t>
  </si>
  <si>
    <t>David Melnar</t>
  </si>
  <si>
    <t>Lubomír Pernický</t>
  </si>
  <si>
    <t>Richard Ivánek</t>
  </si>
  <si>
    <t>Poličná</t>
  </si>
  <si>
    <t>Bernartice n.O.</t>
  </si>
  <si>
    <t>Karel Kubesa</t>
  </si>
  <si>
    <t>Jan Kuběna</t>
  </si>
  <si>
    <t>Lukáš Kavka</t>
  </si>
  <si>
    <t>Adam Kvašňovský</t>
  </si>
  <si>
    <t>Patrik Ptaško</t>
  </si>
  <si>
    <t>Pavel Kubesa</t>
  </si>
  <si>
    <t>Jiří Skopálek</t>
  </si>
  <si>
    <t>3:36,08</t>
  </si>
  <si>
    <t>3:36,38</t>
  </si>
  <si>
    <t>3:47,83</t>
  </si>
  <si>
    <t>4:02,55</t>
  </si>
  <si>
    <t>4:06,50</t>
  </si>
  <si>
    <t>4:14,80</t>
  </si>
  <si>
    <t>5:00,16</t>
  </si>
  <si>
    <t>5:31,25</t>
  </si>
  <si>
    <t>2:53,35</t>
  </si>
  <si>
    <t>3:06,19</t>
  </si>
  <si>
    <t>3:15,75</t>
  </si>
  <si>
    <t>3:34,59</t>
  </si>
  <si>
    <t>4:17,49</t>
  </si>
  <si>
    <t>4:37,37</t>
  </si>
  <si>
    <t>4:37,38</t>
  </si>
  <si>
    <t>5:07,26</t>
  </si>
  <si>
    <t>6:27,94</t>
  </si>
  <si>
    <t>3:02,46</t>
  </si>
  <si>
    <t>3:14,49</t>
  </si>
  <si>
    <t>3:15,64</t>
  </si>
  <si>
    <t>3:31,46</t>
  </si>
  <si>
    <t>3:37,34</t>
  </si>
  <si>
    <t>3:40,86</t>
  </si>
  <si>
    <t>3:53,43</t>
  </si>
  <si>
    <t>3:54,81</t>
  </si>
  <si>
    <t>3:55,19</t>
  </si>
  <si>
    <t>3:55,58</t>
  </si>
  <si>
    <t>4:04,91</t>
  </si>
  <si>
    <t>4:05,24</t>
  </si>
  <si>
    <t>4:08,15</t>
  </si>
  <si>
    <t>4:21,28</t>
  </si>
  <si>
    <t>4:26,44</t>
  </si>
  <si>
    <t>4:35,07</t>
  </si>
  <si>
    <t>4:35,45</t>
  </si>
  <si>
    <t>4:55,00</t>
  </si>
  <si>
    <t>6:12,78</t>
  </si>
  <si>
    <t>Muži do 30 let</t>
  </si>
  <si>
    <t>TFA Závišice 11.10.2014</t>
  </si>
  <si>
    <t>Muži nad 30 let</t>
  </si>
  <si>
    <t>Night run Olomouc 11.10.2014</t>
  </si>
  <si>
    <t>Vebr Patrik</t>
  </si>
  <si>
    <t>Vencl tým Ústí nad Orlicí</t>
  </si>
  <si>
    <t>Vostál Dominik</t>
  </si>
  <si>
    <t>Koutný Jan</t>
  </si>
  <si>
    <t>Biatlon Prostějov</t>
  </si>
  <si>
    <t>Dvořák Tomáš</t>
  </si>
  <si>
    <t>SK Hranice</t>
  </si>
  <si>
    <t>Jahoda Marek</t>
  </si>
  <si>
    <t>Bursa Kryštof</t>
  </si>
  <si>
    <t>Trilife Zlín</t>
  </si>
  <si>
    <t>Žlutíř Marek</t>
  </si>
  <si>
    <t>Skokan Olomouc</t>
  </si>
  <si>
    <t>Viznar Alan</t>
  </si>
  <si>
    <t>1. FC Viktoria Přerov</t>
  </si>
  <si>
    <t>Král Miroslav</t>
  </si>
  <si>
    <t>Muži do 18 let</t>
  </si>
  <si>
    <t>Muži 19-23 let</t>
  </si>
  <si>
    <t>Ambrož Radek</t>
  </si>
  <si>
    <t>AK Olomouc</t>
  </si>
  <si>
    <t>Hric Filip</t>
  </si>
  <si>
    <t>SKUP Olomouc</t>
  </si>
  <si>
    <t>Rypka Jiří</t>
  </si>
  <si>
    <t>Inkospor</t>
  </si>
  <si>
    <t>Schwarz Zdenek</t>
  </si>
  <si>
    <t>Marek Michal</t>
  </si>
  <si>
    <t>Brunn Ondřej</t>
  </si>
  <si>
    <t>Čížek Zdeněk</t>
  </si>
  <si>
    <t>Obrtel Patrik</t>
  </si>
  <si>
    <t>Strnad Jan</t>
  </si>
  <si>
    <t>Radioactive</t>
  </si>
  <si>
    <t>Vereš Ondřej</t>
  </si>
  <si>
    <t>Pavelek Daniel</t>
  </si>
  <si>
    <t>Kašpar Michal</t>
  </si>
  <si>
    <t>Otrusina Jiří</t>
  </si>
  <si>
    <t>L100 Olomouc</t>
  </si>
  <si>
    <t>Davídek Jan</t>
  </si>
  <si>
    <t>Valachiarun.cz</t>
  </si>
  <si>
    <t>Vrzala Tomáš</t>
  </si>
  <si>
    <t>GP Power Team</t>
  </si>
  <si>
    <t>Holas Jan</t>
  </si>
  <si>
    <t>Kilian Patrik</t>
  </si>
  <si>
    <t>Kubánek Pavel</t>
  </si>
  <si>
    <t>Balódy Ondřej</t>
  </si>
  <si>
    <t>Hužva Patrik</t>
  </si>
  <si>
    <t>Vavrečka Libor</t>
  </si>
  <si>
    <t>Hrdina Radek</t>
  </si>
  <si>
    <t>Ať žije Potštejn!</t>
  </si>
  <si>
    <t>Večeřa Roman</t>
  </si>
  <si>
    <t>Klub Biatlon Prostějov</t>
  </si>
  <si>
    <t>Izvorský Jan</t>
  </si>
  <si>
    <t>Řoutil Marek</t>
  </si>
  <si>
    <t>Třos Zdeněk</t>
  </si>
  <si>
    <t>Hobici Rožnov</t>
  </si>
  <si>
    <t>Korec Patrik</t>
  </si>
  <si>
    <t>Venter Johan</t>
  </si>
  <si>
    <t>Skřivánek Radek</t>
  </si>
  <si>
    <t>Markus Alexander</t>
  </si>
  <si>
    <t>Kašpárek Josef</t>
  </si>
  <si>
    <t>Krotil Pavel</t>
  </si>
  <si>
    <t>Zatloukal Lukáš</t>
  </si>
  <si>
    <t>Typl Martin</t>
  </si>
  <si>
    <t>JUDO Česká Třebová</t>
  </si>
  <si>
    <t>Viznar David</t>
  </si>
  <si>
    <t>John Zdeněk</t>
  </si>
  <si>
    <t>Jurtík Pavel</t>
  </si>
  <si>
    <t>Lenfeld Tomáš</t>
  </si>
  <si>
    <t>kučera hynek</t>
  </si>
  <si>
    <t>ALPINNING team</t>
  </si>
  <si>
    <t>Chytil Vladimír</t>
  </si>
  <si>
    <t>Kovářík Zdeněk</t>
  </si>
  <si>
    <t>FC Foxhunters</t>
  </si>
  <si>
    <t>Pecha Robin</t>
  </si>
  <si>
    <t>Zimmermann Radek</t>
  </si>
  <si>
    <t>Kuča Petr</t>
  </si>
  <si>
    <t>Tovaryš Daniel</t>
  </si>
  <si>
    <t>Šikula Pavel</t>
  </si>
  <si>
    <t>Sedlák Jan</t>
  </si>
  <si>
    <t>Schmida Petr</t>
  </si>
  <si>
    <t>Bertíci</t>
  </si>
  <si>
    <t>Schartel Petr</t>
  </si>
  <si>
    <t>Lavička Rudolf</t>
  </si>
  <si>
    <t>Zrzavý Aleš</t>
  </si>
  <si>
    <t>olomoucké běhny :-)</t>
  </si>
  <si>
    <t>Černý Jakub</t>
  </si>
  <si>
    <t>Černík Tomáš</t>
  </si>
  <si>
    <t>Viitala Eeth</t>
  </si>
  <si>
    <t>Novák Adam</t>
  </si>
  <si>
    <t>Vanek Libor</t>
  </si>
  <si>
    <t>Pohodáři</t>
  </si>
  <si>
    <t>Pospíšil Pavel</t>
  </si>
  <si>
    <t>Muži od 24 let</t>
  </si>
  <si>
    <t>Koliba Martin</t>
  </si>
  <si>
    <t>Ženy do 18 let</t>
  </si>
  <si>
    <t>Mynářová Natálie Laura</t>
  </si>
  <si>
    <t>MTB Ondřejík</t>
  </si>
  <si>
    <t>Klimentová Ema</t>
  </si>
  <si>
    <t>Ak Šternberk</t>
  </si>
  <si>
    <t>Klemensová Barbora</t>
  </si>
  <si>
    <t>Bednářová Kristýna</t>
  </si>
  <si>
    <t>Zdravotní sestřičky</t>
  </si>
  <si>
    <t>Jindřichová Lenka</t>
  </si>
  <si>
    <t>kubankova michaela</t>
  </si>
  <si>
    <t>Šmatelková Lada</t>
  </si>
  <si>
    <t>Lužová Tereza</t>
  </si>
  <si>
    <t>zdravotní sestřičky</t>
  </si>
  <si>
    <t>Gremlicová Natálie</t>
  </si>
  <si>
    <t>Lofflerová Tereza</t>
  </si>
  <si>
    <t>Volejbalistky</t>
  </si>
  <si>
    <t>Šrámková Karolína</t>
  </si>
  <si>
    <t>Skálová Zuzana</t>
  </si>
  <si>
    <t>Suchá Tereza</t>
  </si>
  <si>
    <t>Baldioli Eva</t>
  </si>
  <si>
    <t>Apokalips</t>
  </si>
  <si>
    <t>Jedličková Kateřina</t>
  </si>
  <si>
    <t>Decká Markéta</t>
  </si>
  <si>
    <t>Pospíšilová Pavla</t>
  </si>
  <si>
    <t>Julínková Ester</t>
  </si>
  <si>
    <t>Ženy 19-23 let</t>
  </si>
  <si>
    <t>Richardson Elysse</t>
  </si>
  <si>
    <t>Holásková Kateřina</t>
  </si>
  <si>
    <t>Tesaříková Anna</t>
  </si>
  <si>
    <t>Mohaplová Karolína</t>
  </si>
  <si>
    <t>Kábrtová Julie</t>
  </si>
  <si>
    <t>Pumprlová Magda</t>
  </si>
  <si>
    <t>Kunčarová Kamila</t>
  </si>
  <si>
    <t>Hořanská Kristýna</t>
  </si>
  <si>
    <t>Jochcová Renáta</t>
  </si>
  <si>
    <t>Hartenbergerová Lucie</t>
  </si>
  <si>
    <t>RED WATER LADIES</t>
  </si>
  <si>
    <t>Šigutová Barbora</t>
  </si>
  <si>
    <t>Horáková Veronika</t>
  </si>
  <si>
    <t>Šedová Zuzana</t>
  </si>
  <si>
    <t>Vágnerová Magdaléna</t>
  </si>
  <si>
    <t>Brazdilova Lucie</t>
  </si>
  <si>
    <t>Fricová Zuzana</t>
  </si>
  <si>
    <t>Ježová Romana</t>
  </si>
  <si>
    <t>Frenzlová Veronika</t>
  </si>
  <si>
    <t>Neumannová Monika</t>
  </si>
  <si>
    <t>Complex Training Ostrava</t>
  </si>
  <si>
    <t>Liszoková Markéta</t>
  </si>
  <si>
    <t>Niesnerová Anna</t>
  </si>
  <si>
    <t>Gabčová Gabriela</t>
  </si>
  <si>
    <t>BŽB</t>
  </si>
  <si>
    <t>Juřenová Marie</t>
  </si>
  <si>
    <t>Hofmannová Tereza</t>
  </si>
  <si>
    <t>Malá Sylvie</t>
  </si>
  <si>
    <t>Pokorná Klára</t>
  </si>
  <si>
    <t>Radkovská Kamila</t>
  </si>
  <si>
    <t>Jurečková Daniela</t>
  </si>
  <si>
    <t>Číhalová Kateřina</t>
  </si>
  <si>
    <t>Nýdecká Alexandra</t>
  </si>
  <si>
    <t>Petrovičová Kristýna</t>
  </si>
  <si>
    <t>Zapletalová Vendula</t>
  </si>
  <si>
    <t>Brazdova Denisa</t>
  </si>
  <si>
    <t>Tarasovičová Nikola</t>
  </si>
  <si>
    <t>Trojáková Petra</t>
  </si>
  <si>
    <t>Kohoutová Markéta</t>
  </si>
  <si>
    <t>Niesnerová Andrea</t>
  </si>
  <si>
    <t>Ženy od 24 let</t>
  </si>
  <si>
    <t>Šmídová Kateřina</t>
  </si>
  <si>
    <t>Tomečková Zuzana</t>
  </si>
  <si>
    <t>Melcrová Jitka</t>
  </si>
  <si>
    <t>Reinischová Lucie</t>
  </si>
  <si>
    <t>Mikolajková Alžběta</t>
  </si>
  <si>
    <t>Peachky</t>
  </si>
  <si>
    <t>Vycudilíková Pavla</t>
  </si>
  <si>
    <t>Venterová Lenka</t>
  </si>
  <si>
    <t>Hrabovszká Hana</t>
  </si>
  <si>
    <t>sama za sebe :)</t>
  </si>
  <si>
    <t>Večeřová Michaela</t>
  </si>
  <si>
    <t>SMART team</t>
  </si>
  <si>
    <t>Sahligerová Eva</t>
  </si>
  <si>
    <t>Machova Iva</t>
  </si>
  <si>
    <t>Tošenovská Martina</t>
  </si>
  <si>
    <t>Šaurová Lenka</t>
  </si>
  <si>
    <t>Dorňáková Veronika</t>
  </si>
  <si>
    <t>Sikorová Martina</t>
  </si>
  <si>
    <t>Kučerová Nikola</t>
  </si>
  <si>
    <t>Koutná Marta</t>
  </si>
  <si>
    <t>Gruntová Žaneta</t>
  </si>
  <si>
    <t>Šídlová Pavla</t>
  </si>
  <si>
    <t>Peřinová Eva</t>
  </si>
  <si>
    <t>Gremlicová Lucie</t>
  </si>
  <si>
    <t>Látalová Lenka</t>
  </si>
  <si>
    <t>Báječné ženy v běhu</t>
  </si>
  <si>
    <t>Kolibová Jana</t>
  </si>
  <si>
    <t>Buriánková Eva</t>
  </si>
  <si>
    <t>Mammacentrum Olomouc</t>
  </si>
  <si>
    <t>Sýkorová Markéta</t>
  </si>
  <si>
    <t>RWE</t>
  </si>
  <si>
    <t>Šmídová Silvie</t>
  </si>
  <si>
    <t>Bublová Martina</t>
  </si>
  <si>
    <t>Rutarová Eva</t>
  </si>
  <si>
    <t>Chaloupkova Blanka</t>
  </si>
  <si>
    <t>Lenfeldová Milada</t>
  </si>
  <si>
    <t>Žalčíková Petra</t>
  </si>
  <si>
    <t>Frgálová Kateřina</t>
  </si>
  <si>
    <t>Bezoušková Jitka</t>
  </si>
  <si>
    <t>Štrajtová Lucie</t>
  </si>
  <si>
    <t>Šustrová Hana</t>
  </si>
  <si>
    <t>Mayerová Petra</t>
  </si>
  <si>
    <t>Kocmankova Lucie</t>
  </si>
  <si>
    <t>Třísková Lenka</t>
  </si>
  <si>
    <t>Landsmannová Jana</t>
  </si>
  <si>
    <t>Dorazilová Lucie</t>
  </si>
  <si>
    <t>Pechová Barbora</t>
  </si>
  <si>
    <t>Křetinská Zuzana</t>
  </si>
  <si>
    <t>ficnarová marketa</t>
  </si>
  <si>
    <t>Pilavková Zuzana</t>
  </si>
  <si>
    <t>RunForFun</t>
  </si>
  <si>
    <t>Běhalová Iveta</t>
  </si>
  <si>
    <t>Pudelová Jitka</t>
  </si>
  <si>
    <t>Petříková Jaroslava</t>
  </si>
  <si>
    <t>Blažková Lucie</t>
  </si>
  <si>
    <t>Kadlčíková Helena</t>
  </si>
  <si>
    <t>Sedláková Ludmila</t>
  </si>
  <si>
    <t>Kučová Pavla</t>
  </si>
  <si>
    <t>Typlová Jana</t>
  </si>
  <si>
    <t>Jurčíková Jana</t>
  </si>
  <si>
    <t>Wolfová Karolina</t>
  </si>
  <si>
    <t>Illíková Pavlína</t>
  </si>
  <si>
    <t>Žlutířová Vladimíra</t>
  </si>
  <si>
    <t>Marešová Věra</t>
  </si>
  <si>
    <t>Future.Graphic.Design ... Love</t>
  </si>
  <si>
    <t>Vybíhalová Iveta</t>
  </si>
  <si>
    <t>Mičuda</t>
  </si>
  <si>
    <t>Borovská Veronika</t>
  </si>
  <si>
    <t>Zombie 21</t>
  </si>
  <si>
    <t>Valentová Vendula</t>
  </si>
  <si>
    <t>Vaňousová Renáta</t>
  </si>
  <si>
    <t>Nečesaná Markéta</t>
  </si>
  <si>
    <t>liga100</t>
  </si>
  <si>
    <t>Linhartová Marcela</t>
  </si>
  <si>
    <t>Barabášová Jana</t>
  </si>
  <si>
    <t>Barkas team</t>
  </si>
  <si>
    <t>Krainova Pavla</t>
  </si>
  <si>
    <t>Mohlerova Lucie</t>
  </si>
  <si>
    <t>Filipová Soňa</t>
  </si>
  <si>
    <t>Špičáková Kateřina</t>
  </si>
  <si>
    <t>Kotasová Kateřina</t>
  </si>
  <si>
    <t>Štěrbová Gabriela</t>
  </si>
  <si>
    <t>Frýdlant nad Ostravicí</t>
  </si>
  <si>
    <t>Maroszczyková Tereza</t>
  </si>
  <si>
    <t>Dvořáková Jana</t>
  </si>
  <si>
    <t>Slezáková Michaela</t>
  </si>
  <si>
    <t>Jakešová Tereza</t>
  </si>
  <si>
    <t>Gofrojová Zuzana</t>
  </si>
  <si>
    <t>Janáčková Martina</t>
  </si>
  <si>
    <t>Šťastná Lenka</t>
  </si>
  <si>
    <t>Čanigová Andrea</t>
  </si>
  <si>
    <t>Sládková Martina</t>
  </si>
  <si>
    <t>Faiková Šárka</t>
  </si>
  <si>
    <t>Modředová Eva</t>
  </si>
  <si>
    <t>Šmakalová Jitka</t>
  </si>
  <si>
    <t>Sklenářová Petra</t>
  </si>
  <si>
    <t>Špačková Barbora</t>
  </si>
  <si>
    <t>Lipenska Zuzana</t>
  </si>
  <si>
    <t>Kubáková Jitka</t>
  </si>
  <si>
    <t>Papánková Zora</t>
  </si>
  <si>
    <t>Šk Lido</t>
  </si>
  <si>
    <t>Baráková Monika</t>
  </si>
  <si>
    <t>Mohelníková Dita</t>
  </si>
  <si>
    <t>Fenclová Ľubica</t>
  </si>
  <si>
    <t>Soldánová Edita</t>
  </si>
  <si>
    <t>Kozlová Magdaléna</t>
  </si>
  <si>
    <t>Niečová Michaela</t>
  </si>
  <si>
    <t>Burdová Monika</t>
  </si>
  <si>
    <t>Hocová Tereza</t>
  </si>
  <si>
    <t>Janečková Michaela</t>
  </si>
  <si>
    <t>Dostálíkova Petra</t>
  </si>
  <si>
    <t>Kreuzerová Radmila</t>
  </si>
  <si>
    <t>Švecová Vladislava</t>
  </si>
  <si>
    <t>ZUMBAŘKY BLATEC</t>
  </si>
  <si>
    <t>spěváková michaela</t>
  </si>
  <si>
    <t>Večeřová Pavla</t>
  </si>
  <si>
    <t>Musilova Martina</t>
  </si>
  <si>
    <t>Laníková Lucie</t>
  </si>
  <si>
    <t>Grulichová Gabriela</t>
  </si>
  <si>
    <t>Knapová Jana</t>
  </si>
  <si>
    <t>Strapková Lucie</t>
  </si>
  <si>
    <t>Zálešáková Eva</t>
  </si>
  <si>
    <t>Krylová Jaroslava</t>
  </si>
  <si>
    <t>Trnková Andrea</t>
  </si>
  <si>
    <t>Wágnerová Lucie</t>
  </si>
  <si>
    <t>Urbášková Milena</t>
  </si>
  <si>
    <t>Krmelová Anna</t>
  </si>
  <si>
    <t>Jurečková Hana</t>
  </si>
  <si>
    <t>Bradová Radka</t>
  </si>
  <si>
    <t>Janovičová Julie</t>
  </si>
  <si>
    <t>Jelínková Alena</t>
  </si>
  <si>
    <t>Bortlová Kateřina</t>
  </si>
  <si>
    <t>Rysová Martina</t>
  </si>
  <si>
    <t>Vačkářová Hana</t>
  </si>
  <si>
    <t>Mičková Marie</t>
  </si>
  <si>
    <t>Hélová Lenka</t>
  </si>
  <si>
    <t>Zemánková Lucie</t>
  </si>
  <si>
    <t>Tomaščiková Michaela</t>
  </si>
  <si>
    <t>Nadšení moravští záchranáři</t>
  </si>
  <si>
    <t>Kaisrová Lucie</t>
  </si>
  <si>
    <t>Kulísková Jana</t>
  </si>
  <si>
    <t>Stratilová Lenka</t>
  </si>
  <si>
    <t>Vavříková Petra</t>
  </si>
  <si>
    <t>Plchová Lenka</t>
  </si>
  <si>
    <t>Kvapilová Marie</t>
  </si>
  <si>
    <t>Šišková Kateřina</t>
  </si>
  <si>
    <t>Bičová Kateřina</t>
  </si>
  <si>
    <t>Tručková Jarmila</t>
  </si>
  <si>
    <t>Nádvorníková Martina</t>
  </si>
  <si>
    <t>Ryšánková Jana</t>
  </si>
  <si>
    <t>Trojková Lada</t>
  </si>
  <si>
    <t>Fusová Nikol</t>
  </si>
  <si>
    <t>Odrážková Renata</t>
  </si>
  <si>
    <t>Čablová Veronika</t>
  </si>
  <si>
    <t>Štybnerová Marcela</t>
  </si>
  <si>
    <t>Novobilská Eva</t>
  </si>
  <si>
    <t>Poubová Věra</t>
  </si>
  <si>
    <t>Jurczyková Jana</t>
  </si>
  <si>
    <t>Niesnerová Marie</t>
  </si>
  <si>
    <t>Patrová Denisa</t>
  </si>
  <si>
    <t>Gronichová Monika</t>
  </si>
  <si>
    <t>Marciánová Iva</t>
  </si>
  <si>
    <t>Valentová Jiřina</t>
  </si>
  <si>
    <t>Vanková Ivana</t>
  </si>
  <si>
    <t>srovnalová kateřina</t>
  </si>
  <si>
    <t>vichr z hor</t>
  </si>
  <si>
    <t>Sehnálková Lucie</t>
  </si>
  <si>
    <t>Sehnálková Kamila</t>
  </si>
  <si>
    <t>Veselé sestry : )</t>
  </si>
  <si>
    <t>Greiner Andrea</t>
  </si>
  <si>
    <t>Hricova Sarka</t>
  </si>
  <si>
    <t>Roletzka Tereza</t>
  </si>
  <si>
    <t>Vašíčková Lucie</t>
  </si>
  <si>
    <t>Bylinova Eva</t>
  </si>
  <si>
    <t>Valová Malvína</t>
  </si>
  <si>
    <t>Šikulky</t>
  </si>
  <si>
    <t>Vaňková Marie</t>
  </si>
  <si>
    <t>Julínková Markéta</t>
  </si>
  <si>
    <t>Marešová Petra</t>
  </si>
  <si>
    <t>Březinová Zuzana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</si>
  <si>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</si>
  <si>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</si>
  <si>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</si>
  <si>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</si>
  <si>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</si>
  <si>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</si>
  <si>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</si>
  <si>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</si>
  <si>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</si>
  <si>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</si>
  <si>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</si>
  <si>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</si>
  <si>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</si>
  <si>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</si>
  <si>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</si>
  <si>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</si>
  <si>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</si>
  <si>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</si>
  <si>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</si>
  <si>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</si>
  <si>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</si>
  <si>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</si>
  <si>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</si>
  <si>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</si>
  <si>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</si>
  <si>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</si>
  <si>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TFA Karviná 18.10.2014</t>
  </si>
  <si>
    <t>Evžen Foltyn</t>
  </si>
  <si>
    <t>Rychvald</t>
  </si>
  <si>
    <t>4:22</t>
  </si>
  <si>
    <t>4:03</t>
  </si>
  <si>
    <t>4:15</t>
  </si>
  <si>
    <t>5:48</t>
  </si>
  <si>
    <t>4:17</t>
  </si>
  <si>
    <t>4:20</t>
  </si>
  <si>
    <t>Monika Kubíčková</t>
  </si>
  <si>
    <t>Hana Pulková</t>
  </si>
  <si>
    <t>Věra Cehelniková</t>
  </si>
  <si>
    <t>10:03</t>
  </si>
  <si>
    <t>5:31</t>
  </si>
  <si>
    <t>4:42</t>
  </si>
  <si>
    <t>4:11</t>
  </si>
  <si>
    <t>3:58</t>
  </si>
  <si>
    <t>4:12</t>
  </si>
  <si>
    <t>4:24</t>
  </si>
  <si>
    <t>4:06</t>
  </si>
  <si>
    <t>6:35</t>
  </si>
  <si>
    <t>5:29</t>
  </si>
  <si>
    <t>4:39</t>
  </si>
  <si>
    <t>Tomáš Klowersa</t>
  </si>
  <si>
    <t>6:00</t>
  </si>
  <si>
    <t>5:39</t>
  </si>
  <si>
    <t>3:32</t>
  </si>
  <si>
    <t>Filip Pácal</t>
  </si>
  <si>
    <t>Bohumín</t>
  </si>
  <si>
    <t>4:23</t>
  </si>
  <si>
    <t>Robin Dubec</t>
  </si>
  <si>
    <t>5:05</t>
  </si>
  <si>
    <t>David Plaskura</t>
  </si>
  <si>
    <t>3:09</t>
  </si>
  <si>
    <t>Jiří Stříbrný</t>
  </si>
  <si>
    <t>Petřkovice</t>
  </si>
  <si>
    <t>5:37</t>
  </si>
  <si>
    <t>5:10</t>
  </si>
  <si>
    <t>Jakub Stašak</t>
  </si>
  <si>
    <t>5:06</t>
  </si>
  <si>
    <t>3:23</t>
  </si>
  <si>
    <t>Čas na trati</t>
  </si>
  <si>
    <t>Trestné minuty</t>
  </si>
  <si>
    <t>Celk. výsledek</t>
  </si>
  <si>
    <t>hlídka</t>
  </si>
  <si>
    <t>čistý čas na trati</t>
  </si>
  <si>
    <t>výsledný čas na trati</t>
  </si>
  <si>
    <t>střelba ze vzduchovky</t>
  </si>
  <si>
    <t>základy topografie</t>
  </si>
  <si>
    <t>požární ochrana</t>
  </si>
  <si>
    <t>překonání překážky</t>
  </si>
  <si>
    <t>součet trestných minut</t>
  </si>
  <si>
    <t>výsledný čas hlídky</t>
  </si>
  <si>
    <t>umístění kolektivu</t>
  </si>
  <si>
    <t>19:00</t>
  </si>
  <si>
    <t>02:13</t>
  </si>
  <si>
    <t>16:47</t>
  </si>
  <si>
    <t>0</t>
  </si>
  <si>
    <t xml:space="preserve">6 </t>
  </si>
  <si>
    <t>22:47</t>
  </si>
  <si>
    <t>18:35</t>
  </si>
  <si>
    <t>00:00</t>
  </si>
  <si>
    <t xml:space="preserve">9 </t>
  </si>
  <si>
    <t>27:35</t>
  </si>
  <si>
    <t>21:15</t>
  </si>
  <si>
    <t xml:space="preserve">11 </t>
  </si>
  <si>
    <t>32:15</t>
  </si>
  <si>
    <t>Krásná Mohelnice A</t>
  </si>
  <si>
    <t>02:36</t>
  </si>
  <si>
    <t xml:space="preserve">14 </t>
  </si>
  <si>
    <t>32:46</t>
  </si>
  <si>
    <t>21:03</t>
  </si>
  <si>
    <t xml:space="preserve">13 </t>
  </si>
  <si>
    <t>34:03</t>
  </si>
  <si>
    <t>21:36</t>
  </si>
  <si>
    <t>34:36</t>
  </si>
  <si>
    <t>Krásná Mohelnice B</t>
  </si>
  <si>
    <t>35:39</t>
  </si>
  <si>
    <t xml:space="preserve">16 </t>
  </si>
  <si>
    <t>36:46</t>
  </si>
  <si>
    <t>23:49</t>
  </si>
  <si>
    <t>37:49</t>
  </si>
  <si>
    <t>24:17</t>
  </si>
  <si>
    <t>38:17</t>
  </si>
  <si>
    <t>23:20</t>
  </si>
  <si>
    <t>39:20</t>
  </si>
  <si>
    <t>21:24</t>
  </si>
  <si>
    <t xml:space="preserve">20 </t>
  </si>
  <si>
    <t>41:24</t>
  </si>
  <si>
    <t>20:37</t>
  </si>
  <si>
    <t xml:space="preserve">21 </t>
  </si>
  <si>
    <t>41:37</t>
  </si>
  <si>
    <t>21:25</t>
  </si>
  <si>
    <t>00:37</t>
  </si>
  <si>
    <t>20:48</t>
  </si>
  <si>
    <t xml:space="preserve">23 </t>
  </si>
  <si>
    <t>43:48</t>
  </si>
  <si>
    <t>27:36</t>
  </si>
  <si>
    <t>06:42</t>
  </si>
  <si>
    <t xml:space="preserve">24 </t>
  </si>
  <si>
    <t>44:54</t>
  </si>
  <si>
    <t>47:25</t>
  </si>
  <si>
    <t>01:48</t>
  </si>
  <si>
    <t xml:space="preserve">32 </t>
  </si>
  <si>
    <t>51:51</t>
  </si>
  <si>
    <t>00:46</t>
  </si>
  <si>
    <t>21:47</t>
  </si>
  <si>
    <t>53:47</t>
  </si>
  <si>
    <t>25:35</t>
  </si>
  <si>
    <t xml:space="preserve">31 </t>
  </si>
  <si>
    <t>56:35</t>
  </si>
  <si>
    <t>56:53</t>
  </si>
  <si>
    <t xml:space="preserve">35 </t>
  </si>
  <si>
    <t>58:07</t>
  </si>
  <si>
    <t>25:06</t>
  </si>
  <si>
    <t>61:06</t>
  </si>
  <si>
    <t>25:12</t>
  </si>
  <si>
    <t>62:12</t>
  </si>
  <si>
    <t>24:32</t>
  </si>
  <si>
    <t>64:32</t>
  </si>
  <si>
    <t>Sedliště</t>
  </si>
  <si>
    <t>31:21</t>
  </si>
  <si>
    <t>76:21</t>
  </si>
  <si>
    <t>01:40</t>
  </si>
  <si>
    <t>21:06</t>
  </si>
  <si>
    <t>26:46</t>
  </si>
  <si>
    <t>07:12</t>
  </si>
  <si>
    <t>19:34</t>
  </si>
  <si>
    <t>24:34</t>
  </si>
  <si>
    <t>22:59</t>
  </si>
  <si>
    <t>27:59</t>
  </si>
  <si>
    <t>02:11</t>
  </si>
  <si>
    <t>21:14</t>
  </si>
  <si>
    <t>30:14</t>
  </si>
  <si>
    <t>24:01</t>
  </si>
  <si>
    <t>36:01</t>
  </si>
  <si>
    <t>20:34</t>
  </si>
  <si>
    <t>00:15</t>
  </si>
  <si>
    <t>36:19</t>
  </si>
  <si>
    <t>39:06</t>
  </si>
  <si>
    <t>25:00</t>
  </si>
  <si>
    <t>44:00</t>
  </si>
  <si>
    <t>24:19</t>
  </si>
  <si>
    <t>01:00</t>
  </si>
  <si>
    <t>23:19</t>
  </si>
  <si>
    <t>48:19</t>
  </si>
  <si>
    <t>26:23</t>
  </si>
  <si>
    <t>01:56</t>
  </si>
  <si>
    <t>24:27</t>
  </si>
  <si>
    <t>48:27</t>
  </si>
  <si>
    <t>26:08</t>
  </si>
  <si>
    <t>49:08</t>
  </si>
  <si>
    <t>22:03</t>
  </si>
  <si>
    <t>51:03</t>
  </si>
  <si>
    <t>28:59</t>
  </si>
  <si>
    <t>02:31</t>
  </si>
  <si>
    <t>26:28</t>
  </si>
  <si>
    <t>52:28</t>
  </si>
  <si>
    <t>27:02</t>
  </si>
  <si>
    <t>25:22</t>
  </si>
  <si>
    <t>53:22</t>
  </si>
  <si>
    <t>27:27</t>
  </si>
  <si>
    <t>01:08</t>
  </si>
  <si>
    <t>26:19</t>
  </si>
  <si>
    <t>55:19</t>
  </si>
  <si>
    <t>28:31</t>
  </si>
  <si>
    <t>57:31</t>
  </si>
  <si>
    <t>Místek-Bahno</t>
  </si>
  <si>
    <t>26:33</t>
  </si>
  <si>
    <t>57:33</t>
  </si>
  <si>
    <t>29:44</t>
  </si>
  <si>
    <t>58:44</t>
  </si>
  <si>
    <t>25:20</t>
  </si>
  <si>
    <t>61:20</t>
  </si>
  <si>
    <t>26:38</t>
  </si>
  <si>
    <t>00:55</t>
  </si>
  <si>
    <t>25:43</t>
  </si>
  <si>
    <t>65:43</t>
  </si>
  <si>
    <t>28:23</t>
  </si>
  <si>
    <t>67:23</t>
  </si>
  <si>
    <t>26:35</t>
  </si>
  <si>
    <t>72:35</t>
  </si>
  <si>
    <t>27:38</t>
  </si>
  <si>
    <t>81:38</t>
  </si>
  <si>
    <t>32:04</t>
  </si>
  <si>
    <t>84:04</t>
  </si>
  <si>
    <t>Skalice C</t>
  </si>
  <si>
    <t>30:23</t>
  </si>
  <si>
    <t>78:23</t>
  </si>
  <si>
    <t>Závod požárnické všestrannosti - Lučina 18.10.2014</t>
  </si>
  <si>
    <t>šplh</t>
  </si>
  <si>
    <t>určování RHP</t>
  </si>
  <si>
    <t>optická signalizace</t>
  </si>
  <si>
    <t>urč. věcných prostředků</t>
  </si>
  <si>
    <t>19:54</t>
  </si>
  <si>
    <t>21:20</t>
  </si>
  <si>
    <t>01:16</t>
  </si>
  <si>
    <t>20:04</t>
  </si>
  <si>
    <t>25:07</t>
  </si>
  <si>
    <t>27:29</t>
  </si>
  <si>
    <t>24:48</t>
  </si>
  <si>
    <t>26:10</t>
  </si>
  <si>
    <t>32:21</t>
  </si>
  <si>
    <t xml:space="preserve">12 </t>
  </si>
  <si>
    <t xml:space="preserve">22 </t>
  </si>
  <si>
    <t xml:space="preserve">27 </t>
  </si>
  <si>
    <t xml:space="preserve">42 </t>
  </si>
  <si>
    <t>25:54</t>
  </si>
  <si>
    <t>42:36</t>
  </si>
  <si>
    <t>47:07</t>
  </si>
  <si>
    <t>54:29</t>
  </si>
  <si>
    <t>35:15</t>
  </si>
  <si>
    <t>37:48</t>
  </si>
  <si>
    <t>46:10</t>
  </si>
  <si>
    <t>74:21</t>
  </si>
  <si>
    <t>závodník</t>
  </si>
  <si>
    <t>sbor</t>
  </si>
  <si>
    <t>Mladší dorostenci</t>
  </si>
  <si>
    <t>Ondřej Chovanec</t>
  </si>
  <si>
    <t>Dominik Mojžíšek</t>
  </si>
  <si>
    <t>Jan Blahuta</t>
  </si>
  <si>
    <t>Ondřej Smyček</t>
  </si>
  <si>
    <t>Tomáš Kaniok</t>
  </si>
  <si>
    <t>Michal Gúth</t>
  </si>
  <si>
    <t>Vítězslav Tkáč</t>
  </si>
  <si>
    <t>Vojtěch Večkář</t>
  </si>
  <si>
    <t>Radim Zeman</t>
  </si>
  <si>
    <t>Dominik Kaňa</t>
  </si>
  <si>
    <t>Ondřej Vačkář</t>
  </si>
  <si>
    <t>Milan Malík</t>
  </si>
  <si>
    <t>Radim Skořepa</t>
  </si>
  <si>
    <t>Daniel Miško</t>
  </si>
  <si>
    <t>17:16</t>
  </si>
  <si>
    <t>00:30</t>
  </si>
  <si>
    <t>18:24</t>
  </si>
  <si>
    <t>18:13</t>
  </si>
  <si>
    <t>20:59</t>
  </si>
  <si>
    <t>00:25</t>
  </si>
  <si>
    <t>11:39</t>
  </si>
  <si>
    <t>15:33</t>
  </si>
  <si>
    <t>15:03</t>
  </si>
  <si>
    <t>15:14</t>
  </si>
  <si>
    <t>16:30</t>
  </si>
  <si>
    <t>20:52</t>
  </si>
  <si>
    <t>01:30</t>
  </si>
  <si>
    <t>00:45</t>
  </si>
  <si>
    <t>22:14</t>
  </si>
  <si>
    <t>21:29</t>
  </si>
  <si>
    <t>24:41</t>
  </si>
  <si>
    <t>00:40</t>
  </si>
  <si>
    <t>23:59</t>
  </si>
  <si>
    <t>14:43</t>
  </si>
  <si>
    <t>17:56</t>
  </si>
  <si>
    <t>18:02</t>
  </si>
  <si>
    <t>16:20</t>
  </si>
  <si>
    <t>19:46</t>
  </si>
  <si>
    <t>18:10</t>
  </si>
  <si>
    <t>19:17</t>
  </si>
  <si>
    <t xml:space="preserve">4 </t>
  </si>
  <si>
    <t xml:space="preserve">3 </t>
  </si>
  <si>
    <t xml:space="preserve">5 </t>
  </si>
  <si>
    <t xml:space="preserve">0 </t>
  </si>
  <si>
    <t xml:space="preserve">1 </t>
  </si>
  <si>
    <t xml:space="preserve">2 </t>
  </si>
  <si>
    <t xml:space="preserve">7 </t>
  </si>
  <si>
    <t xml:space="preserve">8 </t>
  </si>
  <si>
    <t>28:17</t>
  </si>
  <si>
    <t>23:13</t>
  </si>
  <si>
    <t>29:59</t>
  </si>
  <si>
    <t>37:36</t>
  </si>
  <si>
    <t>16:33</t>
  </si>
  <si>
    <t>17:03</t>
  </si>
  <si>
    <t>17:14</t>
  </si>
  <si>
    <t>20:30</t>
  </si>
  <si>
    <t>23:22</t>
  </si>
  <si>
    <t>27:14</t>
  </si>
  <si>
    <t>31:01</t>
  </si>
  <si>
    <t>31:59</t>
  </si>
  <si>
    <t>38:41</t>
  </si>
  <si>
    <t>19:02</t>
  </si>
  <si>
    <t>19:20</t>
  </si>
  <si>
    <t>25:10</t>
  </si>
  <si>
    <t>Střední dorostenci</t>
  </si>
  <si>
    <t>Starší dorostenci</t>
  </si>
  <si>
    <t>Mladší dorostenky</t>
  </si>
  <si>
    <t>Anežka Obodová</t>
  </si>
  <si>
    <t>Jana Polachová</t>
  </si>
  <si>
    <t>Kristýna Kačandyová</t>
  </si>
  <si>
    <t>Nikola Fajmanová</t>
  </si>
  <si>
    <t>Klára Rusinová</t>
  </si>
  <si>
    <t>Karin Kozová</t>
  </si>
  <si>
    <t>Nikola Pětrošová</t>
  </si>
  <si>
    <t>Sabina Sikorová</t>
  </si>
  <si>
    <t>Kateřina Chovančíková</t>
  </si>
  <si>
    <t>Štěpánka Němcová</t>
  </si>
  <si>
    <t>Martina Nováková</t>
  </si>
  <si>
    <t>Karolína Tkáčová</t>
  </si>
  <si>
    <t>22:37</t>
  </si>
  <si>
    <t>23:24</t>
  </si>
  <si>
    <t>24:24</t>
  </si>
  <si>
    <t>20:39</t>
  </si>
  <si>
    <t>24:39</t>
  </si>
  <si>
    <t>20:00</t>
  </si>
  <si>
    <t>20:12</t>
  </si>
  <si>
    <t>17:35</t>
  </si>
  <si>
    <t>20:35</t>
  </si>
  <si>
    <t>18:54</t>
  </si>
  <si>
    <t>22:54</t>
  </si>
  <si>
    <t>21:50</t>
  </si>
  <si>
    <t>24:50</t>
  </si>
  <si>
    <t>20:26</t>
  </si>
  <si>
    <t>25:26</t>
  </si>
  <si>
    <t>25:27</t>
  </si>
  <si>
    <t>25:13</t>
  </si>
  <si>
    <t>00:12</t>
  </si>
  <si>
    <t>25:01</t>
  </si>
  <si>
    <t>00:10</t>
  </si>
  <si>
    <t>20:14</t>
  </si>
  <si>
    <t>22:17</t>
  </si>
  <si>
    <t>26:12</t>
  </si>
  <si>
    <t>Střední dorostenky</t>
  </si>
  <si>
    <t>Starší dorostenky</t>
  </si>
  <si>
    <t>Mirek</t>
  </si>
  <si>
    <t>Petr</t>
  </si>
  <si>
    <t>Milan</t>
  </si>
  <si>
    <t>Roman</t>
  </si>
  <si>
    <t>Luděk</t>
  </si>
  <si>
    <t>Jarek</t>
  </si>
  <si>
    <t>Lenka + Karel</t>
  </si>
  <si>
    <t>Helena Šigutová</t>
  </si>
  <si>
    <t>Tomáš Janek</t>
  </si>
  <si>
    <t>Naďa Kopřivová</t>
  </si>
  <si>
    <t>Vlaďka Tomášková</t>
  </si>
  <si>
    <t>Iveta Kovalová</t>
  </si>
  <si>
    <t>Radka Hazuchová</t>
  </si>
  <si>
    <t>Jiří Juřica</t>
  </si>
  <si>
    <t>Libor Olbrich</t>
  </si>
  <si>
    <t>Vladimír</t>
  </si>
  <si>
    <t>Taťána</t>
  </si>
  <si>
    <t>Zuzana</t>
  </si>
  <si>
    <t>Michal</t>
  </si>
  <si>
    <t>Jan st.</t>
  </si>
  <si>
    <t>Markéta W</t>
  </si>
  <si>
    <t>Michal Vyvial</t>
  </si>
  <si>
    <t>Pavel Halata</t>
  </si>
  <si>
    <t>Matyáš Bílek + Stella Izvorská</t>
  </si>
  <si>
    <t>Pavla + Libor Rusinovi</t>
  </si>
  <si>
    <t>Helena + Honza Šigutovi</t>
  </si>
  <si>
    <t>Pavel + Bára Šigutovi</t>
  </si>
  <si>
    <t>Vladimír + Jakub Konvičkovi</t>
  </si>
  <si>
    <t>Jiří + Kristýna Ryškovi</t>
  </si>
  <si>
    <t>Vladimír + Zuzana Bílkovi</t>
  </si>
  <si>
    <t>Radka + Martina Orihelovy</t>
  </si>
  <si>
    <t>Lenka Uhlářová</t>
  </si>
  <si>
    <t>Eliška Uhrová</t>
  </si>
  <si>
    <t>Petr Uhlář</t>
  </si>
  <si>
    <t>Petr Štunda</t>
  </si>
  <si>
    <t>Jan Herot</t>
  </si>
  <si>
    <t>Přemysl Mališ</t>
  </si>
  <si>
    <t>Ivana Štundová</t>
  </si>
  <si>
    <t>Helena</t>
  </si>
  <si>
    <t>Pavel st.</t>
  </si>
  <si>
    <t>Honza</t>
  </si>
  <si>
    <t>--</t>
  </si>
  <si>
    <t>Barbora</t>
  </si>
  <si>
    <t>Pavel ml.</t>
  </si>
  <si>
    <t>Jiří Izvorský</t>
  </si>
  <si>
    <t>René Bílek</t>
  </si>
  <si>
    <t>Lucie Horáková</t>
  </si>
  <si>
    <t>Petr Šigut</t>
  </si>
  <si>
    <t>Jirka</t>
  </si>
  <si>
    <t>Adam</t>
  </si>
  <si>
    <t>Tomáš</t>
  </si>
  <si>
    <t>Matoš</t>
  </si>
  <si>
    <t>Aleš</t>
  </si>
  <si>
    <t>Ondrej Hroš</t>
  </si>
  <si>
    <t>Marián Uher</t>
  </si>
  <si>
    <t>Radim Kubečka</t>
  </si>
  <si>
    <t>Jan Krejčí</t>
  </si>
  <si>
    <t>Zdeněk Blecha</t>
  </si>
  <si>
    <t>Radomír Wolf</t>
  </si>
  <si>
    <t>Jarmila Němcová</t>
  </si>
  <si>
    <t>Ivo Němec</t>
  </si>
  <si>
    <t>Alena Uhrová</t>
  </si>
  <si>
    <t>Michaela Uhrová</t>
  </si>
  <si>
    <t>Marek</t>
  </si>
  <si>
    <t>Tísňavy</t>
  </si>
  <si>
    <t>Nová Ves - nad 35 let</t>
  </si>
  <si>
    <t>14,895</t>
  </si>
  <si>
    <t>14,693 (14,218 LP)</t>
  </si>
  <si>
    <t>16,079 (15,528 LP)</t>
  </si>
  <si>
    <t>14,715</t>
  </si>
  <si>
    <t>14,868</t>
  </si>
  <si>
    <t>14,354</t>
  </si>
  <si>
    <t>22,005</t>
  </si>
  <si>
    <t>17,834</t>
  </si>
  <si>
    <t>14,693</t>
  </si>
  <si>
    <t>15,221 (15,081 PP)</t>
  </si>
  <si>
    <t>15,058</t>
  </si>
  <si>
    <t>14,895 (14,874 PP)</t>
  </si>
  <si>
    <t>14,868 (14,634 LP)</t>
  </si>
  <si>
    <t>14,868 (14,598 LP)</t>
  </si>
  <si>
    <t>17,140</t>
  </si>
  <si>
    <t>17,442</t>
  </si>
  <si>
    <t>16,699</t>
  </si>
  <si>
    <t>18,040 (17,667 LP)</t>
  </si>
  <si>
    <t>17,206</t>
  </si>
  <si>
    <t>19,222</t>
  </si>
  <si>
    <t>18,251</t>
  </si>
  <si>
    <t>18,012 (17,665 PP)</t>
  </si>
  <si>
    <t>19,427</t>
  </si>
  <si>
    <t>17,140 (16,348 LP)</t>
  </si>
  <si>
    <t>17,716</t>
  </si>
  <si>
    <t>Christmas night run Hradec Králové 13.12.2014</t>
  </si>
  <si>
    <t>Typl Vojtěch</t>
  </si>
  <si>
    <t>Judo Česká Třebová</t>
  </si>
  <si>
    <t>Krejcar Václav</t>
  </si>
  <si>
    <t>Hanuš Tomáš</t>
  </si>
  <si>
    <t>Vella sport</t>
  </si>
  <si>
    <t>Heger Tomáš</t>
  </si>
  <si>
    <t>Doubrava Filip</t>
  </si>
  <si>
    <t>Slavoj Šaplava</t>
  </si>
  <si>
    <t>Kaš Jakub</t>
  </si>
  <si>
    <t>Krupka Adam</t>
  </si>
  <si>
    <t>Indičtí běžci</t>
  </si>
  <si>
    <t>Křížek Pavel</t>
  </si>
  <si>
    <t>Vojtíšek David</t>
  </si>
  <si>
    <t>Krupka Milan</t>
  </si>
  <si>
    <t>Kraus Lukáš</t>
  </si>
  <si>
    <t>Hujerovi</t>
  </si>
  <si>
    <t>Špaček Adam</t>
  </si>
  <si>
    <t>Holice</t>
  </si>
  <si>
    <t>Novotný Dominik</t>
  </si>
  <si>
    <t>Roháč Josef</t>
  </si>
  <si>
    <t>Lalenda Tomáš</t>
  </si>
  <si>
    <t>179.</t>
  </si>
  <si>
    <t>Kolakovský Robin</t>
  </si>
  <si>
    <t>tvoje máma</t>
  </si>
  <si>
    <t>182.</t>
  </si>
  <si>
    <t>Šebesta Vlastislav</t>
  </si>
  <si>
    <t>184.</t>
  </si>
  <si>
    <t>Souček Tomáš</t>
  </si>
  <si>
    <t>191.</t>
  </si>
  <si>
    <t>Čivrný Jiří</t>
  </si>
  <si>
    <t>Janata Milan</t>
  </si>
  <si>
    <t>Majoroš Michal</t>
  </si>
  <si>
    <t>Bielik Jan</t>
  </si>
  <si>
    <t>Rozběháme Česko</t>
  </si>
  <si>
    <t>HZS HK</t>
  </si>
  <si>
    <t>Berger Tomáš</t>
  </si>
  <si>
    <t>TJ Sokol Lužany</t>
  </si>
  <si>
    <t>Stohwasser Petr</t>
  </si>
  <si>
    <t>Nabla</t>
  </si>
  <si>
    <t>Singr Martin</t>
  </si>
  <si>
    <t>GP POWER TEAM</t>
  </si>
  <si>
    <t>Vodička Pavel</t>
  </si>
  <si>
    <t>Běžecký kroužek Varnsdorf</t>
  </si>
  <si>
    <t>Krejčík Jiří</t>
  </si>
  <si>
    <t>G.U.M.Y.</t>
  </si>
  <si>
    <t>Krapítek Vojtěch</t>
  </si>
  <si>
    <t>Bareš Jakub</t>
  </si>
  <si>
    <t>koha cycling point</t>
  </si>
  <si>
    <t>Grepl Ivo</t>
  </si>
  <si>
    <t>Alkoholici</t>
  </si>
  <si>
    <t>Lang Tomáš</t>
  </si>
  <si>
    <t>Malínský Tomáš</t>
  </si>
  <si>
    <t>Kričfaluši Pavel</t>
  </si>
  <si>
    <t>Roudnička</t>
  </si>
  <si>
    <t>Firkušný Martin</t>
  </si>
  <si>
    <t>Smiřice</t>
  </si>
  <si>
    <t>Havel Rostislav</t>
  </si>
  <si>
    <t>Jaroš Jan</t>
  </si>
  <si>
    <t>Židek Jiří</t>
  </si>
  <si>
    <t>Preněk Jan</t>
  </si>
  <si>
    <t>Králík Tomáš</t>
  </si>
  <si>
    <t>Šubrt Milan</t>
  </si>
  <si>
    <t>Černohlávek Petr</t>
  </si>
  <si>
    <t>Pospíšil Václav</t>
  </si>
  <si>
    <t>Run Jaroměř</t>
  </si>
  <si>
    <t>Krejčí Vojtěch</t>
  </si>
  <si>
    <t>Hrdinka Jirka</t>
  </si>
  <si>
    <t>Tomeš Petr</t>
  </si>
  <si>
    <t>Hradecký deník</t>
  </si>
  <si>
    <t>Rosůlek Jaromír</t>
  </si>
  <si>
    <t>Pospíšil Jaroslav</t>
  </si>
  <si>
    <t>Hloušek Martin</t>
  </si>
  <si>
    <t>Kopecký Tadeáš</t>
  </si>
  <si>
    <t>Strejc Tomáš</t>
  </si>
  <si>
    <t>S-Team</t>
  </si>
  <si>
    <t>Šťastný Jiří</t>
  </si>
  <si>
    <t>Jelínek Jiří</t>
  </si>
  <si>
    <t>Hradec Králové</t>
  </si>
  <si>
    <t>Martinec David</t>
  </si>
  <si>
    <t>Michalíkovic :-)</t>
  </si>
  <si>
    <t>Bb</t>
  </si>
  <si>
    <t>Novák Jiří</t>
  </si>
  <si>
    <t>HOUSENKA</t>
  </si>
  <si>
    <t>Srb Marek</t>
  </si>
  <si>
    <t>Lužany</t>
  </si>
  <si>
    <t>Trávníček Marek</t>
  </si>
  <si>
    <t>Pejšek David</t>
  </si>
  <si>
    <t>L.A.W.</t>
  </si>
  <si>
    <t>Janša Přemysl</t>
  </si>
  <si>
    <t>Dvořák Zdeněk</t>
  </si>
  <si>
    <t>Ouhrabka Adam</t>
  </si>
  <si>
    <t>Koreček Miroslav</t>
  </si>
  <si>
    <t>Roun Stanislav</t>
  </si>
  <si>
    <t>Hladík Richard</t>
  </si>
  <si>
    <t>Matějka Michal</t>
  </si>
  <si>
    <t>Nunvář Jan</t>
  </si>
  <si>
    <t>Pěnička David</t>
  </si>
  <si>
    <t>Patzák Jindřich</t>
  </si>
  <si>
    <t>Mesa Parts s.r.o.</t>
  </si>
  <si>
    <t>Zorvan Tomáš</t>
  </si>
  <si>
    <t>Martiška Marek</t>
  </si>
  <si>
    <t>Jares Jakub</t>
  </si>
  <si>
    <t>Kameník Ondřej</t>
  </si>
  <si>
    <t>Pešava Tomáš</t>
  </si>
  <si>
    <t>Natálka</t>
  </si>
  <si>
    <t>Kroulík Radim</t>
  </si>
  <si>
    <t>Klicman Lukáš</t>
  </si>
  <si>
    <t>Kaška Adam</t>
  </si>
  <si>
    <t>Dukase</t>
  </si>
  <si>
    <t>Brožek Jan</t>
  </si>
  <si>
    <t>Srb Martin</t>
  </si>
  <si>
    <t>Danielka Filip</t>
  </si>
  <si>
    <t>Nesvadba Michal</t>
  </si>
  <si>
    <t>Jirouš David</t>
  </si>
  <si>
    <t>Háša Radovan</t>
  </si>
  <si>
    <t>Rosulek David</t>
  </si>
  <si>
    <t>Hradečtí Bizoni</t>
  </si>
  <si>
    <t>Brát Filip</t>
  </si>
  <si>
    <t>Horáček Jakub</t>
  </si>
  <si>
    <t>Staněk Michal</t>
  </si>
  <si>
    <t>Krykorka Michal</t>
  </si>
  <si>
    <t>Veselá Šatna</t>
  </si>
  <si>
    <t>Paul Pavel</t>
  </si>
  <si>
    <t>Cutych Jakub</t>
  </si>
  <si>
    <t>Zabranský Aleš</t>
  </si>
  <si>
    <t>ZZ TOP</t>
  </si>
  <si>
    <t>Fuchs Matej</t>
  </si>
  <si>
    <t>Burkert Dan</t>
  </si>
  <si>
    <t>Kusý Ondřej</t>
  </si>
  <si>
    <t>Komenda Tomáš</t>
  </si>
  <si>
    <t>Strejc Jan</t>
  </si>
  <si>
    <t>S - Team</t>
  </si>
  <si>
    <t>Schmidt Roman</t>
  </si>
  <si>
    <t>Khýn Lukáš</t>
  </si>
  <si>
    <t>Turčín Štěpán</t>
  </si>
  <si>
    <t>Jičín</t>
  </si>
  <si>
    <t>Sidor Miroslav</t>
  </si>
  <si>
    <t>Horáček Tadeáš</t>
  </si>
  <si>
    <t>Kůtek Jiří</t>
  </si>
  <si>
    <t>TJ SKP Valdice</t>
  </si>
  <si>
    <t>Šafařík Milan</t>
  </si>
  <si>
    <t>Hrany Hran</t>
  </si>
  <si>
    <t>Fousek Jiří</t>
  </si>
  <si>
    <t>Šlemrgang</t>
  </si>
  <si>
    <t>Brzák Jan</t>
  </si>
  <si>
    <t>Čelako running team</t>
  </si>
  <si>
    <t>Brož Marek</t>
  </si>
  <si>
    <t>Netolický Tomáš</t>
  </si>
  <si>
    <t>Košťál Václav</t>
  </si>
  <si>
    <t>Hořice</t>
  </si>
  <si>
    <t>Soóky Jakub</t>
  </si>
  <si>
    <t>Gyurák Martin</t>
  </si>
  <si>
    <t>Haškovec Petr</t>
  </si>
  <si>
    <t>Leuchter Václav</t>
  </si>
  <si>
    <t>Luczy Filip</t>
  </si>
  <si>
    <t>Jiruška Martin</t>
  </si>
  <si>
    <t>Balcar Patrik</t>
  </si>
  <si>
    <t>Špaček Michal</t>
  </si>
  <si>
    <t>Karas Pavel</t>
  </si>
  <si>
    <t>Nesládek Petr</t>
  </si>
  <si>
    <t>Košťál Jakub</t>
  </si>
  <si>
    <t>www.jakubkostal.cz</t>
  </si>
  <si>
    <t>Soóky Martin</t>
  </si>
  <si>
    <t>Nádeníček Petr</t>
  </si>
  <si>
    <t>Musil Martin</t>
  </si>
  <si>
    <t>Kovařík Petr</t>
  </si>
  <si>
    <t>IDIADA CZ</t>
  </si>
  <si>
    <t>Pavelka Michal</t>
  </si>
  <si>
    <t>Trousil David</t>
  </si>
  <si>
    <t>Žid Lukáš</t>
  </si>
  <si>
    <t>166.</t>
  </si>
  <si>
    <t>Rybka Matyáš</t>
  </si>
  <si>
    <t>167.</t>
  </si>
  <si>
    <t>Plodr Václav</t>
  </si>
  <si>
    <t>168.</t>
  </si>
  <si>
    <t>Michalík Tomáš</t>
  </si>
  <si>
    <t>169.</t>
  </si>
  <si>
    <t>Pachta Michal</t>
  </si>
  <si>
    <t>171.</t>
  </si>
  <si>
    <t>Dědina Jiří</t>
  </si>
  <si>
    <t>172.</t>
  </si>
  <si>
    <t>Stránský David</t>
  </si>
  <si>
    <t>174.</t>
  </si>
  <si>
    <t>Šantrůček Jaromír</t>
  </si>
  <si>
    <t>176.</t>
  </si>
  <si>
    <t>Hovorka Martin</t>
  </si>
  <si>
    <t>180.</t>
  </si>
  <si>
    <t>Izák Miroslav</t>
  </si>
  <si>
    <t>181.</t>
  </si>
  <si>
    <t>Lička Patrik</t>
  </si>
  <si>
    <t>183.</t>
  </si>
  <si>
    <t>Měkota Jan</t>
  </si>
  <si>
    <t>185.</t>
  </si>
  <si>
    <t>Langmajer Lukáš</t>
  </si>
  <si>
    <t>186.</t>
  </si>
  <si>
    <t>Sára Jan</t>
  </si>
  <si>
    <t>187.</t>
  </si>
  <si>
    <t>Strobach Michal</t>
  </si>
  <si>
    <t>188.</t>
  </si>
  <si>
    <t>Nožička Jan</t>
  </si>
  <si>
    <t>189.</t>
  </si>
  <si>
    <t>Sedláček Tomáš</t>
  </si>
  <si>
    <t>190.</t>
  </si>
  <si>
    <t>Bernt Karel</t>
  </si>
  <si>
    <t>192.</t>
  </si>
  <si>
    <t>Klár Michal</t>
  </si>
  <si>
    <t>193.</t>
  </si>
  <si>
    <t>Vacek Michal</t>
  </si>
  <si>
    <t>194.</t>
  </si>
  <si>
    <t>Koryta Tomáš</t>
  </si>
  <si>
    <t>196.</t>
  </si>
  <si>
    <t>Šimek Jiří</t>
  </si>
  <si>
    <t>HTW</t>
  </si>
  <si>
    <t>197.</t>
  </si>
  <si>
    <t>Kosař Jan</t>
  </si>
  <si>
    <t>Holicka cysta</t>
  </si>
  <si>
    <t>199.</t>
  </si>
  <si>
    <t>Tošovský Jan</t>
  </si>
  <si>
    <t>200.</t>
  </si>
  <si>
    <t>Žmolil David</t>
  </si>
  <si>
    <t>Bábovičky</t>
  </si>
  <si>
    <t>201.</t>
  </si>
  <si>
    <t>Chundelák Roman</t>
  </si>
  <si>
    <t>SKK Újezd</t>
  </si>
  <si>
    <t>203.</t>
  </si>
  <si>
    <t>Kolbaba Jan</t>
  </si>
  <si>
    <t>MY</t>
  </si>
  <si>
    <t>205.</t>
  </si>
  <si>
    <t>Bartoň Miroslav</t>
  </si>
  <si>
    <t>206.</t>
  </si>
  <si>
    <t>Šusta Petr</t>
  </si>
  <si>
    <t>207.</t>
  </si>
  <si>
    <t>Solil Pavel</t>
  </si>
  <si>
    <t>209.</t>
  </si>
  <si>
    <t>Šimek Josef</t>
  </si>
  <si>
    <t>211.</t>
  </si>
  <si>
    <t>Koreček Richard</t>
  </si>
  <si>
    <t>cyklo nepasice</t>
  </si>
  <si>
    <t>212.</t>
  </si>
  <si>
    <t>Bumbala Pavel</t>
  </si>
  <si>
    <t>213.</t>
  </si>
  <si>
    <t>Kincl Marek</t>
  </si>
  <si>
    <t>TJ Maratonstav Úpice</t>
  </si>
  <si>
    <t>Vejběra Jan</t>
  </si>
  <si>
    <t>Cyklo Pokr</t>
  </si>
  <si>
    <t>Bednář Zbyněk</t>
  </si>
  <si>
    <t>Zavřel Vít</t>
  </si>
  <si>
    <t>Zavři Němčice</t>
  </si>
  <si>
    <t>Hrůza David</t>
  </si>
  <si>
    <t>tRUtNov</t>
  </si>
  <si>
    <t>Hojgr Jiří</t>
  </si>
  <si>
    <t>Tajcnár Michal</t>
  </si>
  <si>
    <t>Tichý Martin</t>
  </si>
  <si>
    <t>SK Malešov</t>
  </si>
  <si>
    <t>Habr Jiří</t>
  </si>
  <si>
    <t>Vella Team</t>
  </si>
  <si>
    <t>Špaček Tomáš</t>
  </si>
  <si>
    <t>Valkoun Petr</t>
  </si>
  <si>
    <t>Kaška Filip</t>
  </si>
  <si>
    <t>DUKASE</t>
  </si>
  <si>
    <t>Juránek Pavel</t>
  </si>
  <si>
    <t>Dostál Jiří</t>
  </si>
  <si>
    <t>Hrnčál Zdeněk</t>
  </si>
  <si>
    <t>Horáček Svatopluk</t>
  </si>
  <si>
    <t>MTB Elinka</t>
  </si>
  <si>
    <t>Šindler Milan</t>
  </si>
  <si>
    <t>Vukmirovič Nikola</t>
  </si>
  <si>
    <t>Kolakovský Robert</t>
  </si>
  <si>
    <t>Vaněk Petr</t>
  </si>
  <si>
    <t>Fitness &amp; Relax LEV Nový Bydžov</t>
  </si>
  <si>
    <t>Terbák Tibor</t>
  </si>
  <si>
    <t>Krejčovství Terbáková trutnov</t>
  </si>
  <si>
    <t>Drueke Markus</t>
  </si>
  <si>
    <t>Mrllák Radovan</t>
  </si>
  <si>
    <t>Toušovský David</t>
  </si>
  <si>
    <t>Grebennikov Boris</t>
  </si>
  <si>
    <t>Estoy Loco</t>
  </si>
  <si>
    <t>165.</t>
  </si>
  <si>
    <t>Sooky Pavel</t>
  </si>
  <si>
    <t>VITONSHK</t>
  </si>
  <si>
    <t>170.</t>
  </si>
  <si>
    <t>Brádle Petr</t>
  </si>
  <si>
    <t>195.</t>
  </si>
  <si>
    <t>Blažek Karel</t>
  </si>
  <si>
    <t>198.</t>
  </si>
  <si>
    <t>Hajný Lukáš</t>
  </si>
  <si>
    <t>204.</t>
  </si>
  <si>
    <t>Doubrava Marcel</t>
  </si>
  <si>
    <t>208.</t>
  </si>
  <si>
    <t>Jech Stanislav</t>
  </si>
  <si>
    <t>Nepasický cyklotým</t>
  </si>
  <si>
    <t>210.</t>
  </si>
  <si>
    <t>Jirásko Zdeněk</t>
  </si>
  <si>
    <t>GoHBJM</t>
  </si>
  <si>
    <t>Borufka Jiří</t>
  </si>
  <si>
    <t>Jonáš Luboš</t>
  </si>
  <si>
    <t>TJ KOZLOV</t>
  </si>
  <si>
    <t>Králík Michal</t>
  </si>
  <si>
    <t>Zdanovec Vaclav</t>
  </si>
  <si>
    <t>Go Mango</t>
  </si>
  <si>
    <t>Vilímek Stanislav</t>
  </si>
  <si>
    <t>Vítámvás Josef</t>
  </si>
  <si>
    <t>Lipnik Dragons</t>
  </si>
  <si>
    <t>Heřmánek Jiří</t>
  </si>
  <si>
    <t>173.</t>
  </si>
  <si>
    <t>Košťál Karel</t>
  </si>
  <si>
    <t>177.</t>
  </si>
  <si>
    <t>Proněk Stanislav</t>
  </si>
  <si>
    <t>TJ Liga 100 Hradec Králové</t>
  </si>
  <si>
    <t>178.</t>
  </si>
  <si>
    <t>Adensam Jan</t>
  </si>
  <si>
    <t>CEPro</t>
  </si>
  <si>
    <t>Adensam Nicholas Jan</t>
  </si>
  <si>
    <t>Jahelka Roman</t>
  </si>
  <si>
    <t>Kraus Vít</t>
  </si>
  <si>
    <t>Vymetálek Tomáš</t>
  </si>
  <si>
    <t>175.</t>
  </si>
  <si>
    <t>Hep Pavel</t>
  </si>
  <si>
    <t>Tenis-centrum dtj hk</t>
  </si>
  <si>
    <t>202.</t>
  </si>
  <si>
    <t>Junioři 15-18 let</t>
  </si>
  <si>
    <t>klub</t>
  </si>
  <si>
    <t>Muži 19-39 let</t>
  </si>
  <si>
    <t>Muži 60 a více let</t>
  </si>
  <si>
    <t>Littner Lukáš</t>
  </si>
  <si>
    <t>Kibík Jiří</t>
  </si>
  <si>
    <t>Novotný Vojtěch</t>
  </si>
  <si>
    <t>Sejkora Jan</t>
  </si>
  <si>
    <t>Štross Pavel</t>
  </si>
  <si>
    <t>Rychterová Eva</t>
  </si>
  <si>
    <t>Leháro</t>
  </si>
  <si>
    <t>Krausová Martina</t>
  </si>
  <si>
    <t>Novotná Jitka</t>
  </si>
  <si>
    <t>šlemrgang</t>
  </si>
  <si>
    <t>Horáková Johana</t>
  </si>
  <si>
    <t>TJ Sokol Krčín</t>
  </si>
  <si>
    <t>Tomešová Petra</t>
  </si>
  <si>
    <t>Roškopov</t>
  </si>
  <si>
    <t>275.</t>
  </si>
  <si>
    <t>Rodinné týmy</t>
  </si>
  <si>
    <t>Hejtmánková Barbora</t>
  </si>
  <si>
    <t>Toušková Klára</t>
  </si>
  <si>
    <t>Jirsáková Kateřina</t>
  </si>
  <si>
    <t>Hrnčálová Veronika</t>
  </si>
  <si>
    <t>Repáňová Lucie</t>
  </si>
  <si>
    <t>SK Pardubice</t>
  </si>
  <si>
    <t>Podzimková Alena</t>
  </si>
  <si>
    <t>Moravský holky</t>
  </si>
  <si>
    <t>Pokorná Zdislava</t>
  </si>
  <si>
    <t>AC TJ JIČÍN</t>
  </si>
  <si>
    <t>Kuncířová Kateřina</t>
  </si>
  <si>
    <t>Velacková Kristýna</t>
  </si>
  <si>
    <t>Boštíková Nora</t>
  </si>
  <si>
    <t>Králíková Pavlína</t>
  </si>
  <si>
    <t>Hendrichová Lucie</t>
  </si>
  <si>
    <t>Kuličová Nikol</t>
  </si>
  <si>
    <t>Dostálová Veronika</t>
  </si>
  <si>
    <t>Hošková Nelly</t>
  </si>
  <si>
    <t>Mrázková Barbora</t>
  </si>
  <si>
    <t>Sedláčková Eva</t>
  </si>
  <si>
    <t>Strnadová Adéla</t>
  </si>
  <si>
    <t>Blažková Barbora</t>
  </si>
  <si>
    <t>Drymlová Dominika</t>
  </si>
  <si>
    <t>Baďurová Klára</t>
  </si>
  <si>
    <t>Langrová Zuzana</t>
  </si>
  <si>
    <t>Rychla Rota</t>
  </si>
  <si>
    <t>Víznerová Tereza</t>
  </si>
  <si>
    <t>226.</t>
  </si>
  <si>
    <t>Danielsová Nicole</t>
  </si>
  <si>
    <t>237.</t>
  </si>
  <si>
    <t>Hajná Kateřina</t>
  </si>
  <si>
    <t>264.</t>
  </si>
  <si>
    <t>Fátorová Andrea</t>
  </si>
  <si>
    <t>271.</t>
  </si>
  <si>
    <t>Bajcsy Dóra</t>
  </si>
  <si>
    <t>281.</t>
  </si>
  <si>
    <t>Uljas Egle</t>
  </si>
  <si>
    <t>ASK Slavia</t>
  </si>
  <si>
    <t>Pecinová Lucie</t>
  </si>
  <si>
    <t>Rungo.cz</t>
  </si>
  <si>
    <t>Brumlichová Romana</t>
  </si>
  <si>
    <t>Medvědí doupě</t>
  </si>
  <si>
    <t>Simkova Veronika</t>
  </si>
  <si>
    <t>Kneblová Julie</t>
  </si>
  <si>
    <t>Klimešová Petra</t>
  </si>
  <si>
    <t>Zavřelová Barbora</t>
  </si>
  <si>
    <t>Vondráčková Markéta</t>
  </si>
  <si>
    <t>Tomášová Lenka</t>
  </si>
  <si>
    <t>B&amp;R Team Stará Paka</t>
  </si>
  <si>
    <t>Krausová Lucie</t>
  </si>
  <si>
    <t>Hanušová Tereza</t>
  </si>
  <si>
    <t>Dostálová Natálie</t>
  </si>
  <si>
    <t>Kurfiřtová Petra</t>
  </si>
  <si>
    <t>Vinklerová Karolína</t>
  </si>
  <si>
    <t>Komárková Michaela</t>
  </si>
  <si>
    <t>Hrunková Anežka</t>
  </si>
  <si>
    <t>Sexy Číči</t>
  </si>
  <si>
    <t>Kramlová Kateřina</t>
  </si>
  <si>
    <t>Dočekalová Klára</t>
  </si>
  <si>
    <t>Podzimkova Pavla</t>
  </si>
  <si>
    <t>Nesládková Dagmar</t>
  </si>
  <si>
    <t>Králiková Petra</t>
  </si>
  <si>
    <t>Koreňová Vladimíra</t>
  </si>
  <si>
    <t>Plšková Aneta</t>
  </si>
  <si>
    <t>A9</t>
  </si>
  <si>
    <t>Čapková Michaela</t>
  </si>
  <si>
    <t>Matějková Jana</t>
  </si>
  <si>
    <t>Kašková Kateřina</t>
  </si>
  <si>
    <t>Škaldová Hana</t>
  </si>
  <si>
    <t>painlovers</t>
  </si>
  <si>
    <t>Ledašilová Klára</t>
  </si>
  <si>
    <t>Doležalová Monika</t>
  </si>
  <si>
    <t>LeMon</t>
  </si>
  <si>
    <t>Kupková Kateřina</t>
  </si>
  <si>
    <t>Kutnohorská Jana</t>
  </si>
  <si>
    <t>Machačová Lenka</t>
  </si>
  <si>
    <t>Zechovská Jana</t>
  </si>
  <si>
    <t>Hlaváčová Lucie</t>
  </si>
  <si>
    <t>Alpinning Jičín</t>
  </si>
  <si>
    <t>Kasalová Martina</t>
  </si>
  <si>
    <t>Kordová Pavla</t>
  </si>
  <si>
    <t>Hušková Lucie</t>
  </si>
  <si>
    <t>Jirešová Kateřina</t>
  </si>
  <si>
    <t>Hubáčková Martina</t>
  </si>
  <si>
    <t>Klimešová Simona</t>
  </si>
  <si>
    <t>Procházková Alena</t>
  </si>
  <si>
    <t>Tuchoraz</t>
  </si>
  <si>
    <t>Ábelová Lucie</t>
  </si>
  <si>
    <t>Novotná Irena</t>
  </si>
  <si>
    <t>Hegerová Petra</t>
  </si>
  <si>
    <t>Vavřichová Martina</t>
  </si>
  <si>
    <t>Sokol Roztoky</t>
  </si>
  <si>
    <t>Sedláčková Gabriela</t>
  </si>
  <si>
    <t>L+L Team</t>
  </si>
  <si>
    <t>Kolovratníková Alena</t>
  </si>
  <si>
    <t>Černá Petra</t>
  </si>
  <si>
    <t>Chmelíková Lenka</t>
  </si>
  <si>
    <t>Červená Daniela</t>
  </si>
  <si>
    <t>Nejmanová Barbora</t>
  </si>
  <si>
    <t>Raliková Lucie</t>
  </si>
  <si>
    <t>SDH Česká Rybná</t>
  </si>
  <si>
    <t>Petráčková Adéla</t>
  </si>
  <si>
    <t>Reidingerová Markéta</t>
  </si>
  <si>
    <t>Patolánová Michaela</t>
  </si>
  <si>
    <t>Dvořáková Šárka</t>
  </si>
  <si>
    <t>Kneblová Veronika</t>
  </si>
  <si>
    <t>Prossova Helena</t>
  </si>
  <si>
    <t>Uhríková Alena</t>
  </si>
  <si>
    <t>Drábková Zuzana</t>
  </si>
  <si>
    <t>Domnosilová Hana</t>
  </si>
  <si>
    <t>Piškule Petra</t>
  </si>
  <si>
    <t>Tůmová Jitka</t>
  </si>
  <si>
    <t>Sodomková Andrea</t>
  </si>
  <si>
    <t>Heřmanová Jana</t>
  </si>
  <si>
    <t>Jdu běhat</t>
  </si>
  <si>
    <t>Opočenská Dominika</t>
  </si>
  <si>
    <t>Vrzalova Petra</t>
  </si>
  <si>
    <t>Šafářová Anna</t>
  </si>
  <si>
    <t>Dlasková Klára</t>
  </si>
  <si>
    <t>Fuchsová Monika</t>
  </si>
  <si>
    <t>Fušovi :)</t>
  </si>
  <si>
    <t>Steinerová Lenka</t>
  </si>
  <si>
    <t>Baškovská Kateřina</t>
  </si>
  <si>
    <t>Pomikálková Magdaléna</t>
  </si>
  <si>
    <t>Atletický klub Hořice</t>
  </si>
  <si>
    <t>Kumpoštová Martina</t>
  </si>
  <si>
    <t>Vitulová Lucie</t>
  </si>
  <si>
    <t>Křížkova Denisa</t>
  </si>
  <si>
    <t>Filingerová Radka</t>
  </si>
  <si>
    <t>Lala Team</t>
  </si>
  <si>
    <t>Šedivá Petra</t>
  </si>
  <si>
    <t>Spolek nadšených běžců</t>
  </si>
  <si>
    <t>Langerová Lenka</t>
  </si>
  <si>
    <t>Paroboková Lucie</t>
  </si>
  <si>
    <t>Kubečková Jana</t>
  </si>
  <si>
    <t>Korytová Kateřina</t>
  </si>
  <si>
    <t>Michalíková Eva</t>
  </si>
  <si>
    <t>Barešová Kateřina</t>
  </si>
  <si>
    <t>Pondělíčková Helena</t>
  </si>
  <si>
    <t>Dědinová Šárka</t>
  </si>
  <si>
    <t>Pokorná Pavlína</t>
  </si>
  <si>
    <t>Honkova Helena</t>
  </si>
  <si>
    <t>Stočesová Olga</t>
  </si>
  <si>
    <t>Kulířová Jana</t>
  </si>
  <si>
    <t>Kučerová Štěpánka</t>
  </si>
  <si>
    <t>Olmrová Eliška</t>
  </si>
  <si>
    <t>Bělinová Kristýna</t>
  </si>
  <si>
    <t>Boučková Gabriela</t>
  </si>
  <si>
    <t>Náchod</t>
  </si>
  <si>
    <t>Jahůdková Lenka</t>
  </si>
  <si>
    <t>Nováková Jitka</t>
  </si>
  <si>
    <t>Bartoňová Lucie</t>
  </si>
  <si>
    <t>Škrdlová Hana</t>
  </si>
  <si>
    <t>Rezková Renata</t>
  </si>
  <si>
    <t>Svobodova Lenka</t>
  </si>
  <si>
    <t>Dvořáková Kateřina</t>
  </si>
  <si>
    <t>For my Joy!</t>
  </si>
  <si>
    <t>Jedličková Simona</t>
  </si>
  <si>
    <t>Kociánová Lenka</t>
  </si>
  <si>
    <t>Staňková Kateřina</t>
  </si>
  <si>
    <t>Jakoby náš tým</t>
  </si>
  <si>
    <t>Kubátová Alena</t>
  </si>
  <si>
    <t>Mrzenová Eva</t>
  </si>
  <si>
    <t>Pilařová Lucie</t>
  </si>
  <si>
    <t>Zubačová Helena</t>
  </si>
  <si>
    <t>BŠMŠ</t>
  </si>
  <si>
    <t>Čermáková Jana</t>
  </si>
  <si>
    <t>Rýdlová Zuzana</t>
  </si>
  <si>
    <t>Motlová Petra</t>
  </si>
  <si>
    <t>Strobachová Lenka</t>
  </si>
  <si>
    <t>Foubíková Lada</t>
  </si>
  <si>
    <t>Šolcová Lenka</t>
  </si>
  <si>
    <t>Pavlová Klára</t>
  </si>
  <si>
    <t>Konopásková Karolína</t>
  </si>
  <si>
    <t>Sedláčková Andrea</t>
  </si>
  <si>
    <t>Strejčková Alexandra</t>
  </si>
  <si>
    <t>Bernotová Ludmila</t>
  </si>
  <si>
    <t>Bláhová Jitka</t>
  </si>
  <si>
    <t>Doubravová Ivana</t>
  </si>
  <si>
    <t>Kovaříková Iveta</t>
  </si>
  <si>
    <t>Evropské vzdělávací centrum</t>
  </si>
  <si>
    <t>Vavřichová Nikol</t>
  </si>
  <si>
    <t>Vršková Alena</t>
  </si>
  <si>
    <t>Kohoutová Michaela</t>
  </si>
  <si>
    <t>Drábková Michaela</t>
  </si>
  <si>
    <t>Danielisová Monika</t>
  </si>
  <si>
    <t>Charousková Lucie</t>
  </si>
  <si>
    <t>OK Doksy</t>
  </si>
  <si>
    <t>Uhlířová Monika</t>
  </si>
  <si>
    <t>Tomášová Denisa</t>
  </si>
  <si>
    <t>Zemanová Eliška</t>
  </si>
  <si>
    <t>Válková Michaela</t>
  </si>
  <si>
    <t>Roudna Jana</t>
  </si>
  <si>
    <t>Semrádová Jana</t>
  </si>
  <si>
    <t>Izáková Iveta</t>
  </si>
  <si>
    <t>Kelbelová Veronika</t>
  </si>
  <si>
    <t>GoMango</t>
  </si>
  <si>
    <t>Brádlová Adéla</t>
  </si>
  <si>
    <t>Dvořáková Martina</t>
  </si>
  <si>
    <t>Cimprichová Martina</t>
  </si>
  <si>
    <t>Malířová Věra</t>
  </si>
  <si>
    <t>Syrovátková Jana</t>
  </si>
  <si>
    <t>Frýbová Lenka</t>
  </si>
  <si>
    <t>214.</t>
  </si>
  <si>
    <t>Bartoňová Gabriela</t>
  </si>
  <si>
    <t>215.</t>
  </si>
  <si>
    <t>Erbenová Kateřina</t>
  </si>
  <si>
    <t>216.</t>
  </si>
  <si>
    <t>Filipiová Žaneta</t>
  </si>
  <si>
    <t>217.</t>
  </si>
  <si>
    <t>Uchytilová Eliška</t>
  </si>
  <si>
    <t>218.</t>
  </si>
  <si>
    <t>Kindlová Eva</t>
  </si>
  <si>
    <t>219.</t>
  </si>
  <si>
    <t>Rychlíková Aneta</t>
  </si>
  <si>
    <t>SDH Holice</t>
  </si>
  <si>
    <t>220.</t>
  </si>
  <si>
    <t>šormová iva</t>
  </si>
  <si>
    <t>223.</t>
  </si>
  <si>
    <t>Sejkorová Lenka</t>
  </si>
  <si>
    <t>224.</t>
  </si>
  <si>
    <t>Krupičková Klára</t>
  </si>
  <si>
    <t>225.</t>
  </si>
  <si>
    <t>Altmannová Karolína</t>
  </si>
  <si>
    <t>227.</t>
  </si>
  <si>
    <t>Joštová Adéla</t>
  </si>
  <si>
    <t>228.</t>
  </si>
  <si>
    <t>Jechová Tereza</t>
  </si>
  <si>
    <t>229.</t>
  </si>
  <si>
    <t>Ulrichová Vendula</t>
  </si>
  <si>
    <t>230.</t>
  </si>
  <si>
    <t>Malá Darina</t>
  </si>
  <si>
    <t>231.</t>
  </si>
  <si>
    <t>Dluhošová Hana</t>
  </si>
  <si>
    <t>232.</t>
  </si>
  <si>
    <t>Hronešová Lucie</t>
  </si>
  <si>
    <t>233.</t>
  </si>
  <si>
    <t>Kričfaluši Lenka</t>
  </si>
  <si>
    <t>236.</t>
  </si>
  <si>
    <t>Fröhlichová Nikol</t>
  </si>
  <si>
    <t>238.</t>
  </si>
  <si>
    <t>Kuličová Gabriela</t>
  </si>
  <si>
    <t>239.</t>
  </si>
  <si>
    <t>Bejdakova Marta</t>
  </si>
  <si>
    <t>240.</t>
  </si>
  <si>
    <t>Friedlová Nela</t>
  </si>
  <si>
    <t>241.</t>
  </si>
  <si>
    <t>Špůrová Petra</t>
  </si>
  <si>
    <t>242.</t>
  </si>
  <si>
    <t>Hanšová Veronika</t>
  </si>
  <si>
    <t>243.</t>
  </si>
  <si>
    <t>Drahotská Kateřina</t>
  </si>
  <si>
    <t>244.</t>
  </si>
  <si>
    <t>Šímová Martina</t>
  </si>
  <si>
    <t>Jdu behat</t>
  </si>
  <si>
    <t>245.</t>
  </si>
  <si>
    <t>Möseová Veronika</t>
  </si>
  <si>
    <t>246.</t>
  </si>
  <si>
    <t>Víšková Alena</t>
  </si>
  <si>
    <t>249.</t>
  </si>
  <si>
    <t>Fischerová Jana</t>
  </si>
  <si>
    <t>250.</t>
  </si>
  <si>
    <t>Hladíková Alena</t>
  </si>
  <si>
    <t>251.</t>
  </si>
  <si>
    <t>Hrečínová Markéta</t>
  </si>
  <si>
    <t>252.</t>
  </si>
  <si>
    <t>Vlčková Michaela</t>
  </si>
  <si>
    <t>253.</t>
  </si>
  <si>
    <t>Šmiková Ilona</t>
  </si>
  <si>
    <t>254.</t>
  </si>
  <si>
    <t>Kittlerová Vendy</t>
  </si>
  <si>
    <t>257.</t>
  </si>
  <si>
    <t>Špačková Zuzana</t>
  </si>
  <si>
    <t>259.</t>
  </si>
  <si>
    <t>Kvasničková Leona</t>
  </si>
  <si>
    <t>260.</t>
  </si>
  <si>
    <t>Rounová Veronika</t>
  </si>
  <si>
    <t>HC THC</t>
  </si>
  <si>
    <t>261.</t>
  </si>
  <si>
    <t>Brůnová Karolína</t>
  </si>
  <si>
    <t>Štastný tým</t>
  </si>
  <si>
    <t>262.</t>
  </si>
  <si>
    <t>Štefánková Aneta</t>
  </si>
  <si>
    <t>263.</t>
  </si>
  <si>
    <t>Kubásková Kristýna</t>
  </si>
  <si>
    <t>265.</t>
  </si>
  <si>
    <t>Hajná Hanka</t>
  </si>
  <si>
    <t>266.</t>
  </si>
  <si>
    <t>Kolbabová Daniela</t>
  </si>
  <si>
    <t>267.</t>
  </si>
  <si>
    <t>Durchánková Katka</t>
  </si>
  <si>
    <t>268.</t>
  </si>
  <si>
    <t>Šustová Jana</t>
  </si>
  <si>
    <t>269.</t>
  </si>
  <si>
    <t>Stříteská Andrea</t>
  </si>
  <si>
    <t>270.</t>
  </si>
  <si>
    <t>Huťová Veronika</t>
  </si>
  <si>
    <t>272.</t>
  </si>
  <si>
    <t>Hepnarová Jana</t>
  </si>
  <si>
    <t>277.</t>
  </si>
  <si>
    <t>278.</t>
  </si>
  <si>
    <t>Fejfarová Lenka</t>
  </si>
  <si>
    <t>279.</t>
  </si>
  <si>
    <t>Bosáková Iva</t>
  </si>
  <si>
    <t>280.</t>
  </si>
  <si>
    <t>Hrnčířová Michaela</t>
  </si>
  <si>
    <t>282.</t>
  </si>
  <si>
    <t>Ouhrabková Dana</t>
  </si>
  <si>
    <t>Holky z pěší zóny</t>
  </si>
  <si>
    <t>Hrnčálová Kateřina</t>
  </si>
  <si>
    <t>Zavřelová Jana</t>
  </si>
  <si>
    <t>Marethová Alena</t>
  </si>
  <si>
    <t>Spyta</t>
  </si>
  <si>
    <t>Janelová Lenka</t>
  </si>
  <si>
    <t>Hrůzice</t>
  </si>
  <si>
    <t>Fajfrová Elena</t>
  </si>
  <si>
    <t>Lelková Jarmila</t>
  </si>
  <si>
    <t>Votypková Pavla</t>
  </si>
  <si>
    <t>Karásková Helena</t>
  </si>
  <si>
    <t>Toušková Pavla</t>
  </si>
  <si>
    <t>Zemanová Jitka</t>
  </si>
  <si>
    <t>Víchová Petra</t>
  </si>
  <si>
    <t>Hrečínová Michaela</t>
  </si>
  <si>
    <t>Novotná Greta</t>
  </si>
  <si>
    <t>Ježková Diviaková Miroslava</t>
  </si>
  <si>
    <t>Erbenová Zdeňka</t>
  </si>
  <si>
    <t>Turčínová Jitka</t>
  </si>
  <si>
    <t>Dlouhá Roberta</t>
  </si>
  <si>
    <t>Jechová Marie</t>
  </si>
  <si>
    <t>Serbousková Iveta</t>
  </si>
  <si>
    <t>Morkesová Vlasta</t>
  </si>
  <si>
    <t>Málková Taťána</t>
  </si>
  <si>
    <t>Kociánová Gabriela</t>
  </si>
  <si>
    <t>Šrůtková Gabriela</t>
  </si>
  <si>
    <t>Střížová Jana</t>
  </si>
  <si>
    <t>Prokšová Hana</t>
  </si>
  <si>
    <t>RUN JAROMĚŘ</t>
  </si>
  <si>
    <t>Suchánková Petra</t>
  </si>
  <si>
    <t>Semrádová Ilona</t>
  </si>
  <si>
    <t>222.</t>
  </si>
  <si>
    <t>Krupková Alice</t>
  </si>
  <si>
    <t>234.</t>
  </si>
  <si>
    <t>235.</t>
  </si>
  <si>
    <t>Janšová Broňa</t>
  </si>
  <si>
    <t>247.</t>
  </si>
  <si>
    <t>Kocourková Andrea</t>
  </si>
  <si>
    <t>255.</t>
  </si>
  <si>
    <t>Barvínková Ivana</t>
  </si>
  <si>
    <t>256.</t>
  </si>
  <si>
    <t>258.</t>
  </si>
  <si>
    <t>Slavíčková Šárka</t>
  </si>
  <si>
    <t>273.</t>
  </si>
  <si>
    <t>274.</t>
  </si>
  <si>
    <t>Dostálová Lenka</t>
  </si>
  <si>
    <t>jednotlivec</t>
  </si>
  <si>
    <t>276.</t>
  </si>
  <si>
    <t>Krykorková Jana</t>
  </si>
  <si>
    <t>Kopecká Dana</t>
  </si>
  <si>
    <t>Vítová Jana</t>
  </si>
  <si>
    <t>Vodvárková Eliška</t>
  </si>
  <si>
    <t>Podzimková Jana</t>
  </si>
  <si>
    <t>Kinčlová Ivana</t>
  </si>
  <si>
    <t>Košťálová Ivanka</t>
  </si>
  <si>
    <t>Sáblová Irena</t>
  </si>
  <si>
    <t>Heřmánková Jitka</t>
  </si>
  <si>
    <t>221.</t>
  </si>
  <si>
    <t>Trumhová Viera</t>
  </si>
  <si>
    <t>248.</t>
  </si>
  <si>
    <t>Juniorky 15-18 let</t>
  </si>
  <si>
    <t>Ženy 19-39 let</t>
  </si>
  <si>
    <t>Horníkova Eliška</t>
  </si>
  <si>
    <t>Ublová Michaela</t>
  </si>
  <si>
    <t>Kubíkova Martina</t>
  </si>
  <si>
    <t>Fichtnerová Veronika</t>
  </si>
  <si>
    <t>Kováczová Žaneta</t>
  </si>
  <si>
    <t>Ženy 40-49 let</t>
  </si>
  <si>
    <t>Pacltová</t>
  </si>
  <si>
    <t>VZP ČR</t>
  </si>
  <si>
    <t>Ženy 50-59 let</t>
  </si>
  <si>
    <t>Martin Sieder</t>
  </si>
  <si>
    <t>4:48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</si>
</sst>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_K_č"/>
    <numFmt numFmtId="171" formatCode="h:mm:ss;@"/>
    <numFmt numFmtId="172" formatCode="[h]:mm:ss;@"/>
    <numFmt numFmtId="173" formatCode="mm:ss.0;@"/>
    <numFmt numFmtId="174" formatCode="00.000"/>
    <numFmt numFmtId="175" formatCode="[$€-2]\ #\ ##,000_);[Red]\([$€-2]\ #\ ##,000\)"/>
    <numFmt numFmtId="176" formatCode="0.000;[Red]0.000"/>
    <numFmt numFmtId="177" formatCode="#,##0.0\ &quot;Kč&quot;"/>
    <numFmt numFmtId="178" formatCode="#,##0.0"/>
    <numFmt numFmtId="179" formatCode="#.##"/>
    <numFmt numFmtId="180" formatCode="hh:mm"/>
    <numFmt numFmtId="181" formatCode="0\."/>
    <numFmt numFmtId="182" formatCode="0.00;[Red]0.00"/>
    <numFmt numFmtId="183" formatCode="m:ss.00;@"/>
    <numFmt numFmtId="184" formatCode="0.0000"/>
    <numFmt numFmtId="185" formatCode="mm:ss.00"/>
    <numFmt numFmtId="186" formatCode="m:ss.00"/>
    <numFmt numFmtId="187" formatCode="m:ss.0"/>
    <numFmt numFmtId="188" formatCode="mm\,ss.0"/>
    <numFmt numFmtId="189" formatCode="h:mm:ss.0"/>
    <numFmt numFmtId="190" formatCode="hh:mm:ss"/>
    <numFmt numFmtId="191" formatCode="m:ss"/>
    <numFmt numFmtId="192" formatCode="mmm\ dd"/>
    <numFmt numFmtId="193" formatCode="d/m;@"/>
    <numFmt numFmtId="194" formatCode="0&quot;.&quot;"/>
    <numFmt numFmtId="195" formatCode="m:ss.000"/>
    <numFmt numFmtId="196" formatCode="h:mm:ss\ AM/PM;@"/>
    <numFmt numFmtId="197" formatCode="hh:mm:ss;@"/>
    <numFmt numFmtId="198" formatCode="mm:ss;@"/>
    <numFmt numFmtId="199" formatCode="[$€-2]\ #,##0.00_);[Red]\([$€-2]\ #,##0.00\)"/>
    <numFmt numFmtId="200" formatCode="hh:mm:ss.00"/>
    <numFmt numFmtId="201" formatCode="[$-F400]h:mm:ss\ AM/PM"/>
    <numFmt numFmtId="202" formatCode="mm:ss.000"/>
  </numFmts>
  <fonts count="83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23"/>
      <name val="Arial CE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0"/>
      <name val="Inherit"/>
      <family val="0"/>
    </font>
    <font>
      <b/>
      <sz val="10"/>
      <name val="Inherit"/>
      <family val="0"/>
    </font>
    <font>
      <sz val="12"/>
      <name val="Arial CE"/>
      <family val="0"/>
    </font>
    <font>
      <u val="single"/>
      <sz val="10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55"/>
      <name val="Arial CE"/>
      <family val="0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 CE"/>
      <family val="0"/>
    </font>
    <font>
      <u val="single"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</cellStyleXfs>
  <cellXfs count="15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0" fontId="0" fillId="0" borderId="17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6" xfId="0" applyFont="1" applyFill="1" applyBorder="1" applyAlignment="1">
      <alignment horizontal="center" textRotation="90"/>
    </xf>
    <xf numFmtId="0" fontId="6" fillId="0" borderId="16" xfId="0" applyNumberFormat="1" applyFont="1" applyFill="1" applyBorder="1" applyAlignment="1">
      <alignment horizontal="center" textRotation="90"/>
    </xf>
    <xf numFmtId="0" fontId="6" fillId="0" borderId="16" xfId="0" applyNumberFormat="1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textRotation="90"/>
    </xf>
    <xf numFmtId="0" fontId="0" fillId="0" borderId="16" xfId="0" applyFont="1" applyFill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7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9" xfId="0" applyNumberFormat="1" applyBorder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9" xfId="0" applyNumberFormat="1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49" fontId="0" fillId="32" borderId="25" xfId="0" applyNumberFormat="1" applyFill="1" applyBorder="1" applyAlignment="1">
      <alignment horizontal="center" vertical="center"/>
    </xf>
    <xf numFmtId="49" fontId="0" fillId="32" borderId="26" xfId="0" applyNumberForma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33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17" xfId="0" applyNumberFormat="1" applyFont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0" fontId="0" fillId="0" borderId="38" xfId="0" applyFont="1" applyFill="1" applyBorder="1" applyAlignment="1" applyProtection="1">
      <alignment horizontal="center" textRotation="90"/>
      <protection locked="0"/>
    </xf>
    <xf numFmtId="0" fontId="0" fillId="0" borderId="39" xfId="0" applyFont="1" applyFill="1" applyBorder="1" applyAlignment="1" applyProtection="1">
      <alignment horizontal="center" textRotation="90"/>
      <protection locked="0"/>
    </xf>
    <xf numFmtId="0" fontId="0" fillId="0" borderId="40" xfId="0" applyFont="1" applyFill="1" applyBorder="1" applyAlignment="1" applyProtection="1">
      <alignment horizontal="center" textRotation="90"/>
      <protection locked="0"/>
    </xf>
    <xf numFmtId="0" fontId="5" fillId="0" borderId="41" xfId="0" applyFont="1" applyFill="1" applyBorder="1" applyAlignment="1">
      <alignment horizontal="center" textRotation="90"/>
    </xf>
    <xf numFmtId="0" fontId="5" fillId="0" borderId="35" xfId="0" applyFont="1" applyFill="1" applyBorder="1" applyAlignment="1">
      <alignment horizontal="center" textRotation="90"/>
    </xf>
    <xf numFmtId="0" fontId="5" fillId="0" borderId="36" xfId="0" applyFont="1" applyFill="1" applyBorder="1" applyAlignment="1">
      <alignment horizontal="center" textRotation="9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textRotation="90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49" fontId="0" fillId="0" borderId="43" xfId="0" applyNumberForma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35" xfId="0" applyFont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44" xfId="0" applyFont="1" applyFill="1" applyBorder="1" applyAlignment="1" applyProtection="1">
      <alignment horizontal="center" textRotation="90"/>
      <protection locked="0"/>
    </xf>
    <xf numFmtId="0" fontId="15" fillId="0" borderId="14" xfId="0" applyFon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vertical="center"/>
    </xf>
    <xf numFmtId="0" fontId="11" fillId="33" borderId="45" xfId="0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2" fontId="5" fillId="0" borderId="34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0" fontId="5" fillId="0" borderId="25" xfId="0" applyFont="1" applyFill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1" fontId="5" fillId="0" borderId="47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16" xfId="0" applyNumberForma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2" fontId="12" fillId="0" borderId="0" xfId="0" applyNumberFormat="1" applyFont="1" applyAlignment="1">
      <alignment horizontal="left" vertical="center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/>
      <protection locked="0"/>
    </xf>
    <xf numFmtId="0" fontId="15" fillId="0" borderId="49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left"/>
    </xf>
    <xf numFmtId="0" fontId="0" fillId="32" borderId="16" xfId="0" applyNumberForma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 textRotation="90"/>
      <protection locked="0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41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191" fontId="5" fillId="0" borderId="0" xfId="0" applyNumberFormat="1" applyFont="1" applyAlignment="1">
      <alignment vertical="center"/>
    </xf>
    <xf numFmtId="187" fontId="5" fillId="0" borderId="0" xfId="0" applyNumberFormat="1" applyFont="1" applyFill="1" applyBorder="1" applyAlignment="1" applyProtection="1">
      <alignment horizontal="center" vertical="center"/>
      <protection locked="0"/>
    </xf>
    <xf numFmtId="21" fontId="0" fillId="0" borderId="0" xfId="0" applyNumberFormat="1" applyAlignment="1">
      <alignment horizontal="center" vertical="center"/>
    </xf>
    <xf numFmtId="10" fontId="0" fillId="0" borderId="3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3" xfId="0" applyFont="1" applyFill="1" applyBorder="1" applyAlignment="1" applyProtection="1">
      <alignment/>
      <protection locked="0"/>
    </xf>
    <xf numFmtId="0" fontId="15" fillId="0" borderId="43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17" fillId="33" borderId="55" xfId="0" applyFont="1" applyFill="1" applyBorder="1" applyAlignment="1" applyProtection="1">
      <alignment vertical="center"/>
      <protection locked="0"/>
    </xf>
    <xf numFmtId="2" fontId="17" fillId="33" borderId="55" xfId="0" applyNumberFormat="1" applyFont="1" applyFill="1" applyBorder="1" applyAlignment="1">
      <alignment horizontal="center" vertical="center"/>
    </xf>
    <xf numFmtId="1" fontId="17" fillId="33" borderId="55" xfId="0" applyNumberFormat="1" applyFont="1" applyFill="1" applyBorder="1" applyAlignment="1">
      <alignment horizontal="center" vertical="center"/>
    </xf>
    <xf numFmtId="2" fontId="17" fillId="33" borderId="4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2" fontId="13" fillId="0" borderId="16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6" xfId="0" applyNumberFormat="1" applyFont="1" applyFill="1" applyBorder="1" applyAlignment="1" applyProtection="1">
      <alignment horizontal="center" vertical="center"/>
      <protection locked="0"/>
    </xf>
    <xf numFmtId="2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left" vertical="center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44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left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>
      <alignment horizontal="left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164" fontId="5" fillId="0" borderId="41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horizontal="left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5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 textRotation="90"/>
      <protection locked="0"/>
    </xf>
    <xf numFmtId="0" fontId="0" fillId="0" borderId="5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>
      <alignment horizontal="left" vertical="center"/>
    </xf>
    <xf numFmtId="0" fontId="5" fillId="0" borderId="16" xfId="36" applyFont="1" applyFill="1" applyBorder="1">
      <alignment/>
      <protection/>
    </xf>
    <xf numFmtId="0" fontId="5" fillId="0" borderId="16" xfId="36" applyFont="1" applyFill="1" applyBorder="1" applyAlignment="1">
      <alignment horizontal="center"/>
      <protection/>
    </xf>
    <xf numFmtId="0" fontId="5" fillId="0" borderId="35" xfId="36" applyFont="1" applyFill="1" applyBorder="1">
      <alignment/>
      <protection/>
    </xf>
    <xf numFmtId="0" fontId="5" fillId="0" borderId="35" xfId="36" applyFont="1" applyFill="1" applyBorder="1" applyAlignment="1">
      <alignment horizontal="center"/>
      <protection/>
    </xf>
    <xf numFmtId="0" fontId="5" fillId="0" borderId="20" xfId="36" applyFont="1" applyFill="1" applyBorder="1">
      <alignment/>
      <protection/>
    </xf>
    <xf numFmtId="0" fontId="5" fillId="0" borderId="20" xfId="36" applyFont="1" applyFill="1" applyBorder="1" applyAlignment="1">
      <alignment horizontal="center"/>
      <protection/>
    </xf>
    <xf numFmtId="0" fontId="3" fillId="0" borderId="3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6" xfId="0" applyFont="1" applyBorder="1" applyAlignment="1">
      <alignment/>
    </xf>
    <xf numFmtId="0" fontId="11" fillId="33" borderId="44" xfId="0" applyFont="1" applyFill="1" applyBorder="1" applyAlignment="1" applyProtection="1">
      <alignment horizontal="left" vertical="center"/>
      <protection locked="0"/>
    </xf>
    <xf numFmtId="0" fontId="11" fillId="33" borderId="45" xfId="55" applyFont="1" applyFill="1" applyBorder="1" applyAlignment="1">
      <alignment horizontal="left" vertical="center"/>
      <protection/>
    </xf>
    <xf numFmtId="0" fontId="12" fillId="0" borderId="37" xfId="55" applyFont="1" applyBorder="1" applyAlignment="1">
      <alignment horizontal="left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41" xfId="55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13" fillId="0" borderId="15" xfId="55" applyFont="1" applyBorder="1" applyAlignment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13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" fontId="11" fillId="33" borderId="55" xfId="0" applyNumberFormat="1" applyFont="1" applyFill="1" applyBorder="1" applyAlignment="1" applyProtection="1">
      <alignment vertical="center"/>
      <protection locked="0"/>
    </xf>
    <xf numFmtId="1" fontId="11" fillId="33" borderId="44" xfId="0" applyNumberFormat="1" applyFont="1" applyFill="1" applyBorder="1" applyAlignment="1" applyProtection="1">
      <alignment vertical="center"/>
      <protection locked="0"/>
    </xf>
    <xf numFmtId="1" fontId="5" fillId="0" borderId="4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left" vertical="center"/>
    </xf>
    <xf numFmtId="164" fontId="13" fillId="0" borderId="35" xfId="0" applyNumberFormat="1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5" fillId="0" borderId="59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>
      <alignment vertical="center"/>
    </xf>
    <xf numFmtId="164" fontId="0" fillId="33" borderId="55" xfId="0" applyNumberFormat="1" applyFont="1" applyFill="1" applyBorder="1" applyAlignment="1">
      <alignment vertical="center"/>
    </xf>
    <xf numFmtId="164" fontId="0" fillId="33" borderId="44" xfId="0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164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12" fillId="0" borderId="37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3" fillId="0" borderId="35" xfId="0" applyFont="1" applyFill="1" applyBorder="1" applyAlignment="1" applyProtection="1">
      <alignment vertical="center"/>
      <protection locked="0"/>
    </xf>
    <xf numFmtId="1" fontId="13" fillId="0" borderId="41" xfId="0" applyNumberFormat="1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186" fontId="5" fillId="0" borderId="0" xfId="0" applyNumberFormat="1" applyFont="1" applyAlignment="1">
      <alignment horizontal="center" vertical="center"/>
    </xf>
    <xf numFmtId="0" fontId="0" fillId="33" borderId="44" xfId="0" applyFont="1" applyFill="1" applyBorder="1" applyAlignment="1">
      <alignment vertical="center"/>
    </xf>
    <xf numFmtId="186" fontId="5" fillId="0" borderId="46" xfId="0" applyNumberFormat="1" applyFont="1" applyBorder="1" applyAlignment="1">
      <alignment horizontal="center" vertical="center"/>
    </xf>
    <xf numFmtId="186" fontId="13" fillId="0" borderId="17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/>
    </xf>
    <xf numFmtId="186" fontId="5" fillId="0" borderId="36" xfId="0" applyNumberFormat="1" applyFont="1" applyBorder="1" applyAlignment="1">
      <alignment horizontal="center" vertical="center"/>
    </xf>
    <xf numFmtId="2" fontId="13" fillId="0" borderId="53" xfId="0" applyNumberFormat="1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3" fillId="0" borderId="53" xfId="0" applyNumberFormat="1" applyFont="1" applyBorder="1" applyAlignment="1">
      <alignment horizontal="left" vertical="center"/>
    </xf>
    <xf numFmtId="164" fontId="5" fillId="0" borderId="6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49" fontId="0" fillId="0" borderId="16" xfId="0" applyNumberFormat="1" applyBorder="1" applyAlignment="1">
      <alignment horizontal="left" vertical="center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4" xfId="56" applyFont="1" applyFill="1" applyBorder="1" applyAlignment="1" applyProtection="1">
      <alignment horizontal="center" vertical="center" wrapText="1"/>
      <protection/>
    </xf>
    <xf numFmtId="0" fontId="5" fillId="0" borderId="34" xfId="56" applyFont="1" applyFill="1" applyBorder="1" applyAlignment="1" applyProtection="1">
      <alignment horizontal="left" vertical="center" wrapText="1"/>
      <protection/>
    </xf>
    <xf numFmtId="187" fontId="5" fillId="0" borderId="34" xfId="56" applyNumberFormat="1" applyFont="1" applyFill="1" applyBorder="1" applyAlignment="1" applyProtection="1">
      <alignment horizontal="center" vertical="center" wrapText="1"/>
      <protection/>
    </xf>
    <xf numFmtId="187" fontId="5" fillId="0" borderId="46" xfId="56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2" fillId="0" borderId="33" xfId="0" applyFont="1" applyFill="1" applyBorder="1" applyAlignment="1" applyProtection="1">
      <alignment vertical="center"/>
      <protection locked="0"/>
    </xf>
    <xf numFmtId="1" fontId="5" fillId="0" borderId="63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164" fontId="5" fillId="0" borderId="55" xfId="0" applyNumberFormat="1" applyFont="1" applyBorder="1" applyAlignment="1">
      <alignment horizontal="center" textRotation="90"/>
    </xf>
    <xf numFmtId="0" fontId="5" fillId="0" borderId="44" xfId="0" applyFont="1" applyBorder="1" applyAlignment="1">
      <alignment horizontal="center" textRotation="90"/>
    </xf>
    <xf numFmtId="0" fontId="5" fillId="0" borderId="16" xfId="0" applyFont="1" applyFill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164" fontId="0" fillId="33" borderId="55" xfId="0" applyNumberFormat="1" applyFont="1" applyFill="1" applyBorder="1" applyAlignment="1">
      <alignment horizontal="center" vertical="center"/>
    </xf>
    <xf numFmtId="164" fontId="0" fillId="33" borderId="44" xfId="0" applyNumberFormat="1" applyFont="1" applyFill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64" fontId="0" fillId="0" borderId="35" xfId="0" applyNumberFormat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2" fontId="0" fillId="33" borderId="55" xfId="0" applyNumberFormat="1" applyFont="1" applyFill="1" applyBorder="1" applyAlignment="1">
      <alignment vertical="center"/>
    </xf>
    <xf numFmtId="164" fontId="13" fillId="0" borderId="53" xfId="0" applyNumberFormat="1" applyFont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0" fillId="33" borderId="44" xfId="0" applyNumberFormat="1" applyFont="1" applyFill="1" applyBorder="1" applyAlignment="1">
      <alignment vertical="center"/>
    </xf>
    <xf numFmtId="164" fontId="71" fillId="0" borderId="0" xfId="0" applyNumberFormat="1" applyFont="1" applyBorder="1" applyAlignment="1">
      <alignment horizontal="left" vertical="center"/>
    </xf>
    <xf numFmtId="10" fontId="0" fillId="0" borderId="0" xfId="0" applyNumberFormat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1" fillId="33" borderId="45" xfId="0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left" vertical="center"/>
    </xf>
    <xf numFmtId="164" fontId="5" fillId="0" borderId="41" xfId="0" applyNumberFormat="1" applyFont="1" applyFill="1" applyBorder="1" applyAlignment="1">
      <alignment horizontal="left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left" vertical="center"/>
    </xf>
    <xf numFmtId="164" fontId="5" fillId="0" borderId="30" xfId="0" applyNumberFormat="1" applyFont="1" applyBorder="1" applyAlignment="1">
      <alignment horizontal="center" vertical="center"/>
    </xf>
    <xf numFmtId="164" fontId="72" fillId="0" borderId="16" xfId="0" applyNumberFormat="1" applyFont="1" applyBorder="1" applyAlignment="1">
      <alignment horizontal="center"/>
    </xf>
    <xf numFmtId="164" fontId="73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 vertical="center"/>
    </xf>
    <xf numFmtId="164" fontId="72" fillId="0" borderId="16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vertical="center"/>
    </xf>
    <xf numFmtId="164" fontId="73" fillId="0" borderId="16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/>
    </xf>
    <xf numFmtId="164" fontId="72" fillId="0" borderId="17" xfId="0" applyNumberFormat="1" applyFont="1" applyBorder="1" applyAlignment="1">
      <alignment horizontal="center"/>
    </xf>
    <xf numFmtId="0" fontId="73" fillId="0" borderId="15" xfId="0" applyFont="1" applyBorder="1" applyAlignment="1">
      <alignment/>
    </xf>
    <xf numFmtId="164" fontId="73" fillId="0" borderId="17" xfId="0" applyNumberFormat="1" applyFont="1" applyBorder="1" applyAlignment="1">
      <alignment horizontal="center"/>
    </xf>
    <xf numFmtId="0" fontId="72" fillId="0" borderId="41" xfId="0" applyFont="1" applyBorder="1" applyAlignment="1">
      <alignment/>
    </xf>
    <xf numFmtId="164" fontId="72" fillId="0" borderId="35" xfId="0" applyNumberFormat="1" applyFont="1" applyBorder="1" applyAlignment="1">
      <alignment horizontal="center"/>
    </xf>
    <xf numFmtId="164" fontId="72" fillId="0" borderId="36" xfId="0" applyNumberFormat="1" applyFont="1" applyBorder="1" applyAlignment="1">
      <alignment horizontal="center"/>
    </xf>
    <xf numFmtId="164" fontId="72" fillId="0" borderId="1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164" fontId="73" fillId="0" borderId="17" xfId="0" applyNumberFormat="1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35" xfId="0" applyFont="1" applyBorder="1" applyAlignment="1">
      <alignment vertical="center"/>
    </xf>
    <xf numFmtId="164" fontId="72" fillId="0" borderId="35" xfId="0" applyNumberFormat="1" applyFont="1" applyBorder="1" applyAlignment="1">
      <alignment horizontal="center" vertical="center"/>
    </xf>
    <xf numFmtId="164" fontId="72" fillId="0" borderId="3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2" fontId="5" fillId="0" borderId="15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64" fontId="5" fillId="0" borderId="35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20" fontId="13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4" fontId="4" fillId="0" borderId="16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74" fontId="4" fillId="0" borderId="5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4" fontId="0" fillId="0" borderId="16" xfId="0" applyNumberFormat="1" applyFill="1" applyBorder="1" applyAlignment="1">
      <alignment horizontal="center" vertical="center"/>
    </xf>
    <xf numFmtId="174" fontId="0" fillId="0" borderId="17" xfId="0" applyNumberForma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174" fontId="0" fillId="0" borderId="35" xfId="0" applyNumberForma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74" fontId="0" fillId="0" borderId="36" xfId="0" applyNumberForma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164" fontId="71" fillId="0" borderId="0" xfId="0" applyNumberFormat="1" applyFont="1" applyAlignment="1">
      <alignment horizontal="left" vertical="center"/>
    </xf>
    <xf numFmtId="164" fontId="7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2" fillId="0" borderId="16" xfId="0" applyFont="1" applyBorder="1" applyAlignment="1">
      <alignment/>
    </xf>
    <xf numFmtId="0" fontId="72" fillId="0" borderId="35" xfId="0" applyFont="1" applyBorder="1" applyAlignment="1">
      <alignment/>
    </xf>
    <xf numFmtId="0" fontId="5" fillId="0" borderId="35" xfId="0" applyFont="1" applyBorder="1" applyAlignment="1">
      <alignment horizontal="left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left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174" fontId="0" fillId="0" borderId="15" xfId="0" applyNumberFormat="1" applyFont="1" applyFill="1" applyBorder="1" applyAlignment="1">
      <alignment horizontal="left" vertical="center"/>
    </xf>
    <xf numFmtId="174" fontId="0" fillId="0" borderId="4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" fontId="5" fillId="0" borderId="55" xfId="0" applyNumberFormat="1" applyFont="1" applyBorder="1" applyAlignment="1">
      <alignment horizontal="center" textRotation="90"/>
    </xf>
    <xf numFmtId="20" fontId="5" fillId="0" borderId="16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2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20" fontId="13" fillId="0" borderId="16" xfId="0" applyNumberFormat="1" applyFont="1" applyFill="1" applyBorder="1" applyAlignment="1">
      <alignment/>
    </xf>
    <xf numFmtId="164" fontId="13" fillId="0" borderId="16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64" fontId="5" fillId="0" borderId="53" xfId="0" applyNumberFormat="1" applyFont="1" applyFill="1" applyBorder="1" applyAlignment="1">
      <alignment horizontal="center"/>
    </xf>
    <xf numFmtId="164" fontId="13" fillId="0" borderId="36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20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164" fontId="5" fillId="0" borderId="62" xfId="0" applyNumberFormat="1" applyFont="1" applyFill="1" applyBorder="1" applyAlignment="1">
      <alignment horizontal="center"/>
    </xf>
    <xf numFmtId="164" fontId="13" fillId="0" borderId="53" xfId="0" applyNumberFormat="1" applyFont="1" applyFill="1" applyBorder="1" applyAlignment="1">
      <alignment horizontal="center"/>
    </xf>
    <xf numFmtId="1" fontId="12" fillId="0" borderId="34" xfId="0" applyNumberFormat="1" applyFont="1" applyBorder="1" applyAlignment="1">
      <alignment horizontal="left" vertical="center"/>
    </xf>
    <xf numFmtId="164" fontId="13" fillId="0" borderId="28" xfId="0" applyNumberFormat="1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164" fontId="0" fillId="0" borderId="1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4" fontId="74" fillId="0" borderId="16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left" vertic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164" fontId="72" fillId="0" borderId="0" xfId="0" applyNumberFormat="1" applyFont="1" applyBorder="1" applyAlignment="1">
      <alignment/>
    </xf>
    <xf numFmtId="0" fontId="72" fillId="0" borderId="16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2" fillId="0" borderId="16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20" fontId="5" fillId="0" borderId="25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0" fillId="0" borderId="29" xfId="0" applyNumberForma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left" vertical="center"/>
    </xf>
    <xf numFmtId="164" fontId="5" fillId="0" borderId="35" xfId="0" applyNumberFormat="1" applyFont="1" applyFill="1" applyBorder="1" applyAlignment="1">
      <alignment horizontal="left" vertical="center"/>
    </xf>
    <xf numFmtId="164" fontId="5" fillId="0" borderId="56" xfId="0" applyNumberFormat="1" applyFont="1" applyFill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left" vertical="center"/>
    </xf>
    <xf numFmtId="164" fontId="13" fillId="0" borderId="16" xfId="0" applyNumberFormat="1" applyFont="1" applyFill="1" applyBorder="1" applyAlignment="1">
      <alignment horizontal="left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left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6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4" fillId="0" borderId="15" xfId="0" applyFont="1" applyBorder="1" applyAlignment="1">
      <alignment/>
    </xf>
    <xf numFmtId="0" fontId="5" fillId="0" borderId="20" xfId="0" applyFont="1" applyFill="1" applyBorder="1" applyAlignment="1">
      <alignment/>
    </xf>
    <xf numFmtId="0" fontId="75" fillId="0" borderId="0" xfId="0" applyNumberFormat="1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left" vertical="center"/>
    </xf>
    <xf numFmtId="164" fontId="13" fillId="0" borderId="45" xfId="0" applyNumberFormat="1" applyFont="1" applyBorder="1" applyAlignment="1">
      <alignment horizontal="left" vertical="center"/>
    </xf>
    <xf numFmtId="164" fontId="13" fillId="0" borderId="55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72" fillId="0" borderId="16" xfId="0" applyNumberFormat="1" applyFont="1" applyFill="1" applyBorder="1" applyAlignment="1">
      <alignment horizontal="center" vertical="center"/>
    </xf>
    <xf numFmtId="164" fontId="72" fillId="0" borderId="17" xfId="0" applyNumberFormat="1" applyFont="1" applyFill="1" applyBorder="1" applyAlignment="1">
      <alignment horizontal="center" vertical="center"/>
    </xf>
    <xf numFmtId="164" fontId="72" fillId="0" borderId="35" xfId="0" applyNumberFormat="1" applyFont="1" applyFill="1" applyBorder="1" applyAlignment="1">
      <alignment horizontal="center" vertical="center"/>
    </xf>
    <xf numFmtId="164" fontId="72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>
      <alignment horizontal="left" vertical="center"/>
    </xf>
    <xf numFmtId="164" fontId="71" fillId="0" borderId="0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left" vertical="center"/>
    </xf>
    <xf numFmtId="164" fontId="77" fillId="0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left"/>
    </xf>
    <xf numFmtId="0" fontId="0" fillId="36" borderId="0" xfId="0" applyFill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left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5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41" xfId="0" applyNumberFormat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63" xfId="0" applyNumberFormat="1" applyFont="1" applyBorder="1" applyAlignment="1">
      <alignment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left" vertical="center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>
      <alignment horizontal="center" vertical="center"/>
    </xf>
    <xf numFmtId="164" fontId="0" fillId="33" borderId="34" xfId="0" applyNumberFormat="1" applyFont="1" applyFill="1" applyBorder="1" applyAlignment="1">
      <alignment vertical="center"/>
    </xf>
    <xf numFmtId="164" fontId="5" fillId="0" borderId="24" xfId="0" applyNumberFormat="1" applyFont="1" applyBorder="1" applyAlignment="1">
      <alignment horizontal="left" vertical="center"/>
    </xf>
    <xf numFmtId="20" fontId="5" fillId="0" borderId="16" xfId="0" applyNumberFormat="1" applyFont="1" applyFill="1" applyBorder="1" applyAlignment="1">
      <alignment vertical="center"/>
    </xf>
    <xf numFmtId="164" fontId="5" fillId="0" borderId="5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64" fontId="13" fillId="0" borderId="53" xfId="0" applyNumberFormat="1" applyFont="1" applyFill="1" applyBorder="1" applyAlignment="1">
      <alignment horizontal="center" vertical="center"/>
    </xf>
    <xf numFmtId="164" fontId="13" fillId="0" borderId="36" xfId="0" applyNumberFormat="1" applyFont="1" applyFill="1" applyBorder="1" applyAlignment="1">
      <alignment horizontal="center" vertical="center"/>
    </xf>
    <xf numFmtId="20" fontId="13" fillId="0" borderId="16" xfId="0" applyNumberFormat="1" applyFont="1" applyFill="1" applyBorder="1" applyAlignment="1">
      <alignment vertical="center"/>
    </xf>
    <xf numFmtId="20" fontId="5" fillId="0" borderId="35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62" xfId="0" applyNumberFormat="1" applyFont="1" applyBorder="1" applyAlignment="1">
      <alignment horizontal="center" vertical="center"/>
    </xf>
    <xf numFmtId="164" fontId="0" fillId="0" borderId="56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49" fontId="13" fillId="0" borderId="53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left" vertical="center"/>
    </xf>
    <xf numFmtId="49" fontId="5" fillId="0" borderId="65" xfId="0" applyNumberFormat="1" applyFont="1" applyBorder="1" applyAlignment="1">
      <alignment horizontal="left" vertical="center"/>
    </xf>
    <xf numFmtId="164" fontId="0" fillId="0" borderId="53" xfId="0" applyNumberForma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64" fontId="0" fillId="0" borderId="16" xfId="0" applyNumberFormat="1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left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33" borderId="34" xfId="0" applyNumberFormat="1" applyFont="1" applyFill="1" applyBorder="1" applyAlignment="1">
      <alignment vertical="center"/>
    </xf>
    <xf numFmtId="2" fontId="5" fillId="0" borderId="47" xfId="0" applyNumberFormat="1" applyFont="1" applyFill="1" applyBorder="1" applyAlignment="1" applyProtection="1">
      <alignment horizontal="center" vertical="center"/>
      <protection locked="0"/>
    </xf>
    <xf numFmtId="164" fontId="0" fillId="33" borderId="55" xfId="0" applyNumberFormat="1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5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left" vertical="center"/>
    </xf>
    <xf numFmtId="164" fontId="0" fillId="0" borderId="41" xfId="0" applyNumberFormat="1" applyFont="1" applyFill="1" applyBorder="1" applyAlignment="1">
      <alignment horizontal="left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37" borderId="55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left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left" vertical="center"/>
    </xf>
    <xf numFmtId="164" fontId="0" fillId="0" borderId="41" xfId="0" applyNumberFormat="1" applyFont="1" applyBorder="1" applyAlignment="1">
      <alignment horizontal="left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left" vertical="center"/>
    </xf>
    <xf numFmtId="164" fontId="0" fillId="0" borderId="28" xfId="0" applyNumberFormat="1" applyFont="1" applyBorder="1" applyAlignment="1">
      <alignment horizontal="left" vertical="center"/>
    </xf>
    <xf numFmtId="164" fontId="0" fillId="0" borderId="28" xfId="0" applyNumberFormat="1" applyBorder="1" applyAlignment="1">
      <alignment horizontal="left" vertical="center"/>
    </xf>
    <xf numFmtId="164" fontId="4" fillId="0" borderId="64" xfId="0" applyNumberFormat="1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left" vertical="center"/>
    </xf>
    <xf numFmtId="164" fontId="0" fillId="0" borderId="41" xfId="0" applyNumberFormat="1" applyFont="1" applyBorder="1" applyAlignment="1">
      <alignment horizontal="left" vertical="center"/>
    </xf>
    <xf numFmtId="164" fontId="4" fillId="0" borderId="28" xfId="0" applyNumberFormat="1" applyFon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left" vertical="center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2" fontId="0" fillId="0" borderId="35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4" fontId="0" fillId="0" borderId="35" xfId="0" applyNumberFormat="1" applyFill="1" applyBorder="1" applyAlignment="1">
      <alignment horizontal="left" vertical="center"/>
    </xf>
    <xf numFmtId="164" fontId="4" fillId="0" borderId="45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20" fontId="21" fillId="0" borderId="17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20" fontId="21" fillId="0" borderId="36" xfId="0" applyNumberFormat="1" applyFont="1" applyBorder="1" applyAlignment="1">
      <alignment horizontal="center"/>
    </xf>
    <xf numFmtId="20" fontId="22" fillId="0" borderId="17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" fontId="12" fillId="0" borderId="47" xfId="0" applyNumberFormat="1" applyFont="1" applyBorder="1" applyAlignment="1">
      <alignment horizontal="left" vertical="center"/>
    </xf>
    <xf numFmtId="164" fontId="0" fillId="0" borderId="28" xfId="0" applyNumberFormat="1" applyFill="1" applyBorder="1" applyAlignment="1">
      <alignment horizontal="left" vertical="center"/>
    </xf>
    <xf numFmtId="164" fontId="4" fillId="0" borderId="28" xfId="0" applyNumberFormat="1" applyFont="1" applyBorder="1" applyAlignment="1">
      <alignment horizontal="left" vertical="center"/>
    </xf>
    <xf numFmtId="164" fontId="0" fillId="0" borderId="64" xfId="0" applyNumberForma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91" fontId="5" fillId="0" borderId="16" xfId="0" applyNumberFormat="1" applyFont="1" applyBorder="1" applyAlignment="1">
      <alignment vertical="center"/>
    </xf>
    <xf numFmtId="191" fontId="13" fillId="0" borderId="16" xfId="0" applyNumberFormat="1" applyFont="1" applyBorder="1" applyAlignment="1">
      <alignment vertical="center"/>
    </xf>
    <xf numFmtId="191" fontId="5" fillId="0" borderId="35" xfId="0" applyNumberFormat="1" applyFont="1" applyBorder="1" applyAlignment="1">
      <alignment vertical="center"/>
    </xf>
    <xf numFmtId="191" fontId="5" fillId="0" borderId="15" xfId="0" applyNumberFormat="1" applyFont="1" applyBorder="1" applyAlignment="1">
      <alignment vertical="center"/>
    </xf>
    <xf numFmtId="191" fontId="13" fillId="0" borderId="15" xfId="0" applyNumberFormat="1" applyFont="1" applyBorder="1" applyAlignment="1">
      <alignment vertical="center"/>
    </xf>
    <xf numFmtId="191" fontId="5" fillId="0" borderId="41" xfId="0" applyNumberFormat="1" applyFont="1" applyBorder="1" applyAlignment="1">
      <alignment vertical="center"/>
    </xf>
    <xf numFmtId="0" fontId="23" fillId="33" borderId="55" xfId="0" applyFont="1" applyFill="1" applyBorder="1" applyAlignment="1">
      <alignment horizontal="left" vertical="center"/>
    </xf>
    <xf numFmtId="164" fontId="23" fillId="33" borderId="55" xfId="0" applyNumberFormat="1" applyFont="1" applyFill="1" applyBorder="1" applyAlignment="1">
      <alignment horizontal="center" vertical="center"/>
    </xf>
    <xf numFmtId="164" fontId="23" fillId="33" borderId="44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49" fontId="5" fillId="0" borderId="4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5" fillId="0" borderId="1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164" fontId="0" fillId="0" borderId="16" xfId="0" applyNumberFormat="1" applyFont="1" applyBorder="1" applyAlignment="1">
      <alignment horizontal="left" vertical="center"/>
    </xf>
    <xf numFmtId="164" fontId="0" fillId="0" borderId="28" xfId="0" applyNumberFormat="1" applyFont="1" applyBorder="1" applyAlignment="1">
      <alignment horizontal="left" vertical="center"/>
    </xf>
    <xf numFmtId="164" fontId="0" fillId="0" borderId="64" xfId="0" applyNumberFormat="1" applyFont="1" applyFill="1" applyBorder="1" applyAlignment="1">
      <alignment horizontal="left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69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center"/>
    </xf>
    <xf numFmtId="49" fontId="73" fillId="0" borderId="16" xfId="0" applyNumberFormat="1" applyFont="1" applyBorder="1" applyAlignment="1">
      <alignment horizontal="right" vertical="center"/>
    </xf>
    <xf numFmtId="49" fontId="73" fillId="0" borderId="16" xfId="0" applyNumberFormat="1" applyFont="1" applyFill="1" applyBorder="1" applyAlignment="1">
      <alignment horizontal="center" vertical="center"/>
    </xf>
    <xf numFmtId="49" fontId="73" fillId="0" borderId="16" xfId="0" applyNumberFormat="1" applyFont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49" fontId="5" fillId="0" borderId="35" xfId="0" applyNumberFormat="1" applyFont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1" fillId="33" borderId="45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78" fillId="33" borderId="55" xfId="55" applyFont="1" applyFill="1" applyBorder="1">
      <alignment/>
      <protection/>
    </xf>
    <xf numFmtId="0" fontId="78" fillId="33" borderId="55" xfId="55" applyFont="1" applyFill="1" applyBorder="1" applyAlignment="1">
      <alignment horizontal="center"/>
      <protection/>
    </xf>
    <xf numFmtId="0" fontId="78" fillId="33" borderId="44" xfId="55" applyFont="1" applyFill="1" applyBorder="1" applyAlignment="1">
      <alignment horizontal="center" vertical="center"/>
      <protection/>
    </xf>
    <xf numFmtId="0" fontId="5" fillId="33" borderId="55" xfId="0" applyFont="1" applyFill="1" applyBorder="1" applyAlignment="1">
      <alignment vertical="center"/>
    </xf>
    <xf numFmtId="164" fontId="5" fillId="33" borderId="55" xfId="0" applyNumberFormat="1" applyFont="1" applyFill="1" applyBorder="1" applyAlignment="1">
      <alignment vertical="center"/>
    </xf>
    <xf numFmtId="0" fontId="5" fillId="33" borderId="55" xfId="0" applyFont="1" applyFill="1" applyBorder="1" applyAlignment="1">
      <alignment horizontal="left" vertical="center"/>
    </xf>
    <xf numFmtId="164" fontId="5" fillId="33" borderId="44" xfId="0" applyNumberFormat="1" applyFont="1" applyFill="1" applyBorder="1" applyAlignment="1">
      <alignment vertical="center"/>
    </xf>
    <xf numFmtId="0" fontId="11" fillId="33" borderId="37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2" fontId="5" fillId="33" borderId="55" xfId="0" applyNumberFormat="1" applyFont="1" applyFill="1" applyBorder="1" applyAlignment="1">
      <alignment vertical="center"/>
    </xf>
    <xf numFmtId="2" fontId="5" fillId="33" borderId="44" xfId="0" applyNumberFormat="1" applyFont="1" applyFill="1" applyBorder="1" applyAlignment="1">
      <alignment vertical="center"/>
    </xf>
    <xf numFmtId="0" fontId="5" fillId="0" borderId="34" xfId="0" applyFont="1" applyBorder="1" applyAlignment="1">
      <alignment/>
    </xf>
    <xf numFmtId="195" fontId="5" fillId="0" borderId="46" xfId="0" applyNumberFormat="1" applyFont="1" applyBorder="1" applyAlignment="1">
      <alignment horizontal="center" vertical="center"/>
    </xf>
    <xf numFmtId="195" fontId="5" fillId="0" borderId="34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left" vertical="center"/>
    </xf>
    <xf numFmtId="195" fontId="5" fillId="0" borderId="1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95" fontId="13" fillId="0" borderId="16" xfId="0" applyNumberFormat="1" applyFont="1" applyBorder="1" applyAlignment="1">
      <alignment vertical="center"/>
    </xf>
    <xf numFmtId="195" fontId="13" fillId="0" borderId="17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195" fontId="5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5" fillId="0" borderId="15" xfId="36" applyFont="1" applyFill="1" applyBorder="1" applyAlignment="1">
      <alignment horizontal="center"/>
      <protection/>
    </xf>
    <xf numFmtId="0" fontId="5" fillId="0" borderId="16" xfId="36" applyFont="1" applyFill="1" applyBorder="1" applyAlignment="1">
      <alignment horizontal="left"/>
      <protection/>
    </xf>
    <xf numFmtId="197" fontId="5" fillId="0" borderId="16" xfId="36" applyNumberFormat="1" applyFont="1" applyFill="1" applyBorder="1" applyAlignment="1">
      <alignment horizontal="center"/>
      <protection/>
    </xf>
    <xf numFmtId="198" fontId="5" fillId="0" borderId="16" xfId="36" applyNumberFormat="1" applyFont="1" applyFill="1" applyBorder="1" applyAlignment="1">
      <alignment horizontal="center"/>
      <protection/>
    </xf>
    <xf numFmtId="198" fontId="5" fillId="0" borderId="17" xfId="36" applyNumberFormat="1" applyFont="1" applyFill="1" applyBorder="1" applyAlignment="1">
      <alignment horizontal="center"/>
      <protection/>
    </xf>
    <xf numFmtId="0" fontId="5" fillId="0" borderId="28" xfId="36" applyFont="1" applyFill="1" applyBorder="1" applyAlignment="1">
      <alignment horizontal="center"/>
      <protection/>
    </xf>
    <xf numFmtId="195" fontId="5" fillId="0" borderId="16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13" fillId="0" borderId="15" xfId="36" applyFont="1" applyFill="1" applyBorder="1" applyAlignment="1">
      <alignment horizontal="center"/>
      <protection/>
    </xf>
    <xf numFmtId="0" fontId="13" fillId="0" borderId="16" xfId="36" applyFont="1" applyFill="1" applyBorder="1" applyAlignment="1">
      <alignment horizontal="left"/>
      <protection/>
    </xf>
    <xf numFmtId="0" fontId="13" fillId="0" borderId="16" xfId="36" applyFont="1" applyFill="1" applyBorder="1" applyAlignment="1">
      <alignment horizontal="center"/>
      <protection/>
    </xf>
    <xf numFmtId="197" fontId="13" fillId="0" borderId="16" xfId="36" applyNumberFormat="1" applyFont="1" applyFill="1" applyBorder="1" applyAlignment="1">
      <alignment horizontal="center"/>
      <protection/>
    </xf>
    <xf numFmtId="198" fontId="13" fillId="0" borderId="16" xfId="36" applyNumberFormat="1" applyFont="1" applyFill="1" applyBorder="1" applyAlignment="1">
      <alignment horizontal="center"/>
      <protection/>
    </xf>
    <xf numFmtId="198" fontId="13" fillId="0" borderId="17" xfId="36" applyNumberFormat="1" applyFont="1" applyFill="1" applyBorder="1" applyAlignment="1">
      <alignment horizontal="center"/>
      <protection/>
    </xf>
    <xf numFmtId="195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195" fontId="13" fillId="0" borderId="17" xfId="0" applyNumberFormat="1" applyFont="1" applyFill="1" applyBorder="1" applyAlignment="1">
      <alignment horizontal="center" vertical="center"/>
    </xf>
    <xf numFmtId="195" fontId="5" fillId="0" borderId="17" xfId="0" applyNumberFormat="1" applyFont="1" applyFill="1" applyBorder="1" applyAlignment="1">
      <alignment horizontal="center" vertical="center"/>
    </xf>
    <xf numFmtId="0" fontId="5" fillId="0" borderId="41" xfId="36" applyFont="1" applyFill="1" applyBorder="1" applyAlignment="1">
      <alignment horizontal="center"/>
      <protection/>
    </xf>
    <xf numFmtId="0" fontId="5" fillId="0" borderId="35" xfId="36" applyFont="1" applyFill="1" applyBorder="1" applyAlignment="1">
      <alignment horizontal="left"/>
      <protection/>
    </xf>
    <xf numFmtId="197" fontId="5" fillId="0" borderId="35" xfId="36" applyNumberFormat="1" applyFont="1" applyFill="1" applyBorder="1" applyAlignment="1">
      <alignment horizontal="center"/>
      <protection/>
    </xf>
    <xf numFmtId="198" fontId="5" fillId="0" borderId="35" xfId="36" applyNumberFormat="1" applyFont="1" applyFill="1" applyBorder="1" applyAlignment="1">
      <alignment horizontal="center"/>
      <protection/>
    </xf>
    <xf numFmtId="198" fontId="5" fillId="0" borderId="36" xfId="36" applyNumberFormat="1" applyFont="1" applyFill="1" applyBorder="1" applyAlignment="1">
      <alignment horizontal="center"/>
      <protection/>
    </xf>
    <xf numFmtId="0" fontId="5" fillId="0" borderId="16" xfId="36" applyFont="1" applyFill="1" applyBorder="1" applyAlignment="1">
      <alignment/>
      <protection/>
    </xf>
    <xf numFmtId="0" fontId="5" fillId="0" borderId="35" xfId="0" applyNumberFormat="1" applyFont="1" applyBorder="1" applyAlignment="1">
      <alignment horizontal="center" vertical="center"/>
    </xf>
    <xf numFmtId="47" fontId="5" fillId="0" borderId="16" xfId="0" applyNumberFormat="1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195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 horizontal="center"/>
    </xf>
    <xf numFmtId="195" fontId="5" fillId="0" borderId="3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/>
    </xf>
    <xf numFmtId="195" fontId="5" fillId="0" borderId="36" xfId="0" applyNumberFormat="1" applyFont="1" applyBorder="1" applyAlignment="1">
      <alignment horizontal="center" vertical="center"/>
    </xf>
    <xf numFmtId="197" fontId="5" fillId="0" borderId="16" xfId="36" applyNumberFormat="1" applyFont="1" applyFill="1" applyBorder="1">
      <alignment/>
      <protection/>
    </xf>
    <xf numFmtId="198" fontId="5" fillId="0" borderId="16" xfId="36" applyNumberFormat="1" applyFont="1" applyFill="1" applyBorder="1">
      <alignment/>
      <protection/>
    </xf>
    <xf numFmtId="195" fontId="5" fillId="0" borderId="0" xfId="0" applyNumberFormat="1" applyFont="1" applyAlignment="1">
      <alignment/>
    </xf>
    <xf numFmtId="0" fontId="5" fillId="0" borderId="56" xfId="36" applyFont="1" applyFill="1" applyBorder="1" applyAlignment="1">
      <alignment horizontal="center"/>
      <protection/>
    </xf>
    <xf numFmtId="197" fontId="5" fillId="0" borderId="20" xfId="36" applyNumberFormat="1" applyFont="1" applyFill="1" applyBorder="1">
      <alignment/>
      <protection/>
    </xf>
    <xf numFmtId="197" fontId="5" fillId="0" borderId="20" xfId="36" applyNumberFormat="1" applyFont="1" applyFill="1" applyBorder="1" applyAlignment="1">
      <alignment horizontal="center"/>
      <protection/>
    </xf>
    <xf numFmtId="198" fontId="5" fillId="0" borderId="20" xfId="36" applyNumberFormat="1" applyFont="1" applyFill="1" applyBorder="1">
      <alignment/>
      <protection/>
    </xf>
    <xf numFmtId="198" fontId="5" fillId="0" borderId="20" xfId="36" applyNumberFormat="1" applyFont="1" applyFill="1" applyBorder="1" applyAlignment="1">
      <alignment horizontal="center"/>
      <protection/>
    </xf>
    <xf numFmtId="49" fontId="5" fillId="0" borderId="41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197" fontId="5" fillId="0" borderId="35" xfId="36" applyNumberFormat="1" applyFont="1" applyFill="1" applyBorder="1">
      <alignment/>
      <protection/>
    </xf>
    <xf numFmtId="198" fontId="5" fillId="0" borderId="35" xfId="36" applyNumberFormat="1" applyFont="1" applyFill="1" applyBorder="1">
      <alignment/>
      <protection/>
    </xf>
    <xf numFmtId="0" fontId="5" fillId="0" borderId="0" xfId="36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 vertical="center"/>
    </xf>
    <xf numFmtId="0" fontId="5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left"/>
      <protection/>
    </xf>
    <xf numFmtId="49" fontId="5" fillId="0" borderId="5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195" fontId="5" fillId="0" borderId="6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195" fontId="5" fillId="0" borderId="0" xfId="0" applyNumberFormat="1" applyFont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164" fontId="72" fillId="0" borderId="0" xfId="0" applyNumberFormat="1" applyFont="1" applyAlignment="1">
      <alignment horizontal="center" vertical="center"/>
    </xf>
    <xf numFmtId="164" fontId="72" fillId="0" borderId="53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164" fontId="73" fillId="0" borderId="53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0" fontId="3" fillId="0" borderId="33" xfId="0" applyFont="1" applyBorder="1" applyAlignment="1">
      <alignment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72" fillId="0" borderId="15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164" fontId="0" fillId="0" borderId="63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 horizontal="left"/>
    </xf>
    <xf numFmtId="0" fontId="79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2" fillId="0" borderId="16" xfId="0" applyFont="1" applyFill="1" applyBorder="1" applyAlignment="1">
      <alignment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2" fillId="0" borderId="41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164" fontId="73" fillId="0" borderId="16" xfId="0" applyNumberFormat="1" applyFont="1" applyFill="1" applyBorder="1" applyAlignment="1">
      <alignment horizontal="center" vertical="center"/>
    </xf>
    <xf numFmtId="164" fontId="73" fillId="0" borderId="17" xfId="0" applyNumberFormat="1" applyFont="1" applyFill="1" applyBorder="1" applyAlignment="1">
      <alignment horizontal="center" vertical="center"/>
    </xf>
    <xf numFmtId="0" fontId="72" fillId="0" borderId="28" xfId="0" applyFont="1" applyBorder="1" applyAlignment="1">
      <alignment vertical="center"/>
    </xf>
    <xf numFmtId="0" fontId="72" fillId="0" borderId="64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14" fontId="0" fillId="0" borderId="41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164" fontId="0" fillId="0" borderId="35" xfId="0" applyNumberFormat="1" applyFont="1" applyFill="1" applyBorder="1" applyAlignment="1">
      <alignment horizontal="left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164" fontId="0" fillId="0" borderId="25" xfId="0" applyNumberFormat="1" applyFill="1" applyBorder="1" applyAlignment="1">
      <alignment horizontal="left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textRotation="90"/>
    </xf>
    <xf numFmtId="0" fontId="5" fillId="0" borderId="55" xfId="0" applyNumberFormat="1" applyFont="1" applyBorder="1" applyAlignment="1">
      <alignment horizontal="center" textRotation="90"/>
    </xf>
    <xf numFmtId="1" fontId="5" fillId="0" borderId="55" xfId="0" applyNumberFormat="1" applyFont="1" applyFill="1" applyBorder="1" applyAlignment="1">
      <alignment horizontal="center" textRotation="90"/>
    </xf>
    <xf numFmtId="164" fontId="0" fillId="0" borderId="25" xfId="0" applyNumberFormat="1" applyFill="1" applyBorder="1" applyAlignment="1">
      <alignment horizontal="center" vertical="center"/>
    </xf>
    <xf numFmtId="164" fontId="2" fillId="33" borderId="45" xfId="0" applyNumberFormat="1" applyFont="1" applyFill="1" applyBorder="1" applyAlignment="1">
      <alignment vertical="center"/>
    </xf>
    <xf numFmtId="164" fontId="2" fillId="33" borderId="55" xfId="0" applyNumberFormat="1" applyFont="1" applyFill="1" applyBorder="1" applyAlignment="1">
      <alignment vertical="center"/>
    </xf>
    <xf numFmtId="164" fontId="2" fillId="33" borderId="55" xfId="0" applyNumberFormat="1" applyFont="1" applyFill="1" applyBorder="1" applyAlignment="1">
      <alignment horizontal="center" vertical="center"/>
    </xf>
    <xf numFmtId="1" fontId="2" fillId="33" borderId="55" xfId="0" applyNumberFormat="1" applyFont="1" applyFill="1" applyBorder="1" applyAlignment="1">
      <alignment horizontal="center" vertical="center"/>
    </xf>
    <xf numFmtId="164" fontId="2" fillId="33" borderId="44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horizontal="center" vertical="center"/>
    </xf>
    <xf numFmtId="1" fontId="13" fillId="0" borderId="53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64" fontId="13" fillId="0" borderId="3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1" fillId="0" borderId="0" xfId="0" applyFont="1" applyAlignment="1">
      <alignment horizontal="center"/>
    </xf>
    <xf numFmtId="47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47" fontId="71" fillId="0" borderId="0" xfId="0" applyNumberFormat="1" applyFont="1" applyAlignment="1">
      <alignment horizont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56" applyFont="1" applyFill="1" applyBorder="1" applyAlignment="1" applyProtection="1">
      <alignment horizontal="center" vertical="center" wrapText="1"/>
      <protection/>
    </xf>
    <xf numFmtId="187" fontId="71" fillId="0" borderId="0" xfId="56" applyNumberFormat="1" applyFont="1" applyFill="1" applyBorder="1" applyAlignment="1" applyProtection="1">
      <alignment horizontal="center" vertical="center" wrapText="1"/>
      <protection/>
    </xf>
    <xf numFmtId="47" fontId="5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47" fontId="13" fillId="0" borderId="16" xfId="0" applyNumberFormat="1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47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/>
    </xf>
    <xf numFmtId="47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7" fontId="5" fillId="0" borderId="35" xfId="0" applyNumberFormat="1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47" fontId="5" fillId="0" borderId="20" xfId="0" applyNumberFormat="1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49" fontId="11" fillId="33" borderId="44" xfId="0" applyNumberFormat="1" applyFont="1" applyFill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vertical="center"/>
    </xf>
    <xf numFmtId="49" fontId="12" fillId="0" borderId="37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49" fontId="12" fillId="0" borderId="33" xfId="0" applyNumberFormat="1" applyFont="1" applyBorder="1" applyAlignment="1">
      <alignment horizontal="left" vertical="center"/>
    </xf>
    <xf numFmtId="0" fontId="0" fillId="0" borderId="63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 horizontal="left"/>
    </xf>
    <xf numFmtId="10" fontId="81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10" fontId="81" fillId="0" borderId="0" xfId="0" applyNumberFormat="1" applyFont="1" applyBorder="1" applyAlignment="1">
      <alignment horizontal="left"/>
    </xf>
    <xf numFmtId="1" fontId="81" fillId="0" borderId="0" xfId="0" applyNumberFormat="1" applyFont="1" applyBorder="1" applyAlignment="1">
      <alignment horizontal="center"/>
    </xf>
    <xf numFmtId="49" fontId="81" fillId="0" borderId="0" xfId="0" applyNumberFormat="1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 horizontal="center"/>
    </xf>
    <xf numFmtId="0" fontId="72" fillId="0" borderId="35" xfId="0" applyFont="1" applyBorder="1" applyAlignment="1">
      <alignment/>
    </xf>
    <xf numFmtId="0" fontId="72" fillId="0" borderId="36" xfId="0" applyFont="1" applyBorder="1" applyAlignment="1">
      <alignment horizontal="center"/>
    </xf>
    <xf numFmtId="202" fontId="11" fillId="33" borderId="55" xfId="0" applyNumberFormat="1" applyFont="1" applyFill="1" applyBorder="1" applyAlignment="1">
      <alignment horizontal="center" vertical="center"/>
    </xf>
    <xf numFmtId="202" fontId="5" fillId="0" borderId="34" xfId="0" applyNumberFormat="1" applyFont="1" applyBorder="1" applyAlignment="1">
      <alignment horizontal="center" vertical="center"/>
    </xf>
    <xf numFmtId="202" fontId="72" fillId="0" borderId="16" xfId="0" applyNumberFormat="1" applyFont="1" applyBorder="1" applyAlignment="1">
      <alignment horizontal="center"/>
    </xf>
    <xf numFmtId="202" fontId="72" fillId="0" borderId="35" xfId="0" applyNumberFormat="1" applyFont="1" applyBorder="1" applyAlignment="1">
      <alignment horizontal="center"/>
    </xf>
    <xf numFmtId="202" fontId="5" fillId="0" borderId="0" xfId="0" applyNumberFormat="1" applyFont="1" applyAlignment="1">
      <alignment horizontal="center" vertical="center"/>
    </xf>
    <xf numFmtId="0" fontId="73" fillId="0" borderId="16" xfId="0" applyFont="1" applyBorder="1" applyAlignment="1">
      <alignment/>
    </xf>
    <xf numFmtId="202" fontId="73" fillId="0" borderId="16" xfId="0" applyNumberFormat="1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202" fontId="5" fillId="0" borderId="16" xfId="0" applyNumberFormat="1" applyFont="1" applyBorder="1" applyAlignment="1">
      <alignment horizontal="center" vertical="center"/>
    </xf>
    <xf numFmtId="202" fontId="5" fillId="0" borderId="35" xfId="0" applyNumberFormat="1" applyFont="1" applyBorder="1" applyAlignment="1">
      <alignment horizontal="center" vertical="center"/>
    </xf>
    <xf numFmtId="202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/>
    </xf>
    <xf numFmtId="49" fontId="73" fillId="0" borderId="16" xfId="0" applyNumberFormat="1" applyFont="1" applyBorder="1" applyAlignment="1">
      <alignment horizontal="center"/>
    </xf>
    <xf numFmtId="0" fontId="11" fillId="33" borderId="37" xfId="0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vertical="center"/>
    </xf>
    <xf numFmtId="0" fontId="11" fillId="33" borderId="46" xfId="0" applyFont="1" applyFill="1" applyBorder="1" applyAlignment="1">
      <alignment horizontal="center" vertical="center"/>
    </xf>
    <xf numFmtId="0" fontId="79" fillId="0" borderId="11" xfId="0" applyFont="1" applyBorder="1" applyAlignment="1">
      <alignment/>
    </xf>
    <xf numFmtId="0" fontId="72" fillId="0" borderId="12" xfId="0" applyFont="1" applyBorder="1" applyAlignment="1">
      <alignment/>
    </xf>
    <xf numFmtId="49" fontId="72" fillId="0" borderId="35" xfId="0" applyNumberFormat="1" applyFont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2" fillId="0" borderId="20" xfId="0" applyFont="1" applyBorder="1" applyAlignment="1">
      <alignment/>
    </xf>
    <xf numFmtId="49" fontId="72" fillId="0" borderId="20" xfId="0" applyNumberFormat="1" applyFont="1" applyBorder="1" applyAlignment="1">
      <alignment horizontal="center"/>
    </xf>
    <xf numFmtId="49" fontId="72" fillId="0" borderId="16" xfId="0" applyNumberFormat="1" applyFont="1" applyBorder="1" applyAlignment="1">
      <alignment/>
    </xf>
    <xf numFmtId="49" fontId="72" fillId="0" borderId="41" xfId="0" applyNumberFormat="1" applyFont="1" applyBorder="1" applyAlignment="1">
      <alignment horizontal="center"/>
    </xf>
    <xf numFmtId="49" fontId="72" fillId="0" borderId="35" xfId="0" applyNumberFormat="1" applyFont="1" applyBorder="1" applyAlignment="1">
      <alignment/>
    </xf>
    <xf numFmtId="49" fontId="72" fillId="0" borderId="53" xfId="0" applyNumberFormat="1" applyFont="1" applyBorder="1" applyAlignment="1">
      <alignment horizontal="center"/>
    </xf>
    <xf numFmtId="49" fontId="73" fillId="0" borderId="53" xfId="0" applyNumberFormat="1" applyFont="1" applyBorder="1" applyAlignment="1">
      <alignment horizontal="center"/>
    </xf>
    <xf numFmtId="49" fontId="72" fillId="0" borderId="65" xfId="0" applyNumberFormat="1" applyFont="1" applyBorder="1" applyAlignment="1">
      <alignment horizontal="center"/>
    </xf>
    <xf numFmtId="49" fontId="72" fillId="0" borderId="60" xfId="0" applyNumberFormat="1" applyFont="1" applyBorder="1" applyAlignment="1">
      <alignment horizontal="center"/>
    </xf>
    <xf numFmtId="0" fontId="8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24" fillId="0" borderId="0" xfId="0" applyFont="1" applyBorder="1" applyAlignment="1">
      <alignment horizontal="left" vertical="center"/>
    </xf>
    <xf numFmtId="10" fontId="0" fillId="0" borderId="26" xfId="0" applyNumberFormat="1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49" xfId="0" applyNumberForma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Font="1" applyBorder="1" applyAlignment="1">
      <alignment horizontal="center"/>
    </xf>
    <xf numFmtId="17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left" vertical="center"/>
    </xf>
    <xf numFmtId="0" fontId="72" fillId="0" borderId="16" xfId="0" applyFont="1" applyBorder="1" applyAlignment="1">
      <alignment horizontal="left"/>
    </xf>
    <xf numFmtId="202" fontId="72" fillId="0" borderId="16" xfId="0" applyNumberFormat="1" applyFont="1" applyBorder="1" applyAlignment="1">
      <alignment/>
    </xf>
    <xf numFmtId="0" fontId="72" fillId="0" borderId="35" xfId="0" applyFont="1" applyBorder="1" applyAlignment="1">
      <alignment horizontal="left"/>
    </xf>
    <xf numFmtId="202" fontId="72" fillId="0" borderId="35" xfId="0" applyNumberFormat="1" applyFont="1" applyBorder="1" applyAlignment="1">
      <alignment/>
    </xf>
    <xf numFmtId="0" fontId="73" fillId="0" borderId="16" xfId="0" applyFont="1" applyBorder="1" applyAlignment="1">
      <alignment horizontal="left"/>
    </xf>
    <xf numFmtId="202" fontId="73" fillId="0" borderId="16" xfId="0" applyNumberFormat="1" applyFont="1" applyBorder="1" applyAlignment="1">
      <alignment/>
    </xf>
    <xf numFmtId="0" fontId="79" fillId="0" borderId="37" xfId="0" applyFont="1" applyBorder="1" applyAlignment="1">
      <alignment horizontal="left"/>
    </xf>
    <xf numFmtId="0" fontId="72" fillId="0" borderId="34" xfId="0" applyFont="1" applyBorder="1" applyAlignment="1">
      <alignment/>
    </xf>
    <xf numFmtId="0" fontId="72" fillId="0" borderId="37" xfId="0" applyFont="1" applyBorder="1" applyAlignment="1">
      <alignment horizontal="left"/>
    </xf>
    <xf numFmtId="202" fontId="5" fillId="0" borderId="16" xfId="0" applyNumberFormat="1" applyFont="1" applyBorder="1" applyAlignment="1">
      <alignment vertical="center"/>
    </xf>
    <xf numFmtId="202" fontId="5" fillId="0" borderId="35" xfId="0" applyNumberFormat="1" applyFont="1" applyBorder="1" applyAlignment="1">
      <alignment vertical="center"/>
    </xf>
    <xf numFmtId="202" fontId="13" fillId="0" borderId="16" xfId="0" applyNumberFormat="1" applyFon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right" vertical="center"/>
    </xf>
    <xf numFmtId="14" fontId="0" fillId="0" borderId="24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6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left" vertical="center"/>
    </xf>
    <xf numFmtId="164" fontId="5" fillId="0" borderId="53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198" fontId="5" fillId="0" borderId="16" xfId="36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198" fontId="5" fillId="0" borderId="35" xfId="36" applyNumberFormat="1" applyFont="1" applyFill="1" applyBorder="1" applyAlignment="1">
      <alignment horizontal="center"/>
      <protection/>
    </xf>
    <xf numFmtId="0" fontId="5" fillId="0" borderId="3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center"/>
    </xf>
    <xf numFmtId="198" fontId="5" fillId="0" borderId="20" xfId="36" applyNumberFormat="1" applyFont="1" applyFill="1" applyBorder="1" applyAlignment="1">
      <alignment horizontal="center"/>
      <protection/>
    </xf>
    <xf numFmtId="0" fontId="5" fillId="0" borderId="62" xfId="0" applyFont="1" applyFill="1" applyBorder="1" applyAlignment="1">
      <alignment horizontal="center"/>
    </xf>
    <xf numFmtId="0" fontId="5" fillId="0" borderId="34" xfId="36" applyFont="1" applyFill="1" applyBorder="1" applyAlignment="1">
      <alignment horizontal="center" textRotation="90"/>
      <protection/>
    </xf>
    <xf numFmtId="0" fontId="5" fillId="0" borderId="0" xfId="0" applyFont="1" applyFill="1" applyBorder="1" applyAlignment="1">
      <alignment horizontal="center" textRotation="90"/>
    </xf>
    <xf numFmtId="196" fontId="5" fillId="0" borderId="34" xfId="36" applyNumberFormat="1" applyFont="1" applyFill="1" applyBorder="1" applyAlignment="1">
      <alignment horizontal="center" textRotation="90"/>
      <protection/>
    </xf>
    <xf numFmtId="0" fontId="5" fillId="0" borderId="46" xfId="0" applyFont="1" applyBorder="1" applyAlignment="1">
      <alignment/>
    </xf>
    <xf numFmtId="0" fontId="5" fillId="0" borderId="0" xfId="0" applyFont="1" applyBorder="1" applyAlignment="1">
      <alignment textRotation="90"/>
    </xf>
    <xf numFmtId="0" fontId="5" fillId="0" borderId="63" xfId="0" applyFont="1" applyBorder="1" applyAlignment="1">
      <alignment/>
    </xf>
    <xf numFmtId="198" fontId="13" fillId="0" borderId="16" xfId="36" applyNumberFormat="1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37" xfId="36" applyFont="1" applyFill="1" applyBorder="1" applyAlignment="1">
      <alignment horizontal="left" vertical="center"/>
      <protection/>
    </xf>
    <xf numFmtId="0" fontId="12" fillId="0" borderId="34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96" fontId="5" fillId="0" borderId="46" xfId="36" applyNumberFormat="1" applyFont="1" applyFill="1" applyBorder="1" applyAlignment="1">
      <alignment horizontal="center" textRotation="90"/>
      <protection/>
    </xf>
    <xf numFmtId="0" fontId="5" fillId="0" borderId="63" xfId="0" applyFont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12" fillId="0" borderId="34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34" xfId="3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2" fillId="0" borderId="34" xfId="36" applyFont="1" applyFill="1" applyBorder="1" applyAlignment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5" fillId="0" borderId="17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70" xfId="0" applyFont="1" applyFill="1" applyBorder="1" applyAlignment="1" applyProtection="1">
      <alignment horizontal="center" vertical="center" textRotation="90"/>
      <protection locked="0"/>
    </xf>
    <xf numFmtId="0" fontId="5" fillId="0" borderId="67" xfId="0" applyFont="1" applyFill="1" applyBorder="1" applyAlignment="1" applyProtection="1">
      <alignment horizontal="center" vertical="center" textRotation="90"/>
      <protection locked="0"/>
    </xf>
    <xf numFmtId="0" fontId="5" fillId="0" borderId="30" xfId="0" applyFont="1" applyFill="1" applyBorder="1" applyAlignment="1" applyProtection="1">
      <alignment horizontal="center" vertical="center" textRotation="90"/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16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1" fillId="33" borderId="37" xfId="0" applyFont="1" applyFill="1" applyBorder="1" applyAlignment="1" applyProtection="1">
      <alignment/>
      <protection locked="0"/>
    </xf>
    <xf numFmtId="0" fontId="11" fillId="33" borderId="34" xfId="0" applyFont="1" applyFill="1" applyBorder="1" applyAlignment="1" applyProtection="1">
      <alignment/>
      <protection locked="0"/>
    </xf>
    <xf numFmtId="0" fontId="11" fillId="0" borderId="34" xfId="0" applyFont="1" applyBorder="1" applyAlignment="1">
      <alignment/>
    </xf>
    <xf numFmtId="0" fontId="11" fillId="0" borderId="46" xfId="0" applyFont="1" applyBorder="1" applyAlignment="1">
      <alignment/>
    </xf>
    <xf numFmtId="14" fontId="12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7" fontId="5" fillId="0" borderId="16" xfId="0" applyNumberFormat="1" applyFont="1" applyBorder="1" applyAlignment="1">
      <alignment/>
    </xf>
    <xf numFmtId="0" fontId="13" fillId="0" borderId="16" xfId="0" applyFont="1" applyFill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8" xfId="0" applyBorder="1" applyAlignment="1">
      <alignment vertical="center"/>
    </xf>
    <xf numFmtId="2" fontId="5" fillId="0" borderId="53" xfId="0" applyNumberFormat="1" applyFont="1" applyBorder="1" applyAlignment="1">
      <alignment vertical="center"/>
    </xf>
    <xf numFmtId="2" fontId="0" fillId="0" borderId="69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164" fontId="5" fillId="0" borderId="5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3" xfId="0" applyFont="1" applyBorder="1" applyAlignment="1">
      <alignment horizontal="left" vertical="center"/>
    </xf>
    <xf numFmtId="164" fontId="5" fillId="0" borderId="69" xfId="0" applyNumberFormat="1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6" xfId="0" applyNumberFormat="1" applyFill="1" applyBorder="1" applyAlignment="1">
      <alignment horizontal="left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49" fontId="72" fillId="0" borderId="16" xfId="0" applyNumberFormat="1" applyFont="1" applyBorder="1" applyAlignment="1">
      <alignment horizontal="center" textRotation="90"/>
    </xf>
    <xf numFmtId="49" fontId="72" fillId="0" borderId="12" xfId="0" applyNumberFormat="1" applyFont="1" applyBorder="1" applyAlignment="1">
      <alignment horizontal="center"/>
    </xf>
    <xf numFmtId="49" fontId="72" fillId="0" borderId="48" xfId="0" applyNumberFormat="1" applyFont="1" applyBorder="1" applyAlignment="1">
      <alignment horizontal="center"/>
    </xf>
    <xf numFmtId="49" fontId="72" fillId="0" borderId="53" xfId="0" applyNumberFormat="1" applyFont="1" applyBorder="1" applyAlignment="1">
      <alignment horizontal="center" textRotation="90"/>
    </xf>
    <xf numFmtId="49" fontId="72" fillId="0" borderId="65" xfId="0" applyNumberFormat="1" applyFont="1" applyBorder="1" applyAlignment="1">
      <alignment horizontal="left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vertical="center"/>
    </xf>
    <xf numFmtId="49" fontId="72" fillId="0" borderId="13" xfId="0" applyNumberFormat="1" applyFont="1" applyBorder="1" applyAlignment="1">
      <alignment horizontal="center"/>
    </xf>
    <xf numFmtId="49" fontId="72" fillId="0" borderId="15" xfId="0" applyNumberFormat="1" applyFont="1" applyBorder="1" applyAlignment="1">
      <alignment horizontal="center" vertical="center"/>
    </xf>
    <xf numFmtId="49" fontId="72" fillId="0" borderId="20" xfId="0" applyNumberFormat="1" applyFont="1" applyBorder="1" applyAlignment="1">
      <alignment horizontal="center" textRotation="90"/>
    </xf>
    <xf numFmtId="49" fontId="72" fillId="0" borderId="67" xfId="0" applyNumberFormat="1" applyFont="1" applyBorder="1" applyAlignment="1">
      <alignment horizontal="center" textRotation="90"/>
    </xf>
    <xf numFmtId="49" fontId="72" fillId="0" borderId="25" xfId="0" applyNumberFormat="1" applyFont="1" applyBorder="1" applyAlignment="1">
      <alignment horizontal="center" textRotation="90"/>
    </xf>
    <xf numFmtId="49" fontId="72" fillId="0" borderId="17" xfId="0" applyNumberFormat="1" applyFont="1" applyBorder="1" applyAlignment="1">
      <alignment horizontal="center" textRotation="90"/>
    </xf>
    <xf numFmtId="49" fontId="5" fillId="0" borderId="53" xfId="0" applyNumberFormat="1" applyFont="1" applyBorder="1" applyAlignment="1">
      <alignment vertical="center"/>
    </xf>
    <xf numFmtId="49" fontId="5" fillId="0" borderId="60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49" fontId="79" fillId="0" borderId="61" xfId="0" applyNumberFormat="1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49" fontId="72" fillId="0" borderId="56" xfId="0" applyNumberFormat="1" applyFont="1" applyBorder="1" applyAlignment="1">
      <alignment horizontal="center" vertical="center"/>
    </xf>
    <xf numFmtId="49" fontId="72" fillId="0" borderId="16" xfId="0" applyNumberFormat="1" applyFont="1" applyBorder="1" applyAlignment="1">
      <alignment horizontal="left" vertical="center"/>
    </xf>
    <xf numFmtId="49" fontId="79" fillId="0" borderId="11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5" fillId="0" borderId="65" xfId="0" applyNumberFormat="1" applyFont="1" applyBorder="1" applyAlignment="1">
      <alignment vertical="center"/>
    </xf>
    <xf numFmtId="49" fontId="72" fillId="0" borderId="62" xfId="0" applyNumberFormat="1" applyFont="1" applyBorder="1" applyAlignment="1">
      <alignment horizontal="center" textRotation="90"/>
    </xf>
    <xf numFmtId="10" fontId="10" fillId="39" borderId="45" xfId="0" applyNumberFormat="1" applyFont="1" applyFill="1" applyBorder="1" applyAlignment="1">
      <alignment horizontal="left"/>
    </xf>
    <xf numFmtId="10" fontId="9" fillId="0" borderId="34" xfId="0" applyNumberFormat="1" applyFont="1" applyBorder="1" applyAlignment="1">
      <alignment horizontal="left"/>
    </xf>
    <xf numFmtId="10" fontId="9" fillId="0" borderId="55" xfId="0" applyNumberFormat="1" applyFont="1" applyBorder="1" applyAlignment="1">
      <alignment horizontal="left"/>
    </xf>
    <xf numFmtId="10" fontId="9" fillId="0" borderId="46" xfId="0" applyNumberFormat="1" applyFont="1" applyBorder="1" applyAlignment="1">
      <alignment horizontal="left"/>
    </xf>
    <xf numFmtId="0" fontId="10" fillId="0" borderId="37" xfId="0" applyFont="1" applyFill="1" applyBorder="1" applyAlignment="1">
      <alignment/>
    </xf>
    <xf numFmtId="0" fontId="9" fillId="0" borderId="34" xfId="0" applyFont="1" applyBorder="1" applyAlignment="1">
      <alignment/>
    </xf>
    <xf numFmtId="0" fontId="9" fillId="0" borderId="46" xfId="0" applyFont="1" applyBorder="1" applyAlignment="1">
      <alignment/>
    </xf>
    <xf numFmtId="0" fontId="5" fillId="0" borderId="74" xfId="0" applyFont="1" applyFill="1" applyBorder="1" applyAlignment="1">
      <alignment horizontal="center" vertical="center" textRotation="45"/>
    </xf>
    <xf numFmtId="0" fontId="0" fillId="0" borderId="43" xfId="0" applyFont="1" applyBorder="1" applyAlignment="1">
      <alignment horizontal="center" vertical="center" textRotation="45"/>
    </xf>
    <xf numFmtId="0" fontId="5" fillId="0" borderId="3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textRotation="90"/>
      <protection locked="0"/>
    </xf>
    <xf numFmtId="0" fontId="5" fillId="0" borderId="75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textRotation="90"/>
      <protection locked="0"/>
    </xf>
    <xf numFmtId="0" fontId="5" fillId="0" borderId="35" xfId="0" applyFont="1" applyFill="1" applyBorder="1" applyAlignment="1">
      <alignment horizontal="center"/>
    </xf>
    <xf numFmtId="0" fontId="0" fillId="0" borderId="59" xfId="0" applyFont="1" applyFill="1" applyBorder="1" applyAlignment="1" applyProtection="1">
      <alignment horizontal="center" textRotation="90"/>
      <protection locked="0"/>
    </xf>
    <xf numFmtId="0" fontId="5" fillId="0" borderId="64" xfId="0" applyFont="1" applyFill="1" applyBorder="1" applyAlignment="1">
      <alignment horizontal="center"/>
    </xf>
    <xf numFmtId="1" fontId="11" fillId="0" borderId="45" xfId="0" applyNumberFormat="1" applyFont="1" applyBorder="1" applyAlignment="1">
      <alignment horizontal="center" vertical="center" wrapText="1"/>
    </xf>
    <xf numFmtId="1" fontId="11" fillId="0" borderId="5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fault" xfId="36"/>
    <cellStyle name="Excel Built-in Normal" xfId="37"/>
    <cellStyle name="Hyperlink" xfId="38"/>
    <cellStyle name="Hypertextový odkaz 2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3 2" xfId="53"/>
    <cellStyle name="normální 4" xfId="54"/>
    <cellStyle name="normální 5" xfId="55"/>
    <cellStyle name="normální_List1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9.125" style="55" bestFit="1" customWidth="1"/>
    <col min="2" max="2" width="21.875" style="40" bestFit="1" customWidth="1"/>
    <col min="3" max="3" width="9.00390625" style="43" bestFit="1" customWidth="1"/>
    <col min="4" max="4" width="8.25390625" style="41" customWidth="1"/>
    <col min="5" max="5" width="13.375" style="49" bestFit="1" customWidth="1"/>
    <col min="6" max="6" width="15.625" style="41" bestFit="1" customWidth="1"/>
    <col min="7" max="7" width="8.375" style="43" customWidth="1"/>
    <col min="8" max="8" width="9.125" style="40" customWidth="1"/>
    <col min="9" max="9" width="9.125" style="55" bestFit="1" customWidth="1"/>
    <col min="10" max="10" width="21.875" style="40" bestFit="1" customWidth="1"/>
    <col min="11" max="11" width="9.00390625" style="43" customWidth="1"/>
    <col min="12" max="12" width="8.25390625" style="41" bestFit="1" customWidth="1"/>
    <col min="13" max="13" width="13.375" style="41" bestFit="1" customWidth="1"/>
    <col min="14" max="14" width="14.00390625" style="41" bestFit="1" customWidth="1"/>
    <col min="15" max="15" width="8.375" style="43" bestFit="1" customWidth="1"/>
    <col min="16" max="16" width="9.125" style="40" customWidth="1"/>
    <col min="17" max="17" width="9.125" style="55" customWidth="1"/>
    <col min="18" max="18" width="16.375" style="40" bestFit="1" customWidth="1"/>
    <col min="19" max="19" width="6.625" style="43" bestFit="1" customWidth="1"/>
    <col min="20" max="20" width="8.25390625" style="41" bestFit="1" customWidth="1"/>
    <col min="21" max="21" width="13.375" style="41" bestFit="1" customWidth="1"/>
    <col min="22" max="22" width="15.625" style="41" bestFit="1" customWidth="1"/>
    <col min="23" max="23" width="8.375" style="43" bestFit="1" customWidth="1"/>
    <col min="24" max="24" width="9.125" style="40" customWidth="1"/>
    <col min="25" max="25" width="9.125" style="41" bestFit="1" customWidth="1"/>
    <col min="26" max="26" width="16.25390625" style="40" bestFit="1" customWidth="1"/>
    <col min="27" max="27" width="6.625" style="41" bestFit="1" customWidth="1"/>
    <col min="28" max="28" width="8.25390625" style="41" bestFit="1" customWidth="1"/>
    <col min="29" max="29" width="13.375" style="41" bestFit="1" customWidth="1"/>
    <col min="30" max="30" width="13.75390625" style="41" bestFit="1" customWidth="1"/>
    <col min="31" max="31" width="8.375" style="41" bestFit="1" customWidth="1"/>
    <col min="32" max="32" width="9.125" style="40" customWidth="1"/>
    <col min="33" max="33" width="9.125" style="41" bestFit="1" customWidth="1"/>
    <col min="34" max="34" width="16.25390625" style="40" bestFit="1" customWidth="1"/>
    <col min="35" max="35" width="6.625" style="41" bestFit="1" customWidth="1"/>
    <col min="36" max="36" width="8.25390625" style="41" bestFit="1" customWidth="1"/>
    <col min="37" max="37" width="13.375" style="41" bestFit="1" customWidth="1"/>
    <col min="38" max="38" width="12.00390625" style="41" bestFit="1" customWidth="1"/>
    <col min="39" max="39" width="8.375" style="41" bestFit="1" customWidth="1"/>
    <col min="40" max="16384" width="9.125" style="40" customWidth="1"/>
  </cols>
  <sheetData>
    <row r="1" spans="1:15" ht="18">
      <c r="A1" s="1390" t="s">
        <v>191</v>
      </c>
      <c r="B1" s="1393"/>
      <c r="C1" s="1393"/>
      <c r="D1" s="1393"/>
      <c r="E1" s="1393"/>
      <c r="F1" s="1393"/>
      <c r="G1" s="1394"/>
      <c r="I1" s="1390" t="s">
        <v>192</v>
      </c>
      <c r="J1" s="1391"/>
      <c r="K1" s="1391"/>
      <c r="L1" s="1391"/>
      <c r="M1" s="1391"/>
      <c r="N1" s="1391"/>
      <c r="O1" s="1392"/>
    </row>
    <row r="2" spans="1:15" ht="12.75">
      <c r="A2" s="51" t="s">
        <v>64</v>
      </c>
      <c r="B2" s="52" t="s">
        <v>65</v>
      </c>
      <c r="C2" s="53" t="s">
        <v>66</v>
      </c>
      <c r="D2" s="52" t="s">
        <v>67</v>
      </c>
      <c r="E2" s="274" t="s">
        <v>68</v>
      </c>
      <c r="F2" s="52" t="s">
        <v>69</v>
      </c>
      <c r="G2" s="54" t="s">
        <v>70</v>
      </c>
      <c r="I2" s="51" t="s">
        <v>64</v>
      </c>
      <c r="J2" s="52" t="s">
        <v>65</v>
      </c>
      <c r="K2" s="53" t="s">
        <v>66</v>
      </c>
      <c r="L2" s="52" t="s">
        <v>67</v>
      </c>
      <c r="M2" s="52" t="s">
        <v>68</v>
      </c>
      <c r="N2" s="52" t="s">
        <v>69</v>
      </c>
      <c r="O2" s="54" t="s">
        <v>70</v>
      </c>
    </row>
    <row r="3" spans="1:15" ht="12.75" customHeight="1">
      <c r="A3" s="360">
        <v>41767</v>
      </c>
      <c r="B3" s="216" t="s">
        <v>722</v>
      </c>
      <c r="C3" s="358" t="s">
        <v>683</v>
      </c>
      <c r="D3" s="359" t="s">
        <v>683</v>
      </c>
      <c r="E3" s="237">
        <v>8</v>
      </c>
      <c r="F3" s="359" t="s">
        <v>326</v>
      </c>
      <c r="G3" s="361" t="s">
        <v>727</v>
      </c>
      <c r="I3" s="360">
        <v>41741</v>
      </c>
      <c r="J3" s="216" t="s">
        <v>236</v>
      </c>
      <c r="K3" s="358" t="s">
        <v>255</v>
      </c>
      <c r="L3" s="359" t="s">
        <v>46</v>
      </c>
      <c r="M3" s="359">
        <v>5</v>
      </c>
      <c r="N3" s="359" t="s">
        <v>246</v>
      </c>
      <c r="O3" s="361" t="s">
        <v>256</v>
      </c>
    </row>
    <row r="4" spans="1:15" ht="12.75" customHeight="1">
      <c r="A4" s="1380">
        <v>41768</v>
      </c>
      <c r="B4" s="1382" t="s">
        <v>723</v>
      </c>
      <c r="C4" s="498" t="s">
        <v>726</v>
      </c>
      <c r="D4" s="359" t="s">
        <v>56</v>
      </c>
      <c r="E4" s="1374">
        <v>24</v>
      </c>
      <c r="F4" s="1376" t="s">
        <v>604</v>
      </c>
      <c r="G4" s="1378" t="s">
        <v>728</v>
      </c>
      <c r="I4" s="360">
        <v>41767</v>
      </c>
      <c r="J4" s="216" t="s">
        <v>722</v>
      </c>
      <c r="K4" s="358" t="s">
        <v>683</v>
      </c>
      <c r="L4" s="359" t="s">
        <v>683</v>
      </c>
      <c r="M4" s="237">
        <v>4</v>
      </c>
      <c r="N4" s="359" t="s">
        <v>32</v>
      </c>
      <c r="O4" s="361" t="s">
        <v>730</v>
      </c>
    </row>
    <row r="5" spans="1:15" ht="12.75" customHeight="1">
      <c r="A5" s="1387"/>
      <c r="B5" s="1383"/>
      <c r="C5" s="498" t="s">
        <v>724</v>
      </c>
      <c r="D5" s="359" t="s">
        <v>683</v>
      </c>
      <c r="E5" s="1383"/>
      <c r="F5" s="1383"/>
      <c r="G5" s="1384"/>
      <c r="I5" s="360">
        <v>41768</v>
      </c>
      <c r="J5" s="216" t="s">
        <v>723</v>
      </c>
      <c r="K5" s="358" t="s">
        <v>731</v>
      </c>
      <c r="L5" s="359" t="s">
        <v>50</v>
      </c>
      <c r="M5" s="237">
        <v>10</v>
      </c>
      <c r="N5" s="359" t="s">
        <v>245</v>
      </c>
      <c r="O5" s="361" t="s">
        <v>733</v>
      </c>
    </row>
    <row r="6" spans="1:15" ht="12.75" customHeight="1">
      <c r="A6" s="360">
        <v>41769</v>
      </c>
      <c r="B6" s="216" t="s">
        <v>645</v>
      </c>
      <c r="C6" s="358" t="s">
        <v>725</v>
      </c>
      <c r="D6" s="359" t="s">
        <v>47</v>
      </c>
      <c r="E6" s="237">
        <v>8</v>
      </c>
      <c r="F6" s="359" t="s">
        <v>643</v>
      </c>
      <c r="G6" s="361" t="s">
        <v>729</v>
      </c>
      <c r="I6" s="360">
        <v>41769</v>
      </c>
      <c r="J6" s="216" t="s">
        <v>645</v>
      </c>
      <c r="K6" s="358" t="s">
        <v>732</v>
      </c>
      <c r="L6" s="359" t="s">
        <v>49</v>
      </c>
      <c r="M6" s="237">
        <v>3</v>
      </c>
      <c r="N6" s="359" t="s">
        <v>677</v>
      </c>
      <c r="O6" s="361" t="s">
        <v>734</v>
      </c>
    </row>
    <row r="7" spans="1:15" ht="12.75" customHeight="1">
      <c r="A7" s="360">
        <v>41782</v>
      </c>
      <c r="B7" s="216" t="s">
        <v>1393</v>
      </c>
      <c r="C7" s="358" t="s">
        <v>1395</v>
      </c>
      <c r="D7" s="359" t="s">
        <v>53</v>
      </c>
      <c r="E7" s="237">
        <v>15</v>
      </c>
      <c r="F7" s="359" t="s">
        <v>1367</v>
      </c>
      <c r="G7" s="361" t="s">
        <v>1399</v>
      </c>
      <c r="I7" s="1380">
        <v>41782</v>
      </c>
      <c r="J7" s="1382" t="s">
        <v>641</v>
      </c>
      <c r="K7" s="498" t="s">
        <v>1403</v>
      </c>
      <c r="L7" s="359" t="s">
        <v>47</v>
      </c>
      <c r="M7" s="1374">
        <v>7</v>
      </c>
      <c r="N7" s="1376" t="s">
        <v>515</v>
      </c>
      <c r="O7" s="1378" t="s">
        <v>1406</v>
      </c>
    </row>
    <row r="8" spans="1:15" ht="12.75" customHeight="1">
      <c r="A8" s="1380">
        <v>41783</v>
      </c>
      <c r="B8" s="1382" t="s">
        <v>204</v>
      </c>
      <c r="C8" s="498" t="s">
        <v>1396</v>
      </c>
      <c r="D8" s="359" t="s">
        <v>53</v>
      </c>
      <c r="E8" s="1374">
        <v>34</v>
      </c>
      <c r="F8" s="1376" t="s">
        <v>654</v>
      </c>
      <c r="G8" s="1378" t="s">
        <v>1400</v>
      </c>
      <c r="I8" s="1387"/>
      <c r="J8" s="1383"/>
      <c r="K8" s="498" t="s">
        <v>1402</v>
      </c>
      <c r="L8" s="359" t="s">
        <v>49</v>
      </c>
      <c r="M8" s="1383"/>
      <c r="N8" s="1383"/>
      <c r="O8" s="1384"/>
    </row>
    <row r="9" spans="1:15" ht="12.75" customHeight="1">
      <c r="A9" s="1387"/>
      <c r="B9" s="1383"/>
      <c r="C9" s="498" t="s">
        <v>1397</v>
      </c>
      <c r="D9" s="359" t="s">
        <v>59</v>
      </c>
      <c r="E9" s="1383"/>
      <c r="F9" s="1383"/>
      <c r="G9" s="1384"/>
      <c r="I9" s="1380">
        <v>41783</v>
      </c>
      <c r="J9" s="1382" t="s">
        <v>204</v>
      </c>
      <c r="K9" s="498" t="s">
        <v>1404</v>
      </c>
      <c r="L9" s="359" t="s">
        <v>52</v>
      </c>
      <c r="M9" s="1374">
        <v>14</v>
      </c>
      <c r="N9" s="1376" t="s">
        <v>638</v>
      </c>
      <c r="O9" s="1378" t="s">
        <v>1407</v>
      </c>
    </row>
    <row r="10" spans="1:15" ht="12.75" customHeight="1">
      <c r="A10" s="360">
        <v>41783</v>
      </c>
      <c r="B10" s="216" t="s">
        <v>1394</v>
      </c>
      <c r="C10" s="358" t="s">
        <v>1398</v>
      </c>
      <c r="D10" s="359" t="s">
        <v>47</v>
      </c>
      <c r="E10" s="237">
        <v>12</v>
      </c>
      <c r="F10" s="359" t="s">
        <v>1343</v>
      </c>
      <c r="G10" s="361" t="s">
        <v>1401</v>
      </c>
      <c r="I10" s="1387"/>
      <c r="J10" s="1383"/>
      <c r="K10" s="498" t="s">
        <v>724</v>
      </c>
      <c r="L10" s="359" t="s">
        <v>683</v>
      </c>
      <c r="M10" s="1383"/>
      <c r="N10" s="1383"/>
      <c r="O10" s="1384"/>
    </row>
    <row r="11" spans="1:15" ht="12.75" customHeight="1">
      <c r="A11" s="360">
        <v>41790</v>
      </c>
      <c r="B11" s="216" t="s">
        <v>245</v>
      </c>
      <c r="C11" s="358" t="s">
        <v>683</v>
      </c>
      <c r="D11" s="359" t="s">
        <v>683</v>
      </c>
      <c r="E11" s="237">
        <v>11</v>
      </c>
      <c r="F11" s="359" t="s">
        <v>647</v>
      </c>
      <c r="G11" s="361" t="s">
        <v>1447</v>
      </c>
      <c r="I11" s="360">
        <v>41783</v>
      </c>
      <c r="J11" s="216" t="s">
        <v>1394</v>
      </c>
      <c r="K11" s="358" t="s">
        <v>1405</v>
      </c>
      <c r="L11" s="359" t="s">
        <v>46</v>
      </c>
      <c r="M11" s="237">
        <v>6</v>
      </c>
      <c r="N11" s="359" t="s">
        <v>1344</v>
      </c>
      <c r="O11" s="361" t="s">
        <v>1408</v>
      </c>
    </row>
    <row r="12" spans="1:15" ht="12.75" customHeight="1">
      <c r="A12" s="360">
        <v>41790</v>
      </c>
      <c r="B12" s="216" t="s">
        <v>218</v>
      </c>
      <c r="C12" s="358" t="s">
        <v>1445</v>
      </c>
      <c r="D12" s="359" t="s">
        <v>48</v>
      </c>
      <c r="E12" s="237">
        <v>21</v>
      </c>
      <c r="F12" s="359" t="s">
        <v>647</v>
      </c>
      <c r="G12" s="361" t="s">
        <v>1448</v>
      </c>
      <c r="I12" s="360">
        <v>41790</v>
      </c>
      <c r="J12" s="216" t="s">
        <v>245</v>
      </c>
      <c r="K12" s="358" t="s">
        <v>683</v>
      </c>
      <c r="L12" s="359" t="s">
        <v>683</v>
      </c>
      <c r="M12" s="237">
        <v>6</v>
      </c>
      <c r="N12" s="359" t="s">
        <v>515</v>
      </c>
      <c r="O12" s="361" t="s">
        <v>1442</v>
      </c>
    </row>
    <row r="13" spans="1:15" ht="12.75" customHeight="1">
      <c r="A13" s="360">
        <v>41790</v>
      </c>
      <c r="B13" s="216" t="s">
        <v>1438</v>
      </c>
      <c r="C13" s="358" t="s">
        <v>1446</v>
      </c>
      <c r="D13" s="359" t="s">
        <v>62</v>
      </c>
      <c r="E13" s="237">
        <v>19</v>
      </c>
      <c r="F13" s="359" t="s">
        <v>647</v>
      </c>
      <c r="G13" s="361" t="s">
        <v>1449</v>
      </c>
      <c r="I13" s="1380">
        <v>41790</v>
      </c>
      <c r="J13" s="1382" t="s">
        <v>218</v>
      </c>
      <c r="K13" s="498" t="s">
        <v>1439</v>
      </c>
      <c r="L13" s="359" t="s">
        <v>50</v>
      </c>
      <c r="M13" s="1374">
        <v>9</v>
      </c>
      <c r="N13" s="1376" t="s">
        <v>515</v>
      </c>
      <c r="O13" s="1378" t="s">
        <v>1443</v>
      </c>
    </row>
    <row r="14" spans="1:15" ht="12.75" customHeight="1">
      <c r="A14" s="1380">
        <v>41804</v>
      </c>
      <c r="B14" s="1382" t="s">
        <v>326</v>
      </c>
      <c r="C14" s="498" t="s">
        <v>1601</v>
      </c>
      <c r="D14" s="359" t="s">
        <v>683</v>
      </c>
      <c r="E14" s="1374">
        <v>31</v>
      </c>
      <c r="F14" s="1376" t="s">
        <v>604</v>
      </c>
      <c r="G14" s="1378" t="s">
        <v>1605</v>
      </c>
      <c r="I14" s="1387"/>
      <c r="J14" s="1383"/>
      <c r="K14" s="498" t="s">
        <v>1440</v>
      </c>
      <c r="L14" s="359" t="s">
        <v>52</v>
      </c>
      <c r="M14" s="1383"/>
      <c r="N14" s="1383"/>
      <c r="O14" s="1384"/>
    </row>
    <row r="15" spans="1:15" ht="12.75" customHeight="1">
      <c r="A15" s="1387"/>
      <c r="B15" s="1383"/>
      <c r="C15" s="498" t="s">
        <v>1602</v>
      </c>
      <c r="D15" s="359" t="s">
        <v>121</v>
      </c>
      <c r="E15" s="1383"/>
      <c r="F15" s="1383"/>
      <c r="G15" s="1384"/>
      <c r="I15" s="1380">
        <v>41790</v>
      </c>
      <c r="J15" s="1382" t="s">
        <v>1438</v>
      </c>
      <c r="K15" s="498" t="s">
        <v>1441</v>
      </c>
      <c r="L15" s="359" t="s">
        <v>49</v>
      </c>
      <c r="M15" s="1374">
        <v>7</v>
      </c>
      <c r="N15" s="1376" t="s">
        <v>245</v>
      </c>
      <c r="O15" s="1378" t="s">
        <v>1444</v>
      </c>
    </row>
    <row r="16" spans="1:15" ht="12.75" customHeight="1">
      <c r="A16" s="1380">
        <v>41811</v>
      </c>
      <c r="B16" s="1382" t="s">
        <v>515</v>
      </c>
      <c r="C16" s="498" t="s">
        <v>1603</v>
      </c>
      <c r="D16" s="359" t="s">
        <v>63</v>
      </c>
      <c r="E16" s="1374">
        <v>39</v>
      </c>
      <c r="F16" s="1376" t="s">
        <v>647</v>
      </c>
      <c r="G16" s="1378" t="s">
        <v>1606</v>
      </c>
      <c r="I16" s="1387"/>
      <c r="J16" s="1383"/>
      <c r="K16" s="498" t="s">
        <v>683</v>
      </c>
      <c r="L16" s="359" t="s">
        <v>683</v>
      </c>
      <c r="M16" s="1383"/>
      <c r="N16" s="1383"/>
      <c r="O16" s="1384"/>
    </row>
    <row r="17" spans="1:15" ht="12.75" customHeight="1">
      <c r="A17" s="1387"/>
      <c r="B17" s="1383"/>
      <c r="C17" s="498" t="s">
        <v>1604</v>
      </c>
      <c r="D17" s="359" t="s">
        <v>120</v>
      </c>
      <c r="E17" s="1383"/>
      <c r="F17" s="1383"/>
      <c r="G17" s="1384"/>
      <c r="I17" s="1380">
        <v>41804</v>
      </c>
      <c r="J17" s="1382" t="s">
        <v>326</v>
      </c>
      <c r="K17" s="498" t="s">
        <v>1608</v>
      </c>
      <c r="L17" s="359" t="s">
        <v>49</v>
      </c>
      <c r="M17" s="1374">
        <v>16</v>
      </c>
      <c r="N17" s="1376" t="s">
        <v>515</v>
      </c>
      <c r="O17" s="1378" t="s">
        <v>1612</v>
      </c>
    </row>
    <row r="18" spans="1:15" ht="12.75" customHeight="1">
      <c r="A18" s="360">
        <v>41811</v>
      </c>
      <c r="B18" s="216" t="s">
        <v>1600</v>
      </c>
      <c r="C18" s="358" t="s">
        <v>683</v>
      </c>
      <c r="D18" s="359" t="s">
        <v>683</v>
      </c>
      <c r="E18" s="237">
        <v>52</v>
      </c>
      <c r="F18" s="359" t="s">
        <v>647</v>
      </c>
      <c r="G18" s="361" t="s">
        <v>1607</v>
      </c>
      <c r="I18" s="1387"/>
      <c r="J18" s="1383"/>
      <c r="K18" s="498" t="s">
        <v>1609</v>
      </c>
      <c r="L18" s="359" t="s">
        <v>55</v>
      </c>
      <c r="M18" s="1383"/>
      <c r="N18" s="1383"/>
      <c r="O18" s="1384"/>
    </row>
    <row r="19" spans="1:15" ht="12.75" customHeight="1">
      <c r="A19" s="1380">
        <v>41818</v>
      </c>
      <c r="B19" s="1382" t="s">
        <v>1354</v>
      </c>
      <c r="C19" s="498" t="s">
        <v>1673</v>
      </c>
      <c r="D19" s="359" t="s">
        <v>114</v>
      </c>
      <c r="E19" s="1374">
        <v>42</v>
      </c>
      <c r="F19" s="1376" t="s">
        <v>647</v>
      </c>
      <c r="G19" s="1378" t="s">
        <v>1674</v>
      </c>
      <c r="I19" s="1380">
        <v>41811</v>
      </c>
      <c r="J19" s="1382" t="s">
        <v>515</v>
      </c>
      <c r="K19" s="498" t="s">
        <v>1601</v>
      </c>
      <c r="L19" s="359" t="s">
        <v>683</v>
      </c>
      <c r="M19" s="1374">
        <v>14</v>
      </c>
      <c r="N19" s="1376" t="s">
        <v>1379</v>
      </c>
      <c r="O19" s="1378" t="s">
        <v>1613</v>
      </c>
    </row>
    <row r="20" spans="1:15" ht="12.75" customHeight="1">
      <c r="A20" s="1387"/>
      <c r="B20" s="1383"/>
      <c r="C20" s="498" t="s">
        <v>724</v>
      </c>
      <c r="D20" s="359" t="s">
        <v>683</v>
      </c>
      <c r="E20" s="1383"/>
      <c r="F20" s="1383"/>
      <c r="G20" s="1384"/>
      <c r="I20" s="1387"/>
      <c r="J20" s="1383"/>
      <c r="K20" s="498" t="s">
        <v>1610</v>
      </c>
      <c r="L20" s="359" t="s">
        <v>48</v>
      </c>
      <c r="M20" s="1383"/>
      <c r="N20" s="1383"/>
      <c r="O20" s="1384"/>
    </row>
    <row r="21" spans="1:15" ht="12.75" customHeight="1">
      <c r="A21" s="1380">
        <v>41825</v>
      </c>
      <c r="B21" s="1382" t="s">
        <v>222</v>
      </c>
      <c r="C21" s="498" t="s">
        <v>1601</v>
      </c>
      <c r="D21" s="359" t="s">
        <v>683</v>
      </c>
      <c r="E21" s="1374">
        <v>47</v>
      </c>
      <c r="F21" s="1376" t="s">
        <v>647</v>
      </c>
      <c r="G21" s="1378" t="s">
        <v>1718</v>
      </c>
      <c r="I21" s="360">
        <v>41811</v>
      </c>
      <c r="J21" s="216" t="s">
        <v>1600</v>
      </c>
      <c r="K21" s="358" t="s">
        <v>1611</v>
      </c>
      <c r="L21" s="359" t="s">
        <v>51</v>
      </c>
      <c r="M21" s="237">
        <v>17</v>
      </c>
      <c r="N21" s="359" t="s">
        <v>638</v>
      </c>
      <c r="O21" s="361" t="s">
        <v>1614</v>
      </c>
    </row>
    <row r="22" spans="1:15" ht="12.75" customHeight="1">
      <c r="A22" s="1385"/>
      <c r="B22" s="1388"/>
      <c r="C22" s="498" t="s">
        <v>724</v>
      </c>
      <c r="D22" s="359" t="s">
        <v>683</v>
      </c>
      <c r="E22" s="1388"/>
      <c r="F22" s="1388"/>
      <c r="G22" s="1389"/>
      <c r="I22" s="1380">
        <v>41818</v>
      </c>
      <c r="J22" s="1382" t="s">
        <v>1354</v>
      </c>
      <c r="K22" s="498" t="s">
        <v>1676</v>
      </c>
      <c r="L22" s="359" t="s">
        <v>51</v>
      </c>
      <c r="M22" s="1374">
        <v>15</v>
      </c>
      <c r="N22" s="1376" t="s">
        <v>515</v>
      </c>
      <c r="O22" s="1378" t="s">
        <v>1677</v>
      </c>
    </row>
    <row r="23" spans="1:15" ht="12.75" customHeight="1">
      <c r="A23" s="1386"/>
      <c r="B23" s="1383"/>
      <c r="C23" s="498" t="s">
        <v>1717</v>
      </c>
      <c r="D23" s="359" t="s">
        <v>59</v>
      </c>
      <c r="E23" s="1383"/>
      <c r="F23" s="1383"/>
      <c r="G23" s="1384"/>
      <c r="I23" s="1387"/>
      <c r="J23" s="1383"/>
      <c r="K23" s="498" t="s">
        <v>1675</v>
      </c>
      <c r="L23" s="359" t="s">
        <v>50</v>
      </c>
      <c r="M23" s="1383"/>
      <c r="N23" s="1383"/>
      <c r="O23" s="1384"/>
    </row>
    <row r="24" spans="1:15" ht="12.75" customHeight="1">
      <c r="A24" s="360">
        <v>41825</v>
      </c>
      <c r="B24" s="216" t="s">
        <v>1719</v>
      </c>
      <c r="C24" s="358" t="s">
        <v>683</v>
      </c>
      <c r="D24" s="359" t="s">
        <v>683</v>
      </c>
      <c r="E24" s="237">
        <v>28</v>
      </c>
      <c r="F24" s="359" t="s">
        <v>221</v>
      </c>
      <c r="G24" s="361" t="s">
        <v>1720</v>
      </c>
      <c r="I24" s="1380">
        <v>41825</v>
      </c>
      <c r="J24" s="1382" t="s">
        <v>222</v>
      </c>
      <c r="K24" s="498" t="s">
        <v>1725</v>
      </c>
      <c r="L24" s="359" t="s">
        <v>121</v>
      </c>
      <c r="M24" s="1374">
        <v>18</v>
      </c>
      <c r="N24" s="1376" t="s">
        <v>515</v>
      </c>
      <c r="O24" s="1378" t="s">
        <v>1727</v>
      </c>
    </row>
    <row r="25" spans="1:15" ht="12.75" customHeight="1">
      <c r="A25" s="360">
        <v>41826</v>
      </c>
      <c r="B25" s="216" t="s">
        <v>1377</v>
      </c>
      <c r="C25" s="358" t="s">
        <v>1721</v>
      </c>
      <c r="D25" s="359" t="s">
        <v>62</v>
      </c>
      <c r="E25" s="237">
        <v>44</v>
      </c>
      <c r="F25" s="359" t="s">
        <v>515</v>
      </c>
      <c r="G25" s="361" t="s">
        <v>1722</v>
      </c>
      <c r="I25" s="1387"/>
      <c r="J25" s="1383"/>
      <c r="K25" s="498" t="s">
        <v>1726</v>
      </c>
      <c r="L25" s="359" t="s">
        <v>52</v>
      </c>
      <c r="M25" s="1383"/>
      <c r="N25" s="1383"/>
      <c r="O25" s="1384"/>
    </row>
    <row r="26" spans="1:15" ht="12.75" customHeight="1">
      <c r="A26" s="360">
        <v>41826</v>
      </c>
      <c r="B26" s="216" t="s">
        <v>29</v>
      </c>
      <c r="C26" s="358" t="s">
        <v>1723</v>
      </c>
      <c r="D26" s="359" t="s">
        <v>52</v>
      </c>
      <c r="E26" s="237">
        <v>12</v>
      </c>
      <c r="F26" s="359" t="s">
        <v>326</v>
      </c>
      <c r="G26" s="361" t="s">
        <v>1724</v>
      </c>
      <c r="I26" s="1380">
        <v>41826</v>
      </c>
      <c r="J26" s="1382" t="s">
        <v>1377</v>
      </c>
      <c r="K26" s="498" t="s">
        <v>1728</v>
      </c>
      <c r="L26" s="359" t="s">
        <v>55</v>
      </c>
      <c r="M26" s="1374">
        <v>16</v>
      </c>
      <c r="N26" s="1376" t="s">
        <v>1379</v>
      </c>
      <c r="O26" s="1378" t="s">
        <v>1730</v>
      </c>
    </row>
    <row r="27" spans="1:15" ht="12.75" customHeight="1">
      <c r="A27" s="360">
        <v>41832</v>
      </c>
      <c r="B27" s="216" t="s">
        <v>641</v>
      </c>
      <c r="C27" s="358" t="s">
        <v>1852</v>
      </c>
      <c r="D27" s="359" t="s">
        <v>121</v>
      </c>
      <c r="E27" s="237">
        <v>31</v>
      </c>
      <c r="F27" s="359" t="s">
        <v>1367</v>
      </c>
      <c r="G27" s="361" t="s">
        <v>1853</v>
      </c>
      <c r="I27" s="1387"/>
      <c r="J27" s="1383"/>
      <c r="K27" s="498" t="s">
        <v>1729</v>
      </c>
      <c r="L27" s="359" t="s">
        <v>57</v>
      </c>
      <c r="M27" s="1383"/>
      <c r="N27" s="1383"/>
      <c r="O27" s="1384"/>
    </row>
    <row r="28" spans="1:15" ht="12.75" customHeight="1">
      <c r="A28" s="1380">
        <v>41839</v>
      </c>
      <c r="B28" s="1382" t="s">
        <v>241</v>
      </c>
      <c r="C28" s="498" t="s">
        <v>1971</v>
      </c>
      <c r="D28" s="359" t="s">
        <v>62</v>
      </c>
      <c r="E28" s="1374">
        <v>28</v>
      </c>
      <c r="F28" s="1376" t="s">
        <v>604</v>
      </c>
      <c r="G28" s="1378" t="s">
        <v>1973</v>
      </c>
      <c r="I28" s="360">
        <v>41832</v>
      </c>
      <c r="J28" s="216" t="s">
        <v>641</v>
      </c>
      <c r="K28" s="358" t="s">
        <v>1854</v>
      </c>
      <c r="L28" s="359" t="s">
        <v>49</v>
      </c>
      <c r="M28" s="237">
        <v>13</v>
      </c>
      <c r="N28" s="359" t="s">
        <v>1379</v>
      </c>
      <c r="O28" s="361" t="s">
        <v>1855</v>
      </c>
    </row>
    <row r="29" spans="1:15" ht="12.75" customHeight="1">
      <c r="A29" s="1387"/>
      <c r="B29" s="1383"/>
      <c r="C29" s="498" t="s">
        <v>1972</v>
      </c>
      <c r="D29" s="359" t="s">
        <v>122</v>
      </c>
      <c r="E29" s="1383"/>
      <c r="F29" s="1383"/>
      <c r="G29" s="1384"/>
      <c r="I29" s="1380">
        <v>41839</v>
      </c>
      <c r="J29" s="1382" t="s">
        <v>241</v>
      </c>
      <c r="K29" s="498" t="s">
        <v>1979</v>
      </c>
      <c r="L29" s="359" t="s">
        <v>57</v>
      </c>
      <c r="M29" s="1374">
        <v>11</v>
      </c>
      <c r="N29" s="1376" t="s">
        <v>361</v>
      </c>
      <c r="O29" s="1378" t="s">
        <v>1982</v>
      </c>
    </row>
    <row r="30" spans="1:15" ht="12.75" customHeight="1">
      <c r="A30" s="1380">
        <v>41839</v>
      </c>
      <c r="B30" s="1382" t="s">
        <v>361</v>
      </c>
      <c r="C30" s="498" t="s">
        <v>1974</v>
      </c>
      <c r="D30" s="359" t="s">
        <v>114</v>
      </c>
      <c r="E30" s="1374">
        <v>19</v>
      </c>
      <c r="F30" s="1376" t="s">
        <v>361</v>
      </c>
      <c r="G30" s="1378" t="s">
        <v>1976</v>
      </c>
      <c r="I30" s="1387"/>
      <c r="J30" s="1383"/>
      <c r="K30" s="498" t="s">
        <v>724</v>
      </c>
      <c r="L30" s="359" t="s">
        <v>683</v>
      </c>
      <c r="M30" s="1383"/>
      <c r="N30" s="1383"/>
      <c r="O30" s="1384"/>
    </row>
    <row r="31" spans="1:15" ht="12.75" customHeight="1">
      <c r="A31" s="1387"/>
      <c r="B31" s="1383"/>
      <c r="C31" s="498" t="s">
        <v>1975</v>
      </c>
      <c r="D31" s="359" t="s">
        <v>47</v>
      </c>
      <c r="E31" s="1383"/>
      <c r="F31" s="1383"/>
      <c r="G31" s="1384"/>
      <c r="I31" s="1380">
        <v>41839</v>
      </c>
      <c r="J31" s="1382" t="s">
        <v>361</v>
      </c>
      <c r="K31" s="498" t="s">
        <v>1980</v>
      </c>
      <c r="L31" s="359" t="s">
        <v>52</v>
      </c>
      <c r="M31" s="1374">
        <v>7</v>
      </c>
      <c r="N31" s="1376" t="s">
        <v>361</v>
      </c>
      <c r="O31" s="1378" t="s">
        <v>1983</v>
      </c>
    </row>
    <row r="32" spans="1:15" ht="12.75" customHeight="1">
      <c r="A32" s="1380">
        <v>41846</v>
      </c>
      <c r="B32" s="1382" t="s">
        <v>1705</v>
      </c>
      <c r="C32" s="498" t="s">
        <v>1977</v>
      </c>
      <c r="D32" s="359" t="s">
        <v>56</v>
      </c>
      <c r="E32" s="1374">
        <v>20</v>
      </c>
      <c r="F32" s="1376" t="s">
        <v>606</v>
      </c>
      <c r="G32" s="1378" t="s">
        <v>1978</v>
      </c>
      <c r="I32" s="1387"/>
      <c r="J32" s="1383"/>
      <c r="K32" s="498" t="s">
        <v>1981</v>
      </c>
      <c r="L32" s="359" t="s">
        <v>55</v>
      </c>
      <c r="M32" s="1383"/>
      <c r="N32" s="1383"/>
      <c r="O32" s="1384"/>
    </row>
    <row r="33" spans="1:15" ht="12.75" customHeight="1">
      <c r="A33" s="1387"/>
      <c r="B33" s="1383"/>
      <c r="C33" s="498" t="s">
        <v>724</v>
      </c>
      <c r="D33" s="359" t="s">
        <v>683</v>
      </c>
      <c r="E33" s="1383"/>
      <c r="F33" s="1383"/>
      <c r="G33" s="1384"/>
      <c r="I33" s="1380">
        <v>41853</v>
      </c>
      <c r="J33" s="1382" t="s">
        <v>1372</v>
      </c>
      <c r="K33" s="498" t="s">
        <v>2041</v>
      </c>
      <c r="L33" s="359" t="s">
        <v>56</v>
      </c>
      <c r="M33" s="1374">
        <v>14</v>
      </c>
      <c r="N33" s="1376" t="s">
        <v>1456</v>
      </c>
      <c r="O33" s="1378" t="s">
        <v>2044</v>
      </c>
    </row>
    <row r="34" spans="1:15" ht="12.75" customHeight="1">
      <c r="A34" s="1380">
        <v>41853</v>
      </c>
      <c r="B34" s="1382" t="s">
        <v>1372</v>
      </c>
      <c r="C34" s="498" t="s">
        <v>2037</v>
      </c>
      <c r="D34" s="359" t="s">
        <v>57</v>
      </c>
      <c r="E34" s="1374">
        <v>34</v>
      </c>
      <c r="F34" s="1376" t="s">
        <v>647</v>
      </c>
      <c r="G34" s="1378" t="s">
        <v>2040</v>
      </c>
      <c r="I34" s="1387"/>
      <c r="J34" s="1383"/>
      <c r="K34" s="498" t="s">
        <v>2042</v>
      </c>
      <c r="L34" s="359" t="s">
        <v>57</v>
      </c>
      <c r="M34" s="1383"/>
      <c r="N34" s="1383"/>
      <c r="O34" s="1384"/>
    </row>
    <row r="35" spans="1:15" ht="12.75" customHeight="1">
      <c r="A35" s="1387"/>
      <c r="B35" s="1383"/>
      <c r="C35" s="498" t="s">
        <v>724</v>
      </c>
      <c r="D35" s="359" t="s">
        <v>683</v>
      </c>
      <c r="E35" s="1383"/>
      <c r="F35" s="1383"/>
      <c r="G35" s="1384"/>
      <c r="I35" s="360">
        <v>41854</v>
      </c>
      <c r="J35" s="216" t="s">
        <v>2010</v>
      </c>
      <c r="K35" s="358" t="s">
        <v>2043</v>
      </c>
      <c r="L35" s="359" t="s">
        <v>46</v>
      </c>
      <c r="M35" s="237">
        <v>13</v>
      </c>
      <c r="N35" s="359" t="s">
        <v>2011</v>
      </c>
      <c r="O35" s="361" t="s">
        <v>2045</v>
      </c>
    </row>
    <row r="36" spans="1:15" ht="12.75" customHeight="1">
      <c r="A36" s="1380">
        <v>41854</v>
      </c>
      <c r="B36" s="1382" t="s">
        <v>2010</v>
      </c>
      <c r="C36" s="498" t="s">
        <v>1601</v>
      </c>
      <c r="D36" s="359" t="s">
        <v>683</v>
      </c>
      <c r="E36" s="1374">
        <v>20</v>
      </c>
      <c r="F36" s="1376" t="s">
        <v>2012</v>
      </c>
      <c r="G36" s="1378" t="s">
        <v>2039</v>
      </c>
      <c r="I36" s="1380">
        <v>41860</v>
      </c>
      <c r="J36" s="1382" t="s">
        <v>604</v>
      </c>
      <c r="K36" s="498" t="s">
        <v>2059</v>
      </c>
      <c r="L36" s="359" t="s">
        <v>47</v>
      </c>
      <c r="M36" s="1374">
        <v>13</v>
      </c>
      <c r="N36" s="1376" t="s">
        <v>1456</v>
      </c>
      <c r="O36" s="1378" t="s">
        <v>2060</v>
      </c>
    </row>
    <row r="37" spans="1:15" ht="12.75" customHeight="1">
      <c r="A37" s="1387"/>
      <c r="B37" s="1383"/>
      <c r="C37" s="498" t="s">
        <v>2038</v>
      </c>
      <c r="D37" s="359" t="s">
        <v>56</v>
      </c>
      <c r="E37" s="1383"/>
      <c r="F37" s="1383"/>
      <c r="G37" s="1384"/>
      <c r="I37" s="1387"/>
      <c r="J37" s="1383"/>
      <c r="K37" s="498" t="s">
        <v>724</v>
      </c>
      <c r="L37" s="359" t="s">
        <v>683</v>
      </c>
      <c r="M37" s="1383"/>
      <c r="N37" s="1383"/>
      <c r="O37" s="1384"/>
    </row>
    <row r="38" spans="1:15" ht="12.75" customHeight="1">
      <c r="A38" s="1380">
        <v>41860</v>
      </c>
      <c r="B38" s="1382" t="s">
        <v>604</v>
      </c>
      <c r="C38" s="498" t="s">
        <v>2056</v>
      </c>
      <c r="D38" s="359" t="s">
        <v>151</v>
      </c>
      <c r="E38" s="1374">
        <v>35</v>
      </c>
      <c r="F38" s="1376" t="s">
        <v>1367</v>
      </c>
      <c r="G38" s="1378" t="s">
        <v>2058</v>
      </c>
      <c r="I38" s="1380">
        <v>41861</v>
      </c>
      <c r="J38" s="1382" t="s">
        <v>1368</v>
      </c>
      <c r="K38" s="498" t="s">
        <v>2192</v>
      </c>
      <c r="L38" s="359" t="s">
        <v>48</v>
      </c>
      <c r="M38" s="1374">
        <v>18</v>
      </c>
      <c r="N38" s="1376" t="s">
        <v>638</v>
      </c>
      <c r="O38" s="1378" t="s">
        <v>2194</v>
      </c>
    </row>
    <row r="39" spans="1:15" ht="12.75" customHeight="1">
      <c r="A39" s="1387"/>
      <c r="B39" s="1383"/>
      <c r="C39" s="498" t="s">
        <v>2057</v>
      </c>
      <c r="D39" s="359" t="s">
        <v>54</v>
      </c>
      <c r="E39" s="1383"/>
      <c r="F39" s="1383"/>
      <c r="G39" s="1384"/>
      <c r="I39" s="1387"/>
      <c r="J39" s="1383"/>
      <c r="K39" s="498" t="s">
        <v>2193</v>
      </c>
      <c r="L39" s="359" t="s">
        <v>56</v>
      </c>
      <c r="M39" s="1383"/>
      <c r="N39" s="1383"/>
      <c r="O39" s="1384"/>
    </row>
    <row r="40" spans="1:15" ht="12.75" customHeight="1">
      <c r="A40" s="360">
        <v>41861</v>
      </c>
      <c r="B40" s="216" t="s">
        <v>1368</v>
      </c>
      <c r="C40" s="358" t="s">
        <v>683</v>
      </c>
      <c r="D40" s="359" t="s">
        <v>683</v>
      </c>
      <c r="E40" s="237">
        <v>43</v>
      </c>
      <c r="F40" s="359" t="s">
        <v>604</v>
      </c>
      <c r="G40" s="361" t="s">
        <v>2191</v>
      </c>
      <c r="I40" s="360">
        <v>41866</v>
      </c>
      <c r="J40" s="216" t="s">
        <v>2218</v>
      </c>
      <c r="K40" s="358" t="s">
        <v>683</v>
      </c>
      <c r="L40" s="359" t="s">
        <v>683</v>
      </c>
      <c r="M40" s="237">
        <v>14</v>
      </c>
      <c r="N40" s="359" t="s">
        <v>1379</v>
      </c>
      <c r="O40" s="361" t="s">
        <v>2222</v>
      </c>
    </row>
    <row r="41" spans="1:15" ht="12.75" customHeight="1">
      <c r="A41" s="1380">
        <v>41867</v>
      </c>
      <c r="B41" s="1382" t="s">
        <v>638</v>
      </c>
      <c r="C41" s="498" t="s">
        <v>2224</v>
      </c>
      <c r="D41" s="359" t="s">
        <v>54</v>
      </c>
      <c r="E41" s="1374">
        <v>30</v>
      </c>
      <c r="F41" s="1376" t="s">
        <v>647</v>
      </c>
      <c r="G41" s="1378" t="s">
        <v>2226</v>
      </c>
      <c r="I41" s="1380">
        <v>41867</v>
      </c>
      <c r="J41" s="1382" t="s">
        <v>638</v>
      </c>
      <c r="K41" s="498" t="s">
        <v>2227</v>
      </c>
      <c r="L41" s="359" t="s">
        <v>56</v>
      </c>
      <c r="M41" s="1374">
        <v>13</v>
      </c>
      <c r="N41" s="1376" t="s">
        <v>638</v>
      </c>
      <c r="O41" s="1378" t="s">
        <v>2228</v>
      </c>
    </row>
    <row r="42" spans="1:15" ht="12.75" customHeight="1">
      <c r="A42" s="1381"/>
      <c r="B42" s="1383"/>
      <c r="C42" s="498" t="s">
        <v>2225</v>
      </c>
      <c r="D42" s="359" t="s">
        <v>59</v>
      </c>
      <c r="E42" s="1375"/>
      <c r="F42" s="1377"/>
      <c r="G42" s="1379"/>
      <c r="I42" s="1381"/>
      <c r="J42" s="1383"/>
      <c r="K42" s="498" t="s">
        <v>724</v>
      </c>
      <c r="L42" s="359" t="s">
        <v>683</v>
      </c>
      <c r="M42" s="1375"/>
      <c r="N42" s="1377"/>
      <c r="O42" s="1379"/>
    </row>
    <row r="43" spans="1:15" ht="12.75" customHeight="1">
      <c r="A43" s="360">
        <v>41874</v>
      </c>
      <c r="B43" s="216" t="s">
        <v>1373</v>
      </c>
      <c r="C43" s="358" t="s">
        <v>2277</v>
      </c>
      <c r="D43" s="359" t="s">
        <v>122</v>
      </c>
      <c r="E43" s="237">
        <v>36</v>
      </c>
      <c r="F43" s="359" t="s">
        <v>647</v>
      </c>
      <c r="G43" s="361" t="s">
        <v>2279</v>
      </c>
      <c r="I43" s="1380">
        <v>41874</v>
      </c>
      <c r="J43" s="1382" t="s">
        <v>1373</v>
      </c>
      <c r="K43" s="498" t="s">
        <v>2281</v>
      </c>
      <c r="L43" s="359" t="s">
        <v>54</v>
      </c>
      <c r="M43" s="1374">
        <v>16</v>
      </c>
      <c r="N43" s="1376" t="s">
        <v>515</v>
      </c>
      <c r="O43" s="1378" t="s">
        <v>2283</v>
      </c>
    </row>
    <row r="44" spans="1:15" ht="12.75" customHeight="1">
      <c r="A44" s="360">
        <v>41875</v>
      </c>
      <c r="B44" s="216" t="s">
        <v>338</v>
      </c>
      <c r="C44" s="358" t="s">
        <v>2278</v>
      </c>
      <c r="D44" s="359" t="s">
        <v>56</v>
      </c>
      <c r="E44" s="237">
        <v>44</v>
      </c>
      <c r="F44" s="359" t="s">
        <v>647</v>
      </c>
      <c r="G44" s="361" t="s">
        <v>2280</v>
      </c>
      <c r="I44" s="1381"/>
      <c r="J44" s="1383"/>
      <c r="K44" s="498" t="s">
        <v>2282</v>
      </c>
      <c r="L44" s="359" t="s">
        <v>120</v>
      </c>
      <c r="M44" s="1375"/>
      <c r="N44" s="1377"/>
      <c r="O44" s="1379"/>
    </row>
    <row r="45" spans="1:15" ht="12.75" customHeight="1">
      <c r="A45" s="360">
        <v>41881</v>
      </c>
      <c r="B45" s="216" t="s">
        <v>1380</v>
      </c>
      <c r="C45" s="358" t="s">
        <v>2752</v>
      </c>
      <c r="D45" s="359" t="s">
        <v>49</v>
      </c>
      <c r="E45" s="237">
        <v>13</v>
      </c>
      <c r="F45" s="359" t="s">
        <v>2727</v>
      </c>
      <c r="G45" s="361" t="s">
        <v>2753</v>
      </c>
      <c r="I45" s="1380">
        <v>41875</v>
      </c>
      <c r="J45" s="1382" t="s">
        <v>338</v>
      </c>
      <c r="K45" s="498" t="s">
        <v>2284</v>
      </c>
      <c r="L45" s="359" t="s">
        <v>47</v>
      </c>
      <c r="M45" s="1374">
        <v>18</v>
      </c>
      <c r="N45" s="1376" t="s">
        <v>638</v>
      </c>
      <c r="O45" s="1378" t="s">
        <v>2286</v>
      </c>
    </row>
    <row r="46" spans="1:15" ht="12.75" customHeight="1">
      <c r="A46" s="1380">
        <v>41881</v>
      </c>
      <c r="B46" s="1382" t="s">
        <v>2738</v>
      </c>
      <c r="C46" s="498" t="s">
        <v>1601</v>
      </c>
      <c r="D46" s="359" t="s">
        <v>683</v>
      </c>
      <c r="E46" s="1374">
        <v>18</v>
      </c>
      <c r="F46" s="1376" t="s">
        <v>236</v>
      </c>
      <c r="G46" s="1378" t="s">
        <v>2754</v>
      </c>
      <c r="I46" s="1381"/>
      <c r="J46" s="1383"/>
      <c r="K46" s="498" t="s">
        <v>2285</v>
      </c>
      <c r="L46" s="359" t="s">
        <v>55</v>
      </c>
      <c r="M46" s="1375"/>
      <c r="N46" s="1377"/>
      <c r="O46" s="1379"/>
    </row>
    <row r="47" spans="1:15" ht="12.75" customHeight="1">
      <c r="A47" s="1381"/>
      <c r="B47" s="1383"/>
      <c r="C47" s="498" t="s">
        <v>724</v>
      </c>
      <c r="D47" s="359" t="s">
        <v>683</v>
      </c>
      <c r="E47" s="1375"/>
      <c r="F47" s="1377"/>
      <c r="G47" s="1379"/>
      <c r="I47" s="360">
        <v>41881</v>
      </c>
      <c r="J47" s="216" t="s">
        <v>1346</v>
      </c>
      <c r="K47" s="358" t="s">
        <v>683</v>
      </c>
      <c r="L47" s="359" t="s">
        <v>683</v>
      </c>
      <c r="M47" s="237">
        <v>4</v>
      </c>
      <c r="N47" s="359" t="s">
        <v>1346</v>
      </c>
      <c r="O47" s="361" t="s">
        <v>2768</v>
      </c>
    </row>
    <row r="48" spans="1:15" ht="12.75" customHeight="1">
      <c r="A48" s="1380">
        <v>41888</v>
      </c>
      <c r="B48" s="1382" t="s">
        <v>659</v>
      </c>
      <c r="C48" s="498" t="s">
        <v>2772</v>
      </c>
      <c r="D48" s="359" t="s">
        <v>122</v>
      </c>
      <c r="E48" s="1374">
        <v>37</v>
      </c>
      <c r="F48" s="1376" t="s">
        <v>647</v>
      </c>
      <c r="G48" s="1378" t="s">
        <v>2774</v>
      </c>
      <c r="I48" s="1380">
        <v>41881</v>
      </c>
      <c r="J48" s="1382" t="s">
        <v>2738</v>
      </c>
      <c r="K48" s="498" t="s">
        <v>2755</v>
      </c>
      <c r="L48" s="359" t="s">
        <v>46</v>
      </c>
      <c r="M48" s="1374">
        <v>10</v>
      </c>
      <c r="N48" s="1376" t="s">
        <v>361</v>
      </c>
      <c r="O48" s="1378" t="s">
        <v>2757</v>
      </c>
    </row>
    <row r="49" spans="1:15" ht="12.75" customHeight="1">
      <c r="A49" s="1381"/>
      <c r="B49" s="1383"/>
      <c r="C49" s="498" t="s">
        <v>2773</v>
      </c>
      <c r="D49" s="359" t="s">
        <v>151</v>
      </c>
      <c r="E49" s="1375"/>
      <c r="F49" s="1377"/>
      <c r="G49" s="1379"/>
      <c r="I49" s="1381"/>
      <c r="J49" s="1383"/>
      <c r="K49" s="498" t="s">
        <v>2756</v>
      </c>
      <c r="L49" s="359" t="s">
        <v>55</v>
      </c>
      <c r="M49" s="1375"/>
      <c r="N49" s="1377"/>
      <c r="O49" s="1379"/>
    </row>
    <row r="50" spans="1:15" ht="12.75" customHeight="1">
      <c r="A50" s="360">
        <v>41895</v>
      </c>
      <c r="B50" s="216" t="s">
        <v>608</v>
      </c>
      <c r="C50" s="358" t="s">
        <v>2876</v>
      </c>
      <c r="D50" s="359" t="s">
        <v>48</v>
      </c>
      <c r="E50" s="237">
        <v>15</v>
      </c>
      <c r="F50" s="359" t="s">
        <v>647</v>
      </c>
      <c r="G50" s="361" t="s">
        <v>2877</v>
      </c>
      <c r="I50" s="1380">
        <v>41888</v>
      </c>
      <c r="J50" s="1382" t="s">
        <v>659</v>
      </c>
      <c r="K50" s="498" t="s">
        <v>2775</v>
      </c>
      <c r="L50" s="359" t="s">
        <v>50</v>
      </c>
      <c r="M50" s="1374">
        <v>14</v>
      </c>
      <c r="N50" s="1376" t="s">
        <v>515</v>
      </c>
      <c r="O50" s="1378" t="s">
        <v>2777</v>
      </c>
    </row>
    <row r="51" spans="1:15" ht="12.75" customHeight="1" thickBot="1">
      <c r="A51" s="1178">
        <v>41909</v>
      </c>
      <c r="B51" s="231" t="s">
        <v>622</v>
      </c>
      <c r="C51" s="1272" t="s">
        <v>3036</v>
      </c>
      <c r="D51" s="1180" t="s">
        <v>50</v>
      </c>
      <c r="E51" s="243">
        <v>14</v>
      </c>
      <c r="F51" s="1180" t="s">
        <v>604</v>
      </c>
      <c r="G51" s="1181" t="s">
        <v>3037</v>
      </c>
      <c r="I51" s="1381"/>
      <c r="J51" s="1383"/>
      <c r="K51" s="498" t="s">
        <v>2776</v>
      </c>
      <c r="L51" s="359" t="s">
        <v>54</v>
      </c>
      <c r="M51" s="1375"/>
      <c r="N51" s="1377"/>
      <c r="O51" s="1379"/>
    </row>
    <row r="52" spans="9:15" ht="12.75" customHeight="1">
      <c r="I52" s="1380">
        <v>41895</v>
      </c>
      <c r="J52" s="1382" t="s">
        <v>608</v>
      </c>
      <c r="K52" s="498" t="s">
        <v>2878</v>
      </c>
      <c r="L52" s="359" t="s">
        <v>50</v>
      </c>
      <c r="M52" s="1374">
        <v>9</v>
      </c>
      <c r="N52" s="1376" t="s">
        <v>515</v>
      </c>
      <c r="O52" s="1378" t="s">
        <v>2879</v>
      </c>
    </row>
    <row r="53" spans="9:15" ht="12.75" customHeight="1">
      <c r="I53" s="1381"/>
      <c r="J53" s="1383"/>
      <c r="K53" s="498" t="s">
        <v>724</v>
      </c>
      <c r="L53" s="359" t="s">
        <v>683</v>
      </c>
      <c r="M53" s="1375"/>
      <c r="N53" s="1377"/>
      <c r="O53" s="1379"/>
    </row>
    <row r="54" spans="9:15" ht="12.75" customHeight="1">
      <c r="I54" s="1380">
        <v>41909</v>
      </c>
      <c r="J54" s="1382" t="s">
        <v>622</v>
      </c>
      <c r="K54" s="498" t="s">
        <v>3038</v>
      </c>
      <c r="L54" s="359" t="s">
        <v>50</v>
      </c>
      <c r="M54" s="1374">
        <v>6</v>
      </c>
      <c r="N54" s="1376" t="s">
        <v>361</v>
      </c>
      <c r="O54" s="1378" t="s">
        <v>3040</v>
      </c>
    </row>
    <row r="55" spans="9:15" ht="12.75" customHeight="1" thickBot="1">
      <c r="I55" s="1395"/>
      <c r="J55" s="1396"/>
      <c r="K55" s="1179" t="s">
        <v>3039</v>
      </c>
      <c r="L55" s="1180" t="s">
        <v>49</v>
      </c>
      <c r="M55" s="1397"/>
      <c r="N55" s="1398"/>
      <c r="O55" s="1399"/>
    </row>
    <row r="56" ht="12.75" customHeight="1" thickBot="1"/>
    <row r="57" spans="1:15" ht="18">
      <c r="A57" s="1390" t="s">
        <v>193</v>
      </c>
      <c r="B57" s="1391"/>
      <c r="C57" s="1391"/>
      <c r="D57" s="1391"/>
      <c r="E57" s="1391"/>
      <c r="F57" s="1391"/>
      <c r="G57" s="1392"/>
      <c r="I57" s="1390" t="s">
        <v>194</v>
      </c>
      <c r="J57" s="1391"/>
      <c r="K57" s="1391"/>
      <c r="L57" s="1391"/>
      <c r="M57" s="1391"/>
      <c r="N57" s="1391"/>
      <c r="O57" s="1392"/>
    </row>
    <row r="58" spans="1:15" ht="12.75" customHeight="1">
      <c r="A58" s="72" t="s">
        <v>64</v>
      </c>
      <c r="B58" s="73" t="s">
        <v>65</v>
      </c>
      <c r="C58" s="74" t="s">
        <v>66</v>
      </c>
      <c r="D58" s="73" t="s">
        <v>67</v>
      </c>
      <c r="E58" s="73" t="s">
        <v>68</v>
      </c>
      <c r="F58" s="73" t="s">
        <v>69</v>
      </c>
      <c r="G58" s="75" t="s">
        <v>70</v>
      </c>
      <c r="I58" s="51" t="s">
        <v>64</v>
      </c>
      <c r="J58" s="52" t="s">
        <v>65</v>
      </c>
      <c r="K58" s="53" t="s">
        <v>66</v>
      </c>
      <c r="L58" s="52" t="s">
        <v>67</v>
      </c>
      <c r="M58" s="52" t="s">
        <v>68</v>
      </c>
      <c r="N58" s="52" t="s">
        <v>69</v>
      </c>
      <c r="O58" s="54" t="s">
        <v>70</v>
      </c>
    </row>
    <row r="59" spans="1:15" ht="12.75" customHeight="1">
      <c r="A59" s="360">
        <v>41783</v>
      </c>
      <c r="B59" s="216" t="s">
        <v>204</v>
      </c>
      <c r="C59" s="498" t="s">
        <v>1409</v>
      </c>
      <c r="D59" s="359" t="s">
        <v>46</v>
      </c>
      <c r="E59" s="237">
        <v>8</v>
      </c>
      <c r="F59" s="359" t="s">
        <v>659</v>
      </c>
      <c r="G59" s="361" t="s">
        <v>1410</v>
      </c>
      <c r="I59" s="360">
        <v>41741</v>
      </c>
      <c r="J59" s="216" t="s">
        <v>261</v>
      </c>
      <c r="K59" s="358" t="s">
        <v>319</v>
      </c>
      <c r="L59" s="359" t="s">
        <v>56</v>
      </c>
      <c r="M59" s="359">
        <v>25</v>
      </c>
      <c r="N59" s="359" t="s">
        <v>28</v>
      </c>
      <c r="O59" s="361" t="s">
        <v>320</v>
      </c>
    </row>
    <row r="60" spans="1:15" ht="12.75">
      <c r="A60" s="360">
        <v>41811</v>
      </c>
      <c r="B60" s="216" t="s">
        <v>515</v>
      </c>
      <c r="C60" s="498" t="s">
        <v>1615</v>
      </c>
      <c r="D60" s="359" t="s">
        <v>46</v>
      </c>
      <c r="E60" s="237">
        <v>9</v>
      </c>
      <c r="F60" s="359" t="s">
        <v>1372</v>
      </c>
      <c r="G60" s="361" t="s">
        <v>1616</v>
      </c>
      <c r="I60" s="360">
        <v>41762</v>
      </c>
      <c r="J60" s="216" t="s">
        <v>361</v>
      </c>
      <c r="K60" s="358" t="s">
        <v>735</v>
      </c>
      <c r="L60" s="359" t="s">
        <v>57</v>
      </c>
      <c r="M60" s="237">
        <v>21</v>
      </c>
      <c r="N60" s="359" t="s">
        <v>204</v>
      </c>
      <c r="O60" s="361" t="s">
        <v>736</v>
      </c>
    </row>
    <row r="61" spans="1:15" ht="12.75">
      <c r="A61" s="360">
        <v>41818</v>
      </c>
      <c r="B61" s="216" t="s">
        <v>1354</v>
      </c>
      <c r="C61" s="498" t="s">
        <v>1678</v>
      </c>
      <c r="D61" s="359" t="s">
        <v>47</v>
      </c>
      <c r="E61" s="237">
        <v>8</v>
      </c>
      <c r="F61" s="359" t="s">
        <v>1354</v>
      </c>
      <c r="G61" s="361" t="s">
        <v>1679</v>
      </c>
      <c r="I61" s="360" t="s">
        <v>738</v>
      </c>
      <c r="J61" s="216" t="s">
        <v>631</v>
      </c>
      <c r="K61" s="358" t="s">
        <v>1411</v>
      </c>
      <c r="L61" s="359" t="s">
        <v>57</v>
      </c>
      <c r="M61" s="237">
        <v>32</v>
      </c>
      <c r="N61" s="359" t="s">
        <v>212</v>
      </c>
      <c r="O61" s="361" t="s">
        <v>322</v>
      </c>
    </row>
    <row r="62" spans="1:15" ht="12.75">
      <c r="A62" s="360">
        <v>41825</v>
      </c>
      <c r="B62" s="216" t="s">
        <v>222</v>
      </c>
      <c r="C62" s="498" t="s">
        <v>1732</v>
      </c>
      <c r="D62" s="359" t="s">
        <v>50</v>
      </c>
      <c r="E62" s="237">
        <v>9</v>
      </c>
      <c r="F62" s="359" t="s">
        <v>1372</v>
      </c>
      <c r="G62" s="361" t="s">
        <v>1731</v>
      </c>
      <c r="I62" s="360">
        <v>41804</v>
      </c>
      <c r="J62" s="216" t="s">
        <v>326</v>
      </c>
      <c r="K62" s="358" t="s">
        <v>1617</v>
      </c>
      <c r="L62" s="359" t="s">
        <v>59</v>
      </c>
      <c r="M62" s="237">
        <v>24</v>
      </c>
      <c r="N62" s="359" t="s">
        <v>171</v>
      </c>
      <c r="O62" s="361" t="s">
        <v>1618</v>
      </c>
    </row>
    <row r="63" spans="1:15" ht="12.75">
      <c r="A63" s="360">
        <v>41839</v>
      </c>
      <c r="B63" s="216" t="s">
        <v>361</v>
      </c>
      <c r="C63" s="498" t="s">
        <v>1984</v>
      </c>
      <c r="D63" s="359" t="s">
        <v>46</v>
      </c>
      <c r="E63" s="237">
        <v>3</v>
      </c>
      <c r="F63" s="359" t="s">
        <v>204</v>
      </c>
      <c r="G63" s="361" t="s">
        <v>1985</v>
      </c>
      <c r="I63" s="360">
        <v>41880</v>
      </c>
      <c r="J63" s="216" t="s">
        <v>1600</v>
      </c>
      <c r="K63" s="358" t="s">
        <v>2760</v>
      </c>
      <c r="L63" s="359" t="s">
        <v>59</v>
      </c>
      <c r="M63" s="237">
        <v>25</v>
      </c>
      <c r="N63" s="359" t="s">
        <v>2718</v>
      </c>
      <c r="O63" s="361" t="s">
        <v>2762</v>
      </c>
    </row>
    <row r="64" spans="1:15" ht="13.5" thickBot="1">
      <c r="A64" s="360">
        <v>41846</v>
      </c>
      <c r="B64" s="216" t="s">
        <v>1705</v>
      </c>
      <c r="C64" s="498" t="s">
        <v>1986</v>
      </c>
      <c r="D64" s="359" t="s">
        <v>46</v>
      </c>
      <c r="E64" s="237">
        <v>2</v>
      </c>
      <c r="F64" s="359" t="s">
        <v>1705</v>
      </c>
      <c r="G64" s="361" t="s">
        <v>683</v>
      </c>
      <c r="I64" s="1178">
        <v>41882</v>
      </c>
      <c r="J64" s="231" t="s">
        <v>1346</v>
      </c>
      <c r="K64" s="1272" t="s">
        <v>2761</v>
      </c>
      <c r="L64" s="1180" t="s">
        <v>49</v>
      </c>
      <c r="M64" s="243">
        <v>4</v>
      </c>
      <c r="N64" s="1180" t="s">
        <v>604</v>
      </c>
      <c r="O64" s="1181" t="s">
        <v>2767</v>
      </c>
    </row>
    <row r="65" spans="1:7" ht="12.75">
      <c r="A65" s="360">
        <v>41853</v>
      </c>
      <c r="B65" s="216" t="s">
        <v>1372</v>
      </c>
      <c r="C65" s="358" t="s">
        <v>683</v>
      </c>
      <c r="D65" s="359" t="s">
        <v>683</v>
      </c>
      <c r="E65" s="237">
        <v>8</v>
      </c>
      <c r="F65" s="359" t="s">
        <v>1372</v>
      </c>
      <c r="G65" s="361" t="s">
        <v>2048</v>
      </c>
    </row>
    <row r="66" spans="1:7" ht="12.75">
      <c r="A66" s="360">
        <v>41854</v>
      </c>
      <c r="B66" s="216" t="s">
        <v>2010</v>
      </c>
      <c r="C66" s="498" t="s">
        <v>2046</v>
      </c>
      <c r="D66" s="359" t="s">
        <v>46</v>
      </c>
      <c r="E66" s="237">
        <v>3</v>
      </c>
      <c r="F66" s="359" t="s">
        <v>2009</v>
      </c>
      <c r="G66" s="361" t="s">
        <v>2047</v>
      </c>
    </row>
    <row r="67" spans="1:7" ht="12.75">
      <c r="A67" s="360">
        <v>41867</v>
      </c>
      <c r="B67" s="216" t="s">
        <v>638</v>
      </c>
      <c r="C67" s="498" t="s">
        <v>1398</v>
      </c>
      <c r="D67" s="359" t="s">
        <v>47</v>
      </c>
      <c r="E67" s="237">
        <v>10</v>
      </c>
      <c r="F67" s="359" t="s">
        <v>638</v>
      </c>
      <c r="G67" s="361" t="s">
        <v>2223</v>
      </c>
    </row>
    <row r="68" spans="1:7" ht="12.75">
      <c r="A68" s="360">
        <v>41881</v>
      </c>
      <c r="B68" s="216" t="s">
        <v>2738</v>
      </c>
      <c r="C68" s="498" t="s">
        <v>2758</v>
      </c>
      <c r="D68" s="359" t="s">
        <v>49</v>
      </c>
      <c r="E68" s="237">
        <v>9</v>
      </c>
      <c r="F68" s="359" t="s">
        <v>1354</v>
      </c>
      <c r="G68" s="361" t="s">
        <v>2759</v>
      </c>
    </row>
    <row r="69" spans="1:7" ht="12.75">
      <c r="A69" s="360">
        <v>41888</v>
      </c>
      <c r="B69" s="216" t="s">
        <v>659</v>
      </c>
      <c r="C69" s="498" t="s">
        <v>2779</v>
      </c>
      <c r="D69" s="359" t="s">
        <v>49</v>
      </c>
      <c r="E69" s="237">
        <v>9</v>
      </c>
      <c r="F69" s="359" t="s">
        <v>1354</v>
      </c>
      <c r="G69" s="361" t="s">
        <v>2778</v>
      </c>
    </row>
    <row r="70" spans="1:7" ht="13.5" thickBot="1">
      <c r="A70" s="1178">
        <v>41895</v>
      </c>
      <c r="B70" s="231" t="s">
        <v>130</v>
      </c>
      <c r="C70" s="1179" t="s">
        <v>2880</v>
      </c>
      <c r="D70" s="1180" t="s">
        <v>49</v>
      </c>
      <c r="E70" s="243">
        <v>5</v>
      </c>
      <c r="F70" s="1180" t="s">
        <v>361</v>
      </c>
      <c r="G70" s="1181" t="s">
        <v>2881</v>
      </c>
    </row>
    <row r="71" ht="13.5" thickBot="1"/>
    <row r="72" spans="9:15" ht="18">
      <c r="I72" s="1390" t="s">
        <v>195</v>
      </c>
      <c r="J72" s="1391"/>
      <c r="K72" s="1391"/>
      <c r="L72" s="1391"/>
      <c r="M72" s="1391"/>
      <c r="N72" s="1391"/>
      <c r="O72" s="1392"/>
    </row>
    <row r="73" spans="9:15" ht="12.75">
      <c r="I73" s="51" t="s">
        <v>64</v>
      </c>
      <c r="J73" s="52" t="s">
        <v>65</v>
      </c>
      <c r="K73" s="53" t="s">
        <v>66</v>
      </c>
      <c r="L73" s="52" t="s">
        <v>67</v>
      </c>
      <c r="M73" s="52" t="s">
        <v>68</v>
      </c>
      <c r="N73" s="52" t="s">
        <v>69</v>
      </c>
      <c r="O73" s="54" t="s">
        <v>70</v>
      </c>
    </row>
    <row r="74" spans="9:15" ht="12.75">
      <c r="I74" s="360">
        <v>41741</v>
      </c>
      <c r="J74" s="216" t="s">
        <v>261</v>
      </c>
      <c r="K74" s="358" t="s">
        <v>321</v>
      </c>
      <c r="L74" s="359" t="s">
        <v>121</v>
      </c>
      <c r="M74" s="359">
        <v>18</v>
      </c>
      <c r="N74" s="359" t="s">
        <v>130</v>
      </c>
      <c r="O74" s="361" t="s">
        <v>322</v>
      </c>
    </row>
    <row r="75" spans="9:15" ht="12.75">
      <c r="I75" s="360">
        <v>41762</v>
      </c>
      <c r="J75" s="216" t="s">
        <v>361</v>
      </c>
      <c r="K75" s="358" t="s">
        <v>683</v>
      </c>
      <c r="L75" s="359" t="s">
        <v>683</v>
      </c>
      <c r="M75" s="237">
        <v>25</v>
      </c>
      <c r="N75" s="359" t="s">
        <v>608</v>
      </c>
      <c r="O75" s="361" t="s">
        <v>737</v>
      </c>
    </row>
    <row r="76" spans="9:15" ht="12.75">
      <c r="I76" s="360">
        <v>41804</v>
      </c>
      <c r="J76" s="216" t="s">
        <v>326</v>
      </c>
      <c r="K76" s="358" t="s">
        <v>1619</v>
      </c>
      <c r="L76" s="359" t="s">
        <v>114</v>
      </c>
      <c r="M76" s="237">
        <v>29</v>
      </c>
      <c r="N76" s="359" t="s">
        <v>361</v>
      </c>
      <c r="O76" s="361" t="s">
        <v>1620</v>
      </c>
    </row>
    <row r="77" spans="9:15" ht="12.75">
      <c r="I77" s="360">
        <v>41811</v>
      </c>
      <c r="J77" s="216" t="s">
        <v>29</v>
      </c>
      <c r="K77" s="358" t="s">
        <v>1621</v>
      </c>
      <c r="L77" s="359" t="s">
        <v>47</v>
      </c>
      <c r="M77" s="237">
        <v>15</v>
      </c>
      <c r="N77" s="359" t="s">
        <v>177</v>
      </c>
      <c r="O77" s="361" t="s">
        <v>1622</v>
      </c>
    </row>
    <row r="78" spans="9:15" ht="12.75">
      <c r="I78" s="360">
        <v>41812</v>
      </c>
      <c r="J78" s="216" t="s">
        <v>622</v>
      </c>
      <c r="K78" s="358" t="s">
        <v>1623</v>
      </c>
      <c r="L78" s="359" t="s">
        <v>114</v>
      </c>
      <c r="M78" s="237">
        <v>17</v>
      </c>
      <c r="N78" s="359" t="s">
        <v>1348</v>
      </c>
      <c r="O78" s="361" t="s">
        <v>1624</v>
      </c>
    </row>
    <row r="79" spans="9:15" ht="12.75">
      <c r="I79" s="360">
        <v>41818</v>
      </c>
      <c r="J79" s="216" t="s">
        <v>129</v>
      </c>
      <c r="K79" s="358" t="s">
        <v>1987</v>
      </c>
      <c r="L79" s="359" t="s">
        <v>62</v>
      </c>
      <c r="M79" s="237">
        <v>17</v>
      </c>
      <c r="N79" s="359" t="s">
        <v>177</v>
      </c>
      <c r="O79" s="361" t="s">
        <v>1988</v>
      </c>
    </row>
    <row r="80" spans="9:15" ht="12.75">
      <c r="I80" s="360">
        <v>41880</v>
      </c>
      <c r="J80" s="216" t="s">
        <v>1600</v>
      </c>
      <c r="K80" s="358" t="s">
        <v>2763</v>
      </c>
      <c r="L80" s="359" t="s">
        <v>53</v>
      </c>
      <c r="M80" s="237">
        <v>15</v>
      </c>
      <c r="N80" s="359" t="s">
        <v>203</v>
      </c>
      <c r="O80" s="361" t="s">
        <v>2764</v>
      </c>
    </row>
    <row r="81" spans="9:15" ht="13.5" thickBot="1">
      <c r="I81" s="1178">
        <v>41882</v>
      </c>
      <c r="J81" s="231" t="s">
        <v>1346</v>
      </c>
      <c r="K81" s="1272" t="s">
        <v>2765</v>
      </c>
      <c r="L81" s="1180" t="s">
        <v>55</v>
      </c>
      <c r="M81" s="243">
        <v>7</v>
      </c>
      <c r="N81" s="1180" t="s">
        <v>1348</v>
      </c>
      <c r="O81" s="1181" t="s">
        <v>2766</v>
      </c>
    </row>
  </sheetData>
  <sheetProtection password="ED8C" sheet="1" objects="1" scenarios="1" selectLockedCells="1" selectUnlockedCells="1"/>
  <mergeCells count="185">
    <mergeCell ref="O52:O53"/>
    <mergeCell ref="J50:J51"/>
    <mergeCell ref="I54:I55"/>
    <mergeCell ref="J54:J55"/>
    <mergeCell ref="M54:M55"/>
    <mergeCell ref="N54:N55"/>
    <mergeCell ref="O54:O55"/>
    <mergeCell ref="I52:I53"/>
    <mergeCell ref="J52:J53"/>
    <mergeCell ref="M52:M53"/>
    <mergeCell ref="N52:N53"/>
    <mergeCell ref="N48:N49"/>
    <mergeCell ref="O48:O49"/>
    <mergeCell ref="A46:A47"/>
    <mergeCell ref="B46:B47"/>
    <mergeCell ref="E46:E47"/>
    <mergeCell ref="F46:F47"/>
    <mergeCell ref="G46:G47"/>
    <mergeCell ref="I48:I49"/>
    <mergeCell ref="J48:J49"/>
    <mergeCell ref="I43:I44"/>
    <mergeCell ref="J43:J44"/>
    <mergeCell ref="M43:M44"/>
    <mergeCell ref="N43:N44"/>
    <mergeCell ref="O43:O44"/>
    <mergeCell ref="I45:I46"/>
    <mergeCell ref="J45:J46"/>
    <mergeCell ref="M45:M46"/>
    <mergeCell ref="N45:N46"/>
    <mergeCell ref="O45:O46"/>
    <mergeCell ref="I38:I39"/>
    <mergeCell ref="J38:J39"/>
    <mergeCell ref="M38:M39"/>
    <mergeCell ref="N38:N39"/>
    <mergeCell ref="O38:O39"/>
    <mergeCell ref="J36:J37"/>
    <mergeCell ref="M36:M37"/>
    <mergeCell ref="N36:N37"/>
    <mergeCell ref="O36:O37"/>
    <mergeCell ref="A38:A39"/>
    <mergeCell ref="B38:B39"/>
    <mergeCell ref="E38:E39"/>
    <mergeCell ref="F38:F39"/>
    <mergeCell ref="G38:G39"/>
    <mergeCell ref="I36:I37"/>
    <mergeCell ref="A36:A37"/>
    <mergeCell ref="B36:B37"/>
    <mergeCell ref="E36:E37"/>
    <mergeCell ref="F36:F37"/>
    <mergeCell ref="I33:I34"/>
    <mergeCell ref="J33:J34"/>
    <mergeCell ref="M33:M34"/>
    <mergeCell ref="N33:N34"/>
    <mergeCell ref="O33:O34"/>
    <mergeCell ref="A34:A35"/>
    <mergeCell ref="B34:B35"/>
    <mergeCell ref="E34:E35"/>
    <mergeCell ref="F34:F35"/>
    <mergeCell ref="G34:G35"/>
    <mergeCell ref="G36:G37"/>
    <mergeCell ref="J29:J30"/>
    <mergeCell ref="A32:A33"/>
    <mergeCell ref="B32:B33"/>
    <mergeCell ref="E32:E33"/>
    <mergeCell ref="F32:F33"/>
    <mergeCell ref="G32:G33"/>
    <mergeCell ref="A28:A29"/>
    <mergeCell ref="B28:B29"/>
    <mergeCell ref="E28:E29"/>
    <mergeCell ref="N29:N30"/>
    <mergeCell ref="O29:O30"/>
    <mergeCell ref="I31:I32"/>
    <mergeCell ref="J31:J32"/>
    <mergeCell ref="M31:M32"/>
    <mergeCell ref="N31:N32"/>
    <mergeCell ref="O31:O32"/>
    <mergeCell ref="I29:I30"/>
    <mergeCell ref="F28:F29"/>
    <mergeCell ref="G28:G29"/>
    <mergeCell ref="A30:A31"/>
    <mergeCell ref="B30:B31"/>
    <mergeCell ref="E30:E31"/>
    <mergeCell ref="F30:F31"/>
    <mergeCell ref="G30:G31"/>
    <mergeCell ref="I17:I18"/>
    <mergeCell ref="J17:J18"/>
    <mergeCell ref="M17:M18"/>
    <mergeCell ref="N17:N18"/>
    <mergeCell ref="M22:M23"/>
    <mergeCell ref="N22:N23"/>
    <mergeCell ref="N24:N25"/>
    <mergeCell ref="M29:M30"/>
    <mergeCell ref="O17:O18"/>
    <mergeCell ref="I19:I20"/>
    <mergeCell ref="J19:J20"/>
    <mergeCell ref="M19:M20"/>
    <mergeCell ref="N19:N20"/>
    <mergeCell ref="O19:O20"/>
    <mergeCell ref="O22:O23"/>
    <mergeCell ref="I26:I27"/>
    <mergeCell ref="A14:A15"/>
    <mergeCell ref="B14:B15"/>
    <mergeCell ref="E14:E15"/>
    <mergeCell ref="F14:F15"/>
    <mergeCell ref="G14:G15"/>
    <mergeCell ref="A16:A17"/>
    <mergeCell ref="B16:B17"/>
    <mergeCell ref="E16:E17"/>
    <mergeCell ref="F16:F17"/>
    <mergeCell ref="G16:G17"/>
    <mergeCell ref="J7:J8"/>
    <mergeCell ref="M7:M8"/>
    <mergeCell ref="N7:N8"/>
    <mergeCell ref="O7:O8"/>
    <mergeCell ref="I9:I10"/>
    <mergeCell ref="J9:J10"/>
    <mergeCell ref="M9:M10"/>
    <mergeCell ref="N9:N10"/>
    <mergeCell ref="O9:O10"/>
    <mergeCell ref="A8:A9"/>
    <mergeCell ref="B8:B9"/>
    <mergeCell ref="E8:E9"/>
    <mergeCell ref="F8:F9"/>
    <mergeCell ref="G8:G9"/>
    <mergeCell ref="I7:I8"/>
    <mergeCell ref="A57:G57"/>
    <mergeCell ref="I1:O1"/>
    <mergeCell ref="I57:O57"/>
    <mergeCell ref="I72:O72"/>
    <mergeCell ref="A1:G1"/>
    <mergeCell ref="A4:A5"/>
    <mergeCell ref="B4:B5"/>
    <mergeCell ref="E4:E5"/>
    <mergeCell ref="F4:F5"/>
    <mergeCell ref="G4:G5"/>
    <mergeCell ref="I13:I14"/>
    <mergeCell ref="J13:J14"/>
    <mergeCell ref="M13:M14"/>
    <mergeCell ref="N13:N14"/>
    <mergeCell ref="O13:O14"/>
    <mergeCell ref="I15:I16"/>
    <mergeCell ref="J15:J16"/>
    <mergeCell ref="M15:M16"/>
    <mergeCell ref="N15:N16"/>
    <mergeCell ref="O15:O16"/>
    <mergeCell ref="A19:A20"/>
    <mergeCell ref="B19:B20"/>
    <mergeCell ref="E19:E20"/>
    <mergeCell ref="F19:F20"/>
    <mergeCell ref="G19:G20"/>
    <mergeCell ref="I22:I23"/>
    <mergeCell ref="E21:E23"/>
    <mergeCell ref="F21:F23"/>
    <mergeCell ref="G21:G23"/>
    <mergeCell ref="B21:B23"/>
    <mergeCell ref="J26:J27"/>
    <mergeCell ref="M26:M27"/>
    <mergeCell ref="N26:N27"/>
    <mergeCell ref="O26:O27"/>
    <mergeCell ref="A21:A23"/>
    <mergeCell ref="J22:J23"/>
    <mergeCell ref="I24:I25"/>
    <mergeCell ref="J24:J25"/>
    <mergeCell ref="M24:M25"/>
    <mergeCell ref="O24:O25"/>
    <mergeCell ref="J41:J42"/>
    <mergeCell ref="M41:M42"/>
    <mergeCell ref="N41:N42"/>
    <mergeCell ref="O41:O42"/>
    <mergeCell ref="A41:A42"/>
    <mergeCell ref="B41:B42"/>
    <mergeCell ref="E41:E42"/>
    <mergeCell ref="F41:F42"/>
    <mergeCell ref="G41:G42"/>
    <mergeCell ref="I41:I42"/>
    <mergeCell ref="M50:M51"/>
    <mergeCell ref="N50:N51"/>
    <mergeCell ref="O50:O51"/>
    <mergeCell ref="A48:A49"/>
    <mergeCell ref="B48:B49"/>
    <mergeCell ref="E48:E49"/>
    <mergeCell ref="F48:F49"/>
    <mergeCell ref="G48:G49"/>
    <mergeCell ref="I50:I51"/>
    <mergeCell ref="M48:M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41"/>
  <sheetViews>
    <sheetView zoomScalePageLayoutView="0" workbookViewId="0" topLeftCell="A1">
      <selection activeCell="Y1" sqref="Y1"/>
    </sheetView>
  </sheetViews>
  <sheetFormatPr defaultColWidth="9.00390625" defaultRowHeight="13.5" customHeight="1"/>
  <cols>
    <col min="1" max="1" width="4.75390625" style="134" customWidth="1"/>
    <col min="2" max="2" width="16.75390625" style="134" bestFit="1" customWidth="1"/>
    <col min="3" max="3" width="3.25390625" style="132" bestFit="1" customWidth="1"/>
    <col min="4" max="4" width="3.25390625" style="132" customWidth="1"/>
    <col min="5" max="6" width="3.25390625" style="132" bestFit="1" customWidth="1"/>
    <col min="7" max="8" width="3.25390625" style="132" customWidth="1"/>
    <col min="9" max="11" width="3.25390625" style="132" bestFit="1" customWidth="1"/>
    <col min="12" max="12" width="4.00390625" style="132" bestFit="1" customWidth="1"/>
    <col min="13" max="13" width="4.75390625" style="134" customWidth="1"/>
    <col min="14" max="14" width="16.25390625" style="134" bestFit="1" customWidth="1"/>
    <col min="15" max="15" width="3.25390625" style="132" bestFit="1" customWidth="1"/>
    <col min="16" max="16" width="3.25390625" style="132" customWidth="1"/>
    <col min="17" max="18" width="3.25390625" style="132" bestFit="1" customWidth="1"/>
    <col min="19" max="20" width="3.25390625" style="132" customWidth="1"/>
    <col min="21" max="23" width="3.25390625" style="132" bestFit="1" customWidth="1"/>
    <col min="24" max="24" width="4.00390625" style="132" bestFit="1" customWidth="1"/>
    <col min="25" max="25" width="9.125" style="77" customWidth="1"/>
    <col min="26" max="26" width="4.75390625" style="131" customWidth="1"/>
    <col min="27" max="27" width="16.875" style="133" customWidth="1"/>
    <col min="28" max="28" width="6.625" style="129" bestFit="1" customWidth="1"/>
    <col min="29" max="29" width="4.25390625" style="122" bestFit="1" customWidth="1"/>
    <col min="30" max="30" width="6.625" style="129" bestFit="1" customWidth="1"/>
    <col min="31" max="31" width="4.75390625" style="129" customWidth="1"/>
    <col min="32" max="32" width="16.25390625" style="122" bestFit="1" customWidth="1"/>
    <col min="33" max="33" width="6.625" style="129" bestFit="1" customWidth="1"/>
    <col min="34" max="34" width="4.25390625" style="122" bestFit="1" customWidth="1"/>
    <col min="35" max="35" width="6.625" style="129" bestFit="1" customWidth="1"/>
    <col min="36" max="36" width="9.125" style="58" customWidth="1"/>
    <col min="37" max="37" width="4.75390625" style="79" customWidth="1"/>
    <col min="38" max="38" width="13.375" style="79" bestFit="1" customWidth="1"/>
    <col min="39" max="39" width="3.25390625" style="79" bestFit="1" customWidth="1"/>
    <col min="40" max="41" width="8.125" style="79" bestFit="1" customWidth="1"/>
    <col min="42" max="42" width="5.625" style="79" bestFit="1" customWidth="1"/>
    <col min="43" max="43" width="5.625" style="172" bestFit="1" customWidth="1"/>
    <col min="44" max="51" width="3.25390625" style="79" bestFit="1" customWidth="1"/>
    <col min="52" max="52" width="5.625" style="79" bestFit="1" customWidth="1"/>
    <col min="53" max="53" width="4.75390625" style="365" customWidth="1"/>
    <col min="54" max="54" width="18.625" style="172" bestFit="1" customWidth="1"/>
    <col min="55" max="55" width="12.00390625" style="168" bestFit="1" customWidth="1"/>
    <col min="56" max="56" width="3.25390625" style="365" bestFit="1" customWidth="1"/>
    <col min="57" max="58" width="8.125" style="79" bestFit="1" customWidth="1"/>
    <col min="59" max="60" width="5.625" style="79" bestFit="1" customWidth="1"/>
    <col min="61" max="64" width="3.25390625" style="79" bestFit="1" customWidth="1"/>
    <col min="65" max="68" width="3.25390625" style="79" customWidth="1"/>
    <col min="69" max="69" width="3.25390625" style="259" customWidth="1"/>
    <col min="70" max="70" width="5.625" style="885" bestFit="1" customWidth="1"/>
    <col min="71" max="71" width="9.125" style="58" customWidth="1"/>
    <col min="72" max="72" width="4.75390625" style="58" customWidth="1"/>
    <col min="73" max="73" width="17.25390625" style="334" bestFit="1" customWidth="1"/>
    <col min="74" max="76" width="6.625" style="58" bestFit="1" customWidth="1"/>
    <col min="77" max="77" width="14.00390625" style="334" bestFit="1" customWidth="1"/>
    <col min="78" max="80" width="6.625" style="58" bestFit="1" customWidth="1"/>
    <col min="81" max="81" width="9.125" style="58" customWidth="1"/>
    <col min="82" max="82" width="4.75390625" style="593" customWidth="1"/>
    <col min="83" max="83" width="4.75390625" style="77" bestFit="1" customWidth="1"/>
    <col min="84" max="84" width="17.25390625" style="593" bestFit="1" customWidth="1"/>
    <col min="85" max="85" width="16.375" style="593" bestFit="1" customWidth="1"/>
    <col min="86" max="86" width="3.75390625" style="77" bestFit="1" customWidth="1"/>
    <col min="87" max="87" width="8.125" style="1142" bestFit="1" customWidth="1"/>
    <col min="88" max="88" width="9.125" style="58" customWidth="1"/>
    <col min="89" max="89" width="4.75390625" style="334" customWidth="1"/>
    <col min="90" max="90" width="31.875" style="593" bestFit="1" customWidth="1"/>
    <col min="91" max="91" width="17.625" style="593" bestFit="1" customWidth="1"/>
    <col min="92" max="92" width="8.125" style="1117" bestFit="1" customWidth="1"/>
    <col min="93" max="93" width="4.25390625" style="645" bestFit="1" customWidth="1"/>
    <col min="94" max="94" width="9.125" style="77" bestFit="1" customWidth="1"/>
    <col min="95" max="95" width="9.125" style="58" customWidth="1"/>
    <col min="96" max="96" width="4.75390625" style="58" customWidth="1"/>
    <col min="97" max="97" width="11.875" style="334" bestFit="1" customWidth="1"/>
    <col min="98" max="100" width="6.625" style="58" bestFit="1" customWidth="1"/>
    <col min="101" max="101" width="14.00390625" style="334" bestFit="1" customWidth="1"/>
    <col min="102" max="104" width="6.625" style="58" bestFit="1" customWidth="1"/>
    <col min="105" max="105" width="8.875" style="334" bestFit="1" customWidth="1"/>
    <col min="106" max="108" width="6.625" style="122" bestFit="1" customWidth="1"/>
    <col min="109" max="109" width="9.125" style="58" customWidth="1"/>
    <col min="110" max="110" width="4.75390625" style="131" customWidth="1"/>
    <col min="111" max="111" width="11.875" style="133" bestFit="1" customWidth="1"/>
    <col min="112" max="114" width="6.625" style="58" bestFit="1" customWidth="1"/>
    <col min="115" max="115" width="10.75390625" style="441" bestFit="1" customWidth="1"/>
    <col min="116" max="118" width="6.625" style="58" bestFit="1" customWidth="1"/>
    <col min="119" max="119" width="9.125" style="58" customWidth="1"/>
    <col min="120" max="120" width="4.75390625" style="58" customWidth="1"/>
    <col min="121" max="121" width="12.625" style="58" bestFit="1" customWidth="1"/>
    <col min="122" max="124" width="6.625" style="58" bestFit="1" customWidth="1"/>
    <col min="125" max="125" width="11.875" style="58" bestFit="1" customWidth="1"/>
    <col min="126" max="128" width="6.625" style="58" customWidth="1"/>
    <col min="129" max="129" width="9.125" style="58" customWidth="1"/>
    <col min="130" max="130" width="4.75390625" style="58" customWidth="1"/>
    <col min="131" max="131" width="12.75390625" style="334" bestFit="1" customWidth="1"/>
    <col min="132" max="134" width="5.625" style="129" bestFit="1" customWidth="1"/>
    <col min="135" max="135" width="10.75390625" style="58" bestFit="1" customWidth="1"/>
    <col min="136" max="138" width="5.625" style="58" bestFit="1" customWidth="1"/>
    <col min="139" max="139" width="9.125" style="58" customWidth="1"/>
    <col min="140" max="140" width="4.75390625" style="58" customWidth="1"/>
    <col min="141" max="141" width="15.375" style="334" bestFit="1" customWidth="1"/>
    <col min="142" max="142" width="13.625" style="334" bestFit="1" customWidth="1"/>
    <col min="143" max="143" width="7.125" style="454" bestFit="1" customWidth="1"/>
    <col min="144" max="144" width="9.125" style="58" customWidth="1"/>
    <col min="145" max="145" width="4.75390625" style="58" customWidth="1"/>
    <col min="146" max="146" width="16.375" style="334" bestFit="1" customWidth="1"/>
    <col min="147" max="148" width="8.125" style="129" bestFit="1" customWidth="1"/>
    <col min="149" max="149" width="8.125" style="129" customWidth="1"/>
    <col min="150" max="150" width="4.75390625" style="58" customWidth="1"/>
    <col min="151" max="151" width="16.375" style="58" bestFit="1" customWidth="1"/>
    <col min="152" max="154" width="8.125" style="58" customWidth="1"/>
    <col min="155" max="155" width="4.75390625" style="58" customWidth="1"/>
    <col min="156" max="156" width="16.375" style="58" customWidth="1"/>
    <col min="157" max="157" width="8.125" style="58" customWidth="1"/>
    <col min="158" max="158" width="9.125" style="58" customWidth="1"/>
    <col min="159" max="159" width="4.75390625" style="279" customWidth="1"/>
    <col min="160" max="161" width="19.125" style="281" bestFit="1" customWidth="1"/>
    <col min="162" max="165" width="7.125" style="279" customWidth="1"/>
    <col min="166" max="166" width="8.125" style="279" bestFit="1" customWidth="1"/>
    <col min="167" max="167" width="5.25390625" style="58" bestFit="1" customWidth="1"/>
    <col min="168" max="168" width="9.125" style="58" customWidth="1"/>
    <col min="169" max="169" width="4.75390625" style="58" customWidth="1"/>
    <col min="170" max="170" width="13.125" style="58" bestFit="1" customWidth="1"/>
    <col min="171" max="173" width="6.625" style="58" bestFit="1" customWidth="1"/>
    <col min="174" max="174" width="12.625" style="58" bestFit="1" customWidth="1"/>
    <col min="175" max="177" width="6.625" style="58" customWidth="1"/>
    <col min="178" max="178" width="9.125" style="58" customWidth="1"/>
    <col min="179" max="179" width="4.75390625" style="58" customWidth="1"/>
    <col min="180" max="180" width="16.25390625" style="334" bestFit="1" customWidth="1"/>
    <col min="181" max="183" width="6.625" style="58" customWidth="1"/>
    <col min="184" max="184" width="4.75390625" style="58" customWidth="1"/>
    <col min="185" max="185" width="16.25390625" style="58" bestFit="1" customWidth="1"/>
    <col min="186" max="186" width="6.625" style="129" customWidth="1"/>
    <col min="187" max="187" width="4.25390625" style="58" bestFit="1" customWidth="1"/>
    <col min="188" max="188" width="6.625" style="129" customWidth="1"/>
    <col min="189" max="189" width="9.125" style="58" customWidth="1"/>
    <col min="190" max="190" width="4.75390625" style="58" customWidth="1"/>
    <col min="191" max="191" width="14.25390625" style="58" bestFit="1" customWidth="1"/>
    <col min="192" max="194" width="6.625" style="58" bestFit="1" customWidth="1"/>
    <col min="195" max="195" width="12.625" style="58" bestFit="1" customWidth="1"/>
    <col min="196" max="197" width="6.625" style="58" bestFit="1" customWidth="1"/>
    <col min="198" max="198" width="6.625" style="334" bestFit="1" customWidth="1"/>
    <col min="199" max="199" width="10.75390625" style="58" bestFit="1" customWidth="1"/>
    <col min="200" max="202" width="6.625" style="58" bestFit="1" customWidth="1"/>
    <col min="203" max="203" width="9.125" style="58" customWidth="1"/>
    <col min="204" max="204" width="4.75390625" style="58" customWidth="1"/>
    <col min="205" max="205" width="14.25390625" style="58" bestFit="1" customWidth="1"/>
    <col min="206" max="208" width="6.625" style="58" bestFit="1" customWidth="1"/>
    <col min="209" max="209" width="10.75390625" style="58" bestFit="1" customWidth="1"/>
    <col min="210" max="212" width="6.625" style="58" customWidth="1"/>
    <col min="213" max="213" width="9.125" style="58" customWidth="1"/>
    <col min="214" max="214" width="4.75390625" style="58" customWidth="1"/>
    <col min="215" max="215" width="13.875" style="58" bestFit="1" customWidth="1"/>
    <col min="216" max="218" width="6.625" style="58" bestFit="1" customWidth="1"/>
    <col min="219" max="219" width="10.75390625" style="58" bestFit="1" customWidth="1"/>
    <col min="220" max="222" width="6.625" style="58" customWidth="1"/>
    <col min="223" max="223" width="9.125" style="58" customWidth="1"/>
    <col min="224" max="224" width="4.75390625" style="58" customWidth="1"/>
    <col min="225" max="225" width="16.375" style="58" bestFit="1" customWidth="1"/>
    <col min="226" max="228" width="6.625" style="58" bestFit="1" customWidth="1"/>
    <col min="229" max="229" width="12.625" style="58" bestFit="1" customWidth="1"/>
    <col min="230" max="232" width="6.625" style="58" customWidth="1"/>
    <col min="233" max="233" width="9.125" style="58" customWidth="1"/>
    <col min="234" max="234" width="4.75390625" style="58" customWidth="1"/>
    <col min="235" max="235" width="15.875" style="58" bestFit="1" customWidth="1"/>
    <col min="236" max="238" width="6.625" style="58" bestFit="1" customWidth="1"/>
    <col min="239" max="239" width="12.625" style="58" bestFit="1" customWidth="1"/>
    <col min="240" max="242" width="6.625" style="58" customWidth="1"/>
    <col min="243" max="243" width="9.125" style="58" customWidth="1"/>
    <col min="244" max="244" width="4.75390625" style="454" customWidth="1"/>
    <col min="245" max="245" width="25.625" style="58" bestFit="1" customWidth="1"/>
    <col min="246" max="246" width="6.75390625" style="129" bestFit="1" customWidth="1"/>
    <col min="247" max="247" width="21.875" style="334" bestFit="1" customWidth="1"/>
    <col min="248" max="248" width="5.625" style="810" bestFit="1" customWidth="1"/>
    <col min="249" max="249" width="9.125" style="58" customWidth="1"/>
    <col min="250" max="250" width="4.75390625" style="454" customWidth="1"/>
    <col min="251" max="251" width="18.00390625" style="58" bestFit="1" customWidth="1"/>
    <col min="252" max="252" width="6.75390625" style="129" bestFit="1" customWidth="1"/>
    <col min="253" max="253" width="26.75390625" style="334" bestFit="1" customWidth="1"/>
    <col min="254" max="254" width="5.625" style="148" bestFit="1" customWidth="1"/>
    <col min="255" max="16384" width="9.125" style="58" customWidth="1"/>
  </cols>
  <sheetData>
    <row r="1" spans="1:254" ht="16.5" thickBot="1">
      <c r="A1" s="1449" t="s">
        <v>201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1"/>
      <c r="O1" s="1451"/>
      <c r="P1" s="1451"/>
      <c r="Q1" s="1451"/>
      <c r="R1" s="1451"/>
      <c r="S1" s="1451"/>
      <c r="T1" s="1451"/>
      <c r="U1" s="1451"/>
      <c r="V1" s="1451"/>
      <c r="W1" s="1451"/>
      <c r="X1" s="1452"/>
      <c r="Z1" s="217" t="s">
        <v>198</v>
      </c>
      <c r="AA1" s="317"/>
      <c r="AB1" s="318"/>
      <c r="AC1" s="319"/>
      <c r="AD1" s="318"/>
      <c r="AE1" s="318"/>
      <c r="AF1" s="319"/>
      <c r="AG1" s="318"/>
      <c r="AH1" s="319"/>
      <c r="AI1" s="320"/>
      <c r="AK1" s="1052" t="s">
        <v>299</v>
      </c>
      <c r="AL1" s="883"/>
      <c r="AM1" s="883"/>
      <c r="AN1" s="883"/>
      <c r="AO1" s="883"/>
      <c r="AP1" s="883"/>
      <c r="AQ1" s="883"/>
      <c r="AR1" s="883"/>
      <c r="AS1" s="883"/>
      <c r="AT1" s="883"/>
      <c r="AU1" s="883"/>
      <c r="AV1" s="883"/>
      <c r="AW1" s="883"/>
      <c r="AX1" s="883"/>
      <c r="AY1" s="883"/>
      <c r="AZ1" s="883"/>
      <c r="BA1" s="883"/>
      <c r="BB1" s="883"/>
      <c r="BC1" s="883"/>
      <c r="BD1" s="883"/>
      <c r="BE1" s="883"/>
      <c r="BF1" s="883"/>
      <c r="BG1" s="883"/>
      <c r="BH1" s="883"/>
      <c r="BI1" s="883"/>
      <c r="BJ1" s="883"/>
      <c r="BK1" s="883"/>
      <c r="BL1" s="883"/>
      <c r="BM1" s="883"/>
      <c r="BN1" s="883"/>
      <c r="BO1" s="883"/>
      <c r="BP1" s="883"/>
      <c r="BQ1" s="883"/>
      <c r="BR1" s="1053"/>
      <c r="BT1" s="217" t="s">
        <v>235</v>
      </c>
      <c r="BU1" s="335"/>
      <c r="BV1" s="336"/>
      <c r="BW1" s="336"/>
      <c r="BX1" s="336"/>
      <c r="BY1" s="335"/>
      <c r="BZ1" s="336"/>
      <c r="CA1" s="336"/>
      <c r="CB1" s="337"/>
      <c r="CD1" s="217" t="s">
        <v>527</v>
      </c>
      <c r="CE1" s="335"/>
      <c r="CF1" s="335"/>
      <c r="CG1" s="335"/>
      <c r="CH1" s="335"/>
      <c r="CI1" s="391"/>
      <c r="CK1" s="392" t="s">
        <v>534</v>
      </c>
      <c r="CL1" s="1054"/>
      <c r="CM1" s="1054"/>
      <c r="CN1" s="1054"/>
      <c r="CO1" s="1055"/>
      <c r="CP1" s="1056"/>
      <c r="CR1" s="217" t="s">
        <v>624</v>
      </c>
      <c r="CS1" s="335"/>
      <c r="CT1" s="336"/>
      <c r="CU1" s="336"/>
      <c r="CV1" s="336"/>
      <c r="CW1" s="335"/>
      <c r="CX1" s="336"/>
      <c r="CY1" s="336"/>
      <c r="CZ1" s="336"/>
      <c r="DA1" s="336"/>
      <c r="DB1" s="406"/>
      <c r="DC1" s="406"/>
      <c r="DD1" s="407"/>
      <c r="DF1" s="1052" t="s">
        <v>637</v>
      </c>
      <c r="DG1" s="1057"/>
      <c r="DH1" s="1058"/>
      <c r="DI1" s="1058"/>
      <c r="DJ1" s="1058"/>
      <c r="DK1" s="1059"/>
      <c r="DL1" s="1058"/>
      <c r="DM1" s="1058"/>
      <c r="DN1" s="1060"/>
      <c r="DP1" s="1052" t="s">
        <v>660</v>
      </c>
      <c r="DQ1" s="1057"/>
      <c r="DR1" s="1058"/>
      <c r="DS1" s="1058"/>
      <c r="DT1" s="1058"/>
      <c r="DU1" s="1058"/>
      <c r="DV1" s="1058"/>
      <c r="DW1" s="1058"/>
      <c r="DX1" s="1060"/>
      <c r="DZ1" s="1052" t="s">
        <v>646</v>
      </c>
      <c r="EA1" s="1057"/>
      <c r="EB1" s="1058"/>
      <c r="EC1" s="1058"/>
      <c r="ED1" s="1058"/>
      <c r="EE1" s="1058"/>
      <c r="EF1" s="1058"/>
      <c r="EG1" s="1058"/>
      <c r="EH1" s="1060"/>
      <c r="EJ1" s="1052" t="s">
        <v>676</v>
      </c>
      <c r="EK1" s="1057"/>
      <c r="EL1" s="1057"/>
      <c r="EM1" s="884"/>
      <c r="EO1" s="1052" t="s">
        <v>681</v>
      </c>
      <c r="EP1" s="1057"/>
      <c r="EQ1" s="1057"/>
      <c r="ER1" s="1057"/>
      <c r="ES1" s="1057"/>
      <c r="ET1" s="1057"/>
      <c r="EU1" s="1057"/>
      <c r="EV1" s="1057"/>
      <c r="EW1" s="1057"/>
      <c r="EX1" s="1057"/>
      <c r="EY1" s="1057"/>
      <c r="EZ1" s="1057"/>
      <c r="FA1" s="884"/>
      <c r="FC1" s="1061" t="s">
        <v>1336</v>
      </c>
      <c r="FD1" s="1062"/>
      <c r="FE1" s="1062"/>
      <c r="FF1" s="1063"/>
      <c r="FG1" s="1063"/>
      <c r="FH1" s="1063"/>
      <c r="FI1" s="1063"/>
      <c r="FJ1" s="1063"/>
      <c r="FK1" s="1064"/>
      <c r="FM1" s="1052" t="s">
        <v>1364</v>
      </c>
      <c r="FN1" s="1057"/>
      <c r="FO1" s="1058"/>
      <c r="FP1" s="1058"/>
      <c r="FQ1" s="1058"/>
      <c r="FR1" s="1058"/>
      <c r="FS1" s="1058"/>
      <c r="FT1" s="1058"/>
      <c r="FU1" s="1060"/>
      <c r="FW1" s="1052" t="s">
        <v>1388</v>
      </c>
      <c r="FX1" s="1057"/>
      <c r="FY1" s="1057"/>
      <c r="FZ1" s="1057"/>
      <c r="GA1" s="1057"/>
      <c r="GB1" s="1057"/>
      <c r="GC1" s="1057"/>
      <c r="GD1" s="1065"/>
      <c r="GE1" s="1057"/>
      <c r="GF1" s="1066"/>
      <c r="GH1" s="1052" t="s">
        <v>1385</v>
      </c>
      <c r="GI1" s="1057"/>
      <c r="GJ1" s="1058"/>
      <c r="GK1" s="1058"/>
      <c r="GL1" s="1058"/>
      <c r="GM1" s="1058"/>
      <c r="GN1" s="1058"/>
      <c r="GO1" s="1058"/>
      <c r="GP1" s="1058"/>
      <c r="GQ1" s="1058"/>
      <c r="GR1" s="1058"/>
      <c r="GS1" s="1058"/>
      <c r="GT1" s="1060"/>
      <c r="GV1" s="1052" t="s">
        <v>1384</v>
      </c>
      <c r="GW1" s="1057"/>
      <c r="GX1" s="1058"/>
      <c r="GY1" s="1058"/>
      <c r="GZ1" s="1058"/>
      <c r="HA1" s="1058"/>
      <c r="HB1" s="1058"/>
      <c r="HC1" s="1058"/>
      <c r="HD1" s="1060"/>
      <c r="HF1" s="1052" t="s">
        <v>1421</v>
      </c>
      <c r="HG1" s="1057"/>
      <c r="HH1" s="1058"/>
      <c r="HI1" s="1058"/>
      <c r="HJ1" s="1058"/>
      <c r="HK1" s="1058"/>
      <c r="HL1" s="1058"/>
      <c r="HM1" s="1058"/>
      <c r="HN1" s="1060"/>
      <c r="HP1" s="1052" t="s">
        <v>1427</v>
      </c>
      <c r="HQ1" s="1057"/>
      <c r="HR1" s="1058"/>
      <c r="HS1" s="1058"/>
      <c r="HT1" s="1058"/>
      <c r="HU1" s="1058"/>
      <c r="HV1" s="1058"/>
      <c r="HW1" s="1058"/>
      <c r="HX1" s="1060"/>
      <c r="HZ1" s="1052" t="s">
        <v>1457</v>
      </c>
      <c r="IA1" s="1057"/>
      <c r="IB1" s="1058"/>
      <c r="IC1" s="1058"/>
      <c r="ID1" s="1058"/>
      <c r="IE1" s="1058"/>
      <c r="IF1" s="1058"/>
      <c r="IG1" s="1058"/>
      <c r="IH1" s="1060"/>
      <c r="IJ1" s="552" t="s">
        <v>3042</v>
      </c>
      <c r="IK1" s="596"/>
      <c r="IL1" s="596"/>
      <c r="IM1" s="596"/>
      <c r="IN1" s="1274"/>
      <c r="IP1" s="552" t="s">
        <v>1487</v>
      </c>
      <c r="IQ1" s="596"/>
      <c r="IR1" s="596"/>
      <c r="IS1" s="596"/>
      <c r="IT1" s="597"/>
    </row>
    <row r="2" spans="1:254" ht="13.5" customHeight="1">
      <c r="A2" s="1453" t="s">
        <v>36</v>
      </c>
      <c r="B2" s="1454"/>
      <c r="C2" s="1445" t="s">
        <v>156</v>
      </c>
      <c r="D2" s="1445" t="s">
        <v>199</v>
      </c>
      <c r="E2" s="1445" t="s">
        <v>200</v>
      </c>
      <c r="F2" s="1445" t="s">
        <v>742</v>
      </c>
      <c r="G2" s="1445" t="s">
        <v>743</v>
      </c>
      <c r="H2" s="1445" t="s">
        <v>685</v>
      </c>
      <c r="I2" s="1442" t="s">
        <v>686</v>
      </c>
      <c r="J2" s="1442" t="s">
        <v>687</v>
      </c>
      <c r="K2" s="1445" t="s">
        <v>145</v>
      </c>
      <c r="L2" s="1436" t="s">
        <v>146</v>
      </c>
      <c r="M2" s="1453" t="s">
        <v>37</v>
      </c>
      <c r="N2" s="1454"/>
      <c r="O2" s="1445" t="s">
        <v>156</v>
      </c>
      <c r="P2" s="1445" t="s">
        <v>154</v>
      </c>
      <c r="Q2" s="1445" t="s">
        <v>155</v>
      </c>
      <c r="R2" s="1445" t="s">
        <v>185</v>
      </c>
      <c r="S2" s="1445" t="s">
        <v>157</v>
      </c>
      <c r="T2" s="1445" t="s">
        <v>685</v>
      </c>
      <c r="U2" s="1442" t="s">
        <v>686</v>
      </c>
      <c r="V2" s="1442" t="s">
        <v>687</v>
      </c>
      <c r="W2" s="1445" t="s">
        <v>145</v>
      </c>
      <c r="X2" s="1436" t="s">
        <v>146</v>
      </c>
      <c r="Z2" s="218" t="s">
        <v>158</v>
      </c>
      <c r="AA2" s="219"/>
      <c r="AB2" s="220" t="s">
        <v>159</v>
      </c>
      <c r="AC2" s="221" t="s">
        <v>160</v>
      </c>
      <c r="AD2" s="222"/>
      <c r="AE2" s="218" t="s">
        <v>162</v>
      </c>
      <c r="AF2" s="221"/>
      <c r="AG2" s="220" t="s">
        <v>159</v>
      </c>
      <c r="AH2" s="221" t="s">
        <v>160</v>
      </c>
      <c r="AI2" s="222"/>
      <c r="AK2" s="1423" t="s">
        <v>36</v>
      </c>
      <c r="AL2" s="1424"/>
      <c r="AM2" s="1414" t="s">
        <v>262</v>
      </c>
      <c r="AN2" s="1416" t="s">
        <v>263</v>
      </c>
      <c r="AO2" s="1416" t="s">
        <v>264</v>
      </c>
      <c r="AP2" s="1416" t="s">
        <v>265</v>
      </c>
      <c r="AQ2" s="1416" t="s">
        <v>266</v>
      </c>
      <c r="AR2" s="1414" t="s">
        <v>267</v>
      </c>
      <c r="AS2" s="1414" t="s">
        <v>268</v>
      </c>
      <c r="AT2" s="1414" t="s">
        <v>269</v>
      </c>
      <c r="AU2" s="1414" t="s">
        <v>270</v>
      </c>
      <c r="AV2" s="1414" t="s">
        <v>271</v>
      </c>
      <c r="AW2" s="1414" t="s">
        <v>272</v>
      </c>
      <c r="AX2" s="1414" t="s">
        <v>273</v>
      </c>
      <c r="AY2" s="1414" t="s">
        <v>274</v>
      </c>
      <c r="AZ2" s="1427" t="s">
        <v>275</v>
      </c>
      <c r="BA2" s="1435" t="s">
        <v>276</v>
      </c>
      <c r="BB2" s="1430"/>
      <c r="BC2" s="1433" t="s">
        <v>277</v>
      </c>
      <c r="BD2" s="1414" t="s">
        <v>262</v>
      </c>
      <c r="BE2" s="1416" t="s">
        <v>263</v>
      </c>
      <c r="BF2" s="1416" t="s">
        <v>264</v>
      </c>
      <c r="BG2" s="1416" t="s">
        <v>265</v>
      </c>
      <c r="BH2" s="1416" t="s">
        <v>266</v>
      </c>
      <c r="BI2" s="1414" t="s">
        <v>267</v>
      </c>
      <c r="BJ2" s="1414" t="s">
        <v>268</v>
      </c>
      <c r="BK2" s="1414" t="s">
        <v>269</v>
      </c>
      <c r="BL2" s="1414" t="s">
        <v>270</v>
      </c>
      <c r="BM2" s="1414" t="s">
        <v>271</v>
      </c>
      <c r="BN2" s="1414" t="s">
        <v>278</v>
      </c>
      <c r="BO2" s="1414" t="s">
        <v>272</v>
      </c>
      <c r="BP2" s="1414" t="s">
        <v>273</v>
      </c>
      <c r="BQ2" s="1414" t="s">
        <v>274</v>
      </c>
      <c r="BR2" s="1427" t="s">
        <v>275</v>
      </c>
      <c r="BT2" s="218" t="s">
        <v>60</v>
      </c>
      <c r="BU2" s="341"/>
      <c r="BV2" s="342" t="s">
        <v>247</v>
      </c>
      <c r="BW2" s="342" t="s">
        <v>248</v>
      </c>
      <c r="BX2" s="343"/>
      <c r="BY2" s="349" t="s">
        <v>61</v>
      </c>
      <c r="BZ2" s="342" t="s">
        <v>247</v>
      </c>
      <c r="CA2" s="342" t="s">
        <v>248</v>
      </c>
      <c r="CB2" s="343"/>
      <c r="CD2" s="218" t="s">
        <v>60</v>
      </c>
      <c r="CE2" s="341" t="s">
        <v>528</v>
      </c>
      <c r="CF2" s="1067"/>
      <c r="CG2" s="1067"/>
      <c r="CH2" s="481" t="s">
        <v>529</v>
      </c>
      <c r="CI2" s="1068"/>
      <c r="CK2" s="393" t="s">
        <v>60</v>
      </c>
      <c r="CL2" s="1067"/>
      <c r="CM2" s="1067" t="s">
        <v>538</v>
      </c>
      <c r="CN2" s="1069"/>
      <c r="CO2" s="1070" t="s">
        <v>160</v>
      </c>
      <c r="CP2" s="492" t="s">
        <v>159</v>
      </c>
      <c r="CR2" s="218" t="s">
        <v>36</v>
      </c>
      <c r="CS2" s="341"/>
      <c r="CT2" s="342" t="s">
        <v>247</v>
      </c>
      <c r="CU2" s="342" t="s">
        <v>248</v>
      </c>
      <c r="CV2" s="343"/>
      <c r="CW2" s="349" t="s">
        <v>37</v>
      </c>
      <c r="CX2" s="342" t="s">
        <v>247</v>
      </c>
      <c r="CY2" s="342" t="s">
        <v>248</v>
      </c>
      <c r="CZ2" s="343"/>
      <c r="DA2" s="349" t="s">
        <v>613</v>
      </c>
      <c r="DB2" s="221" t="s">
        <v>247</v>
      </c>
      <c r="DC2" s="221" t="s">
        <v>248</v>
      </c>
      <c r="DD2" s="408"/>
      <c r="DF2" s="588" t="s">
        <v>60</v>
      </c>
      <c r="DG2" s="558"/>
      <c r="DH2" s="437" t="s">
        <v>247</v>
      </c>
      <c r="DI2" s="437" t="s">
        <v>248</v>
      </c>
      <c r="DJ2" s="343"/>
      <c r="DK2" s="438" t="s">
        <v>61</v>
      </c>
      <c r="DL2" s="437" t="s">
        <v>247</v>
      </c>
      <c r="DM2" s="437" t="s">
        <v>248</v>
      </c>
      <c r="DN2" s="343"/>
      <c r="DP2" s="588" t="s">
        <v>60</v>
      </c>
      <c r="DQ2" s="558"/>
      <c r="DR2" s="437" t="s">
        <v>247</v>
      </c>
      <c r="DS2" s="437" t="s">
        <v>248</v>
      </c>
      <c r="DT2" s="343"/>
      <c r="DU2" s="438" t="s">
        <v>61</v>
      </c>
      <c r="DV2" s="437" t="s">
        <v>247</v>
      </c>
      <c r="DW2" s="437" t="s">
        <v>248</v>
      </c>
      <c r="DX2" s="343"/>
      <c r="DZ2" s="588" t="s">
        <v>60</v>
      </c>
      <c r="EA2" s="558"/>
      <c r="EB2" s="437" t="s">
        <v>247</v>
      </c>
      <c r="EC2" s="437" t="s">
        <v>248</v>
      </c>
      <c r="ED2" s="342"/>
      <c r="EE2" s="438" t="s">
        <v>61</v>
      </c>
      <c r="EF2" s="437" t="s">
        <v>247</v>
      </c>
      <c r="EG2" s="437" t="s">
        <v>248</v>
      </c>
      <c r="EH2" s="343"/>
      <c r="EJ2" s="588" t="s">
        <v>60</v>
      </c>
      <c r="EK2" s="558"/>
      <c r="EL2" s="558"/>
      <c r="EM2" s="456"/>
      <c r="EO2" s="349" t="s">
        <v>682</v>
      </c>
      <c r="EP2" s="341"/>
      <c r="EQ2" s="220" t="s">
        <v>678</v>
      </c>
      <c r="ER2" s="220" t="s">
        <v>679</v>
      </c>
      <c r="ES2" s="222" t="s">
        <v>159</v>
      </c>
      <c r="ET2" s="349" t="s">
        <v>680</v>
      </c>
      <c r="EU2" s="341"/>
      <c r="EV2" s="220" t="s">
        <v>678</v>
      </c>
      <c r="EW2" s="220" t="s">
        <v>679</v>
      </c>
      <c r="EX2" s="220" t="s">
        <v>159</v>
      </c>
      <c r="EY2" s="349" t="s">
        <v>684</v>
      </c>
      <c r="EZ2" s="341"/>
      <c r="FA2" s="222" t="s">
        <v>159</v>
      </c>
      <c r="FC2" s="588" t="s">
        <v>1304</v>
      </c>
      <c r="FD2" s="507"/>
      <c r="FE2" s="508" t="s">
        <v>538</v>
      </c>
      <c r="FF2" s="509" t="s">
        <v>1305</v>
      </c>
      <c r="FG2" s="509" t="s">
        <v>1306</v>
      </c>
      <c r="FH2" s="509" t="s">
        <v>1307</v>
      </c>
      <c r="FI2" s="509" t="s">
        <v>1308</v>
      </c>
      <c r="FJ2" s="509" t="s">
        <v>159</v>
      </c>
      <c r="FK2" s="343" t="s">
        <v>274</v>
      </c>
      <c r="FM2" s="588" t="s">
        <v>60</v>
      </c>
      <c r="FN2" s="558"/>
      <c r="FO2" s="437" t="s">
        <v>247</v>
      </c>
      <c r="FP2" s="437" t="s">
        <v>248</v>
      </c>
      <c r="FQ2" s="343"/>
      <c r="FR2" s="438" t="s">
        <v>61</v>
      </c>
      <c r="FS2" s="437" t="s">
        <v>247</v>
      </c>
      <c r="FT2" s="437" t="s">
        <v>248</v>
      </c>
      <c r="FU2" s="343"/>
      <c r="FW2" s="349" t="s">
        <v>1387</v>
      </c>
      <c r="FX2" s="341"/>
      <c r="FY2" s="342" t="s">
        <v>247</v>
      </c>
      <c r="FZ2" s="342" t="s">
        <v>248</v>
      </c>
      <c r="GA2" s="342"/>
      <c r="GB2" s="349" t="s">
        <v>1391</v>
      </c>
      <c r="GC2" s="342"/>
      <c r="GD2" s="220" t="s">
        <v>159</v>
      </c>
      <c r="GE2" s="342" t="s">
        <v>160</v>
      </c>
      <c r="GF2" s="222"/>
      <c r="GH2" s="588" t="s">
        <v>60</v>
      </c>
      <c r="GI2" s="558"/>
      <c r="GJ2" s="437" t="s">
        <v>247</v>
      </c>
      <c r="GK2" s="437" t="s">
        <v>248</v>
      </c>
      <c r="GL2" s="343"/>
      <c r="GM2" s="438" t="s">
        <v>61</v>
      </c>
      <c r="GN2" s="437" t="s">
        <v>247</v>
      </c>
      <c r="GO2" s="437" t="s">
        <v>248</v>
      </c>
      <c r="GP2" s="343"/>
      <c r="GQ2" s="438" t="s">
        <v>100</v>
      </c>
      <c r="GR2" s="437" t="s">
        <v>247</v>
      </c>
      <c r="GS2" s="437" t="s">
        <v>248</v>
      </c>
      <c r="GT2" s="343"/>
      <c r="GV2" s="588" t="s">
        <v>60</v>
      </c>
      <c r="GW2" s="558"/>
      <c r="GX2" s="437" t="s">
        <v>247</v>
      </c>
      <c r="GY2" s="437" t="s">
        <v>248</v>
      </c>
      <c r="GZ2" s="343"/>
      <c r="HA2" s="438" t="s">
        <v>61</v>
      </c>
      <c r="HB2" s="437" t="s">
        <v>247</v>
      </c>
      <c r="HC2" s="437" t="s">
        <v>248</v>
      </c>
      <c r="HD2" s="343"/>
      <c r="HF2" s="588" t="s">
        <v>60</v>
      </c>
      <c r="HG2" s="558"/>
      <c r="HH2" s="437" t="s">
        <v>247</v>
      </c>
      <c r="HI2" s="437" t="s">
        <v>248</v>
      </c>
      <c r="HJ2" s="343"/>
      <c r="HK2" s="438" t="s">
        <v>61</v>
      </c>
      <c r="HL2" s="437" t="s">
        <v>247</v>
      </c>
      <c r="HM2" s="437" t="s">
        <v>248</v>
      </c>
      <c r="HN2" s="343"/>
      <c r="HP2" s="588" t="s">
        <v>60</v>
      </c>
      <c r="HQ2" s="558"/>
      <c r="HR2" s="437" t="s">
        <v>247</v>
      </c>
      <c r="HS2" s="437" t="s">
        <v>248</v>
      </c>
      <c r="HT2" s="343"/>
      <c r="HU2" s="438" t="s">
        <v>61</v>
      </c>
      <c r="HV2" s="437" t="s">
        <v>247</v>
      </c>
      <c r="HW2" s="437" t="s">
        <v>248</v>
      </c>
      <c r="HX2" s="343"/>
      <c r="HZ2" s="588" t="s">
        <v>60</v>
      </c>
      <c r="IA2" s="558"/>
      <c r="IB2" s="437" t="s">
        <v>247</v>
      </c>
      <c r="IC2" s="437" t="s">
        <v>248</v>
      </c>
      <c r="ID2" s="343"/>
      <c r="IE2" s="438" t="s">
        <v>61</v>
      </c>
      <c r="IF2" s="437" t="s">
        <v>247</v>
      </c>
      <c r="IG2" s="437" t="s">
        <v>248</v>
      </c>
      <c r="IH2" s="343"/>
      <c r="IJ2" s="480" t="s">
        <v>1304</v>
      </c>
      <c r="IK2" s="481"/>
      <c r="IL2" s="481" t="s">
        <v>1463</v>
      </c>
      <c r="IM2" s="487" t="s">
        <v>1464</v>
      </c>
      <c r="IN2" s="961" t="s">
        <v>66</v>
      </c>
      <c r="IP2" s="480" t="s">
        <v>60</v>
      </c>
      <c r="IQ2" s="481"/>
      <c r="IR2" s="481" t="s">
        <v>1463</v>
      </c>
      <c r="IS2" s="487" t="s">
        <v>1464</v>
      </c>
      <c r="IT2" s="492" t="s">
        <v>66</v>
      </c>
    </row>
    <row r="3" spans="1:254" ht="13.5" customHeight="1">
      <c r="A3" s="1455" t="s">
        <v>147</v>
      </c>
      <c r="B3" s="1439" t="s">
        <v>148</v>
      </c>
      <c r="C3" s="1446"/>
      <c r="D3" s="1446"/>
      <c r="E3" s="1446"/>
      <c r="F3" s="1446"/>
      <c r="G3" s="1446"/>
      <c r="H3" s="1446"/>
      <c r="I3" s="1443"/>
      <c r="J3" s="1443"/>
      <c r="K3" s="1446"/>
      <c r="L3" s="1421"/>
      <c r="M3" s="1455" t="s">
        <v>147</v>
      </c>
      <c r="N3" s="1439" t="s">
        <v>148</v>
      </c>
      <c r="O3" s="1446"/>
      <c r="P3" s="1446"/>
      <c r="Q3" s="1446"/>
      <c r="R3" s="1446"/>
      <c r="S3" s="1446"/>
      <c r="T3" s="1446"/>
      <c r="U3" s="1443"/>
      <c r="V3" s="1443"/>
      <c r="W3" s="1446"/>
      <c r="X3" s="1421"/>
      <c r="Z3" s="201" t="s">
        <v>46</v>
      </c>
      <c r="AA3" s="202" t="s">
        <v>212</v>
      </c>
      <c r="AB3" s="123">
        <v>32.29</v>
      </c>
      <c r="AC3" s="223">
        <v>0</v>
      </c>
      <c r="AD3" s="124">
        <v>32.29</v>
      </c>
      <c r="AE3" s="201" t="s">
        <v>46</v>
      </c>
      <c r="AF3" s="202" t="s">
        <v>207</v>
      </c>
      <c r="AG3" s="224">
        <v>29.94</v>
      </c>
      <c r="AH3" s="223">
        <v>0</v>
      </c>
      <c r="AI3" s="225">
        <v>29.94</v>
      </c>
      <c r="AK3" s="1425"/>
      <c r="AL3" s="1426"/>
      <c r="AM3" s="1418"/>
      <c r="AN3" s="1418"/>
      <c r="AO3" s="1418"/>
      <c r="AP3" s="1418"/>
      <c r="AQ3" s="1418"/>
      <c r="AR3" s="1415"/>
      <c r="AS3" s="1415"/>
      <c r="AT3" s="1415"/>
      <c r="AU3" s="1415"/>
      <c r="AV3" s="1415"/>
      <c r="AW3" s="1415"/>
      <c r="AX3" s="1415"/>
      <c r="AY3" s="1415"/>
      <c r="AZ3" s="1428"/>
      <c r="BA3" s="1432"/>
      <c r="BB3" s="1432"/>
      <c r="BC3" s="1434"/>
      <c r="BD3" s="1429"/>
      <c r="BE3" s="1429"/>
      <c r="BF3" s="1429"/>
      <c r="BG3" s="1429"/>
      <c r="BH3" s="1429"/>
      <c r="BI3" s="1415"/>
      <c r="BJ3" s="1415"/>
      <c r="BK3" s="1415"/>
      <c r="BL3" s="1415"/>
      <c r="BM3" s="1415"/>
      <c r="BN3" s="1415"/>
      <c r="BO3" s="1415"/>
      <c r="BP3" s="1415"/>
      <c r="BQ3" s="1415"/>
      <c r="BR3" s="1428"/>
      <c r="BT3" s="338" t="s">
        <v>46</v>
      </c>
      <c r="BU3" s="339" t="s">
        <v>241</v>
      </c>
      <c r="BV3" s="340">
        <v>14.763</v>
      </c>
      <c r="BW3" s="340">
        <v>14.529</v>
      </c>
      <c r="BX3" s="344">
        <f aca="true" t="shared" si="0" ref="BX3:BX8">MAX(BV3:BW3)</f>
        <v>14.763</v>
      </c>
      <c r="BY3" s="355" t="s">
        <v>222</v>
      </c>
      <c r="BZ3" s="356">
        <v>18.316</v>
      </c>
      <c r="CA3" s="356">
        <v>17.702</v>
      </c>
      <c r="CB3" s="357">
        <f>MAX(BZ3:CA3)</f>
        <v>18.316</v>
      </c>
      <c r="CD3" s="485" t="s">
        <v>46</v>
      </c>
      <c r="CE3" s="203">
        <v>110</v>
      </c>
      <c r="CF3" s="496" t="s">
        <v>325</v>
      </c>
      <c r="CG3" s="496" t="s">
        <v>326</v>
      </c>
      <c r="CH3" s="203">
        <v>34</v>
      </c>
      <c r="CI3" s="1072">
        <v>0.002416215277777778</v>
      </c>
      <c r="CK3" s="398" t="s">
        <v>46</v>
      </c>
      <c r="CL3" s="1073" t="s">
        <v>77</v>
      </c>
      <c r="CM3" s="1073" t="s">
        <v>535</v>
      </c>
      <c r="CN3" s="1074">
        <v>0.0019273148148148149</v>
      </c>
      <c r="CO3" s="332">
        <v>0</v>
      </c>
      <c r="CP3" s="1075">
        <f>CN3</f>
        <v>0.0019273148148148149</v>
      </c>
      <c r="CR3" s="338" t="s">
        <v>46</v>
      </c>
      <c r="CS3" s="339" t="s">
        <v>204</v>
      </c>
      <c r="CT3" s="340">
        <v>13.39</v>
      </c>
      <c r="CU3" s="340">
        <v>13.133</v>
      </c>
      <c r="CV3" s="344">
        <f aca="true" t="shared" si="1" ref="CV3:CV8">MAX(CT3:CU3)</f>
        <v>13.39</v>
      </c>
      <c r="CW3" s="350" t="s">
        <v>608</v>
      </c>
      <c r="CX3" s="340">
        <v>14.381</v>
      </c>
      <c r="CY3" s="340">
        <v>14.461</v>
      </c>
      <c r="CZ3" s="344">
        <f>MAX(CX3:CY3)</f>
        <v>14.461</v>
      </c>
      <c r="DA3" s="350" t="s">
        <v>435</v>
      </c>
      <c r="DB3" s="223">
        <v>31</v>
      </c>
      <c r="DC3" s="223">
        <v>22</v>
      </c>
      <c r="DD3" s="409">
        <f>MAX(DB3:DC3)</f>
        <v>31</v>
      </c>
      <c r="DF3" s="439" t="s">
        <v>46</v>
      </c>
      <c r="DG3" s="255" t="s">
        <v>326</v>
      </c>
      <c r="DH3" s="340">
        <v>20.735</v>
      </c>
      <c r="DI3" s="340">
        <v>21.933</v>
      </c>
      <c r="DJ3" s="344">
        <f aca="true" t="shared" si="2" ref="DJ3:DJ9">MAX(DH3:DI3)</f>
        <v>21.933</v>
      </c>
      <c r="DK3" s="440" t="s">
        <v>32</v>
      </c>
      <c r="DL3" s="340">
        <v>20.947</v>
      </c>
      <c r="DM3" s="340">
        <v>21.355</v>
      </c>
      <c r="DN3" s="344">
        <f>MAX(DL3:DM3)</f>
        <v>21.355</v>
      </c>
      <c r="DP3" s="404" t="s">
        <v>46</v>
      </c>
      <c r="DQ3" s="339" t="s">
        <v>604</v>
      </c>
      <c r="DR3" s="340">
        <v>14.336</v>
      </c>
      <c r="DS3" s="340">
        <v>14.032</v>
      </c>
      <c r="DT3" s="344">
        <v>14.336</v>
      </c>
      <c r="DU3" s="350" t="s">
        <v>245</v>
      </c>
      <c r="DV3" s="340">
        <v>18.059</v>
      </c>
      <c r="DW3" s="340">
        <v>18.372</v>
      </c>
      <c r="DX3" s="344">
        <v>18.372</v>
      </c>
      <c r="DZ3" s="439" t="s">
        <v>46</v>
      </c>
      <c r="EA3" s="339" t="s">
        <v>643</v>
      </c>
      <c r="EB3" s="123">
        <v>17.5</v>
      </c>
      <c r="EC3" s="123">
        <v>18.2</v>
      </c>
      <c r="ED3" s="448">
        <v>18.2</v>
      </c>
      <c r="EE3" s="350" t="s">
        <v>677</v>
      </c>
      <c r="EF3" s="123">
        <v>18.71</v>
      </c>
      <c r="EG3" s="123">
        <v>19.75</v>
      </c>
      <c r="EH3" s="124">
        <v>19.75</v>
      </c>
      <c r="EJ3" s="403" t="s">
        <v>46</v>
      </c>
      <c r="EK3" s="415" t="s">
        <v>83</v>
      </c>
      <c r="EL3" s="494" t="s">
        <v>222</v>
      </c>
      <c r="EM3" s="457">
        <v>0.0022594907407407407</v>
      </c>
      <c r="EO3" s="404" t="s">
        <v>46</v>
      </c>
      <c r="EP3" s="339" t="s">
        <v>212</v>
      </c>
      <c r="EQ3" s="340">
        <v>53.085</v>
      </c>
      <c r="ER3" s="340">
        <v>45.197</v>
      </c>
      <c r="ES3" s="344">
        <f aca="true" t="shared" si="3" ref="ES3:ES16">MIN(EQ3:ER3)</f>
        <v>45.197</v>
      </c>
      <c r="ET3" s="404" t="s">
        <v>46</v>
      </c>
      <c r="EU3" s="339" t="s">
        <v>212</v>
      </c>
      <c r="EV3" s="123">
        <v>67.19</v>
      </c>
      <c r="EW3" s="123">
        <v>56.43</v>
      </c>
      <c r="EX3" s="448">
        <f aca="true" t="shared" si="4" ref="EX3:EX20">MIN(EV3:EW3)</f>
        <v>56.43</v>
      </c>
      <c r="EY3" s="404" t="s">
        <v>46</v>
      </c>
      <c r="EZ3" s="339" t="s">
        <v>28</v>
      </c>
      <c r="FA3" s="344">
        <v>86.84</v>
      </c>
      <c r="FC3" s="993" t="s">
        <v>46</v>
      </c>
      <c r="FD3" s="813" t="s">
        <v>744</v>
      </c>
      <c r="FE3" s="813" t="s">
        <v>745</v>
      </c>
      <c r="FF3" s="479" t="s">
        <v>746</v>
      </c>
      <c r="FG3" s="479" t="s">
        <v>747</v>
      </c>
      <c r="FH3" s="479" t="s">
        <v>748</v>
      </c>
      <c r="FI3" s="479" t="s">
        <v>749</v>
      </c>
      <c r="FJ3" s="1076" t="s">
        <v>750</v>
      </c>
      <c r="FK3" s="513">
        <v>15</v>
      </c>
      <c r="FM3" s="404" t="s">
        <v>46</v>
      </c>
      <c r="FN3" s="339" t="s">
        <v>1367</v>
      </c>
      <c r="FO3" s="340">
        <v>14.52</v>
      </c>
      <c r="FP3" s="340">
        <v>14.498</v>
      </c>
      <c r="FQ3" s="344">
        <f>MAX(FO3:FP3)</f>
        <v>14.52</v>
      </c>
      <c r="FR3" s="350" t="s">
        <v>515</v>
      </c>
      <c r="FS3" s="340">
        <v>17.864</v>
      </c>
      <c r="FT3" s="340">
        <v>18.542</v>
      </c>
      <c r="FU3" s="344">
        <f>MAX(FS3:FT3)</f>
        <v>18.542</v>
      </c>
      <c r="FW3" s="404" t="s">
        <v>46</v>
      </c>
      <c r="FX3" s="339" t="s">
        <v>31</v>
      </c>
      <c r="FY3" s="340">
        <v>14.876</v>
      </c>
      <c r="FZ3" s="340">
        <v>15.05</v>
      </c>
      <c r="GA3" s="452">
        <v>15.05</v>
      </c>
      <c r="GB3" s="404" t="s">
        <v>46</v>
      </c>
      <c r="GC3" s="339" t="s">
        <v>31</v>
      </c>
      <c r="GD3" s="123">
        <v>77.66</v>
      </c>
      <c r="GE3" s="546">
        <f>GF3-GD3</f>
        <v>20</v>
      </c>
      <c r="GF3" s="124">
        <v>97.66</v>
      </c>
      <c r="GH3" s="404" t="s">
        <v>46</v>
      </c>
      <c r="GI3" s="339" t="s">
        <v>654</v>
      </c>
      <c r="GJ3" s="340">
        <v>13.941</v>
      </c>
      <c r="GK3" s="340">
        <v>13.73</v>
      </c>
      <c r="GL3" s="344">
        <v>13.941</v>
      </c>
      <c r="GM3" s="350" t="s">
        <v>638</v>
      </c>
      <c r="GN3" s="340">
        <v>16.784</v>
      </c>
      <c r="GO3" s="340">
        <v>17.507</v>
      </c>
      <c r="GP3" s="344">
        <v>17.507</v>
      </c>
      <c r="GQ3" s="355" t="s">
        <v>222</v>
      </c>
      <c r="GR3" s="356">
        <v>15.499</v>
      </c>
      <c r="GS3" s="356">
        <v>15.541</v>
      </c>
      <c r="GT3" s="357">
        <v>15.541</v>
      </c>
      <c r="GV3" s="404" t="s">
        <v>46</v>
      </c>
      <c r="GW3" s="339" t="s">
        <v>1343</v>
      </c>
      <c r="GX3" s="340">
        <v>15.228</v>
      </c>
      <c r="GY3" s="340">
        <v>15.272</v>
      </c>
      <c r="GZ3" s="344">
        <f aca="true" t="shared" si="5" ref="GZ3:GZ13">MAX(GX3:GY3)</f>
        <v>15.272</v>
      </c>
      <c r="HA3" s="355" t="s">
        <v>222</v>
      </c>
      <c r="HB3" s="356">
        <v>18.173</v>
      </c>
      <c r="HC3" s="356">
        <v>19.84</v>
      </c>
      <c r="HD3" s="357">
        <f aca="true" t="shared" si="6" ref="HD3:HD8">MAX(HB3:HC3)</f>
        <v>19.84</v>
      </c>
      <c r="HF3" s="404" t="s">
        <v>46</v>
      </c>
      <c r="HG3" s="339" t="s">
        <v>647</v>
      </c>
      <c r="HH3" s="340">
        <v>13.829</v>
      </c>
      <c r="HI3" s="340">
        <v>13.72</v>
      </c>
      <c r="HJ3" s="344">
        <f aca="true" t="shared" si="7" ref="HJ3:HJ11">MAX(HH3:HI3)</f>
        <v>13.829</v>
      </c>
      <c r="HK3" s="350" t="s">
        <v>515</v>
      </c>
      <c r="HL3" s="340">
        <v>16.689</v>
      </c>
      <c r="HM3" s="340">
        <v>16.575</v>
      </c>
      <c r="HN3" s="344">
        <f>MAX(HL3:HM3)</f>
        <v>16.689</v>
      </c>
      <c r="HP3" s="404" t="s">
        <v>46</v>
      </c>
      <c r="HQ3" s="339" t="s">
        <v>647</v>
      </c>
      <c r="HR3" s="340">
        <v>13.368</v>
      </c>
      <c r="HS3" s="340">
        <v>13.524</v>
      </c>
      <c r="HT3" s="344">
        <f aca="true" t="shared" si="8" ref="HT3:HT22">MAX(HR3:HS3)</f>
        <v>13.524</v>
      </c>
      <c r="HU3" s="350" t="s">
        <v>515</v>
      </c>
      <c r="HV3" s="340">
        <v>15.932</v>
      </c>
      <c r="HW3" s="340">
        <v>15.548</v>
      </c>
      <c r="HX3" s="344">
        <f aca="true" t="shared" si="9" ref="HX3:HX11">MAX(HV3:HW3)</f>
        <v>15.932</v>
      </c>
      <c r="HZ3" s="485" t="s">
        <v>46</v>
      </c>
      <c r="IA3" s="568" t="s">
        <v>647</v>
      </c>
      <c r="IB3" s="569">
        <v>14.144</v>
      </c>
      <c r="IC3" s="569">
        <v>14.155</v>
      </c>
      <c r="ID3" s="579">
        <f aca="true" t="shared" si="10" ref="ID3:ID21">IF(IB3&gt;IC3,IB3,IC3)</f>
        <v>14.155</v>
      </c>
      <c r="IE3" s="572" t="s">
        <v>245</v>
      </c>
      <c r="IF3" s="566">
        <v>17.151</v>
      </c>
      <c r="IG3" s="566">
        <v>17.113</v>
      </c>
      <c r="IH3" s="573">
        <f aca="true" t="shared" si="11" ref="IH3:IH9">IF(IF3&gt;IG3,IF3,IG3)</f>
        <v>17.151</v>
      </c>
      <c r="IJ3" s="598" t="s">
        <v>46</v>
      </c>
      <c r="IK3" s="488" t="s">
        <v>3043</v>
      </c>
      <c r="IL3" s="203">
        <v>1996</v>
      </c>
      <c r="IM3" s="488" t="s">
        <v>540</v>
      </c>
      <c r="IN3" s="605" t="s">
        <v>3125</v>
      </c>
      <c r="IP3" s="598" t="s">
        <v>46</v>
      </c>
      <c r="IQ3" s="488" t="s">
        <v>1488</v>
      </c>
      <c r="IR3" s="203">
        <v>1981</v>
      </c>
      <c r="IS3" s="488" t="s">
        <v>1489</v>
      </c>
      <c r="IT3" s="599">
        <v>0.37847222222222227</v>
      </c>
    </row>
    <row r="4" spans="1:254" ht="13.5" customHeight="1">
      <c r="A4" s="1456"/>
      <c r="B4" s="1440"/>
      <c r="C4" s="1446"/>
      <c r="D4" s="1446"/>
      <c r="E4" s="1446"/>
      <c r="F4" s="1446"/>
      <c r="G4" s="1446"/>
      <c r="H4" s="1446"/>
      <c r="I4" s="1443"/>
      <c r="J4" s="1443"/>
      <c r="K4" s="1446"/>
      <c r="L4" s="1421"/>
      <c r="M4" s="1456"/>
      <c r="N4" s="1440"/>
      <c r="O4" s="1446"/>
      <c r="P4" s="1446"/>
      <c r="Q4" s="1446"/>
      <c r="R4" s="1446"/>
      <c r="S4" s="1446"/>
      <c r="T4" s="1446"/>
      <c r="U4" s="1443"/>
      <c r="V4" s="1443"/>
      <c r="W4" s="1446"/>
      <c r="X4" s="1421"/>
      <c r="Z4" s="201" t="s">
        <v>50</v>
      </c>
      <c r="AA4" s="202" t="s">
        <v>205</v>
      </c>
      <c r="AB4" s="123">
        <v>33.63</v>
      </c>
      <c r="AC4" s="223">
        <v>0</v>
      </c>
      <c r="AD4" s="124">
        <v>33.63</v>
      </c>
      <c r="AE4" s="201" t="s">
        <v>50</v>
      </c>
      <c r="AF4" s="202" t="s">
        <v>218</v>
      </c>
      <c r="AG4" s="224">
        <v>31.4</v>
      </c>
      <c r="AH4" s="223">
        <v>0</v>
      </c>
      <c r="AI4" s="225">
        <v>31.4</v>
      </c>
      <c r="AK4" s="1425"/>
      <c r="AL4" s="1426"/>
      <c r="AM4" s="1418"/>
      <c r="AN4" s="1418"/>
      <c r="AO4" s="1418"/>
      <c r="AP4" s="1418"/>
      <c r="AQ4" s="1418"/>
      <c r="AR4" s="1415"/>
      <c r="AS4" s="1415"/>
      <c r="AT4" s="1415"/>
      <c r="AU4" s="1415"/>
      <c r="AV4" s="1415"/>
      <c r="AW4" s="1415"/>
      <c r="AX4" s="1415"/>
      <c r="AY4" s="1415"/>
      <c r="AZ4" s="1428"/>
      <c r="BA4" s="1432"/>
      <c r="BB4" s="1432"/>
      <c r="BC4" s="1434"/>
      <c r="BD4" s="1429"/>
      <c r="BE4" s="1429"/>
      <c r="BF4" s="1429"/>
      <c r="BG4" s="1429"/>
      <c r="BH4" s="1429"/>
      <c r="BI4" s="1415"/>
      <c r="BJ4" s="1415"/>
      <c r="BK4" s="1415"/>
      <c r="BL4" s="1415"/>
      <c r="BM4" s="1415"/>
      <c r="BN4" s="1415"/>
      <c r="BO4" s="1415"/>
      <c r="BP4" s="1415"/>
      <c r="BQ4" s="1415"/>
      <c r="BR4" s="1428"/>
      <c r="BT4" s="338" t="s">
        <v>50</v>
      </c>
      <c r="BU4" s="339" t="s">
        <v>236</v>
      </c>
      <c r="BV4" s="340">
        <v>14.729</v>
      </c>
      <c r="BW4" s="340">
        <v>15.231</v>
      </c>
      <c r="BX4" s="344">
        <f t="shared" si="0"/>
        <v>15.231</v>
      </c>
      <c r="BY4" s="350" t="s">
        <v>246</v>
      </c>
      <c r="BZ4" s="340">
        <v>18.587</v>
      </c>
      <c r="CA4" s="340">
        <v>18.252</v>
      </c>
      <c r="CB4" s="344">
        <f>MAX(BZ4:CA4)</f>
        <v>18.587</v>
      </c>
      <c r="CD4" s="485" t="s">
        <v>50</v>
      </c>
      <c r="CE4" s="203">
        <v>75</v>
      </c>
      <c r="CF4" s="496" t="s">
        <v>327</v>
      </c>
      <c r="CG4" s="496" t="s">
        <v>328</v>
      </c>
      <c r="CH4" s="203">
        <v>24</v>
      </c>
      <c r="CI4" s="1072">
        <v>0.0024527777777777777</v>
      </c>
      <c r="CK4" s="394" t="s">
        <v>50</v>
      </c>
      <c r="CL4" s="128" t="s">
        <v>549</v>
      </c>
      <c r="CM4" s="128" t="s">
        <v>548</v>
      </c>
      <c r="CN4" s="1077">
        <v>0.0019464699074074072</v>
      </c>
      <c r="CO4" s="203">
        <v>0</v>
      </c>
      <c r="CP4" s="1072">
        <f>CN4</f>
        <v>0.0019464699074074072</v>
      </c>
      <c r="CR4" s="338" t="s">
        <v>50</v>
      </c>
      <c r="CS4" s="339" t="s">
        <v>361</v>
      </c>
      <c r="CT4" s="340">
        <v>13.398</v>
      </c>
      <c r="CU4" s="340">
        <v>13.933</v>
      </c>
      <c r="CV4" s="344">
        <f t="shared" si="1"/>
        <v>13.933</v>
      </c>
      <c r="CW4" s="350" t="s">
        <v>204</v>
      </c>
      <c r="CX4" s="340">
        <v>15.633</v>
      </c>
      <c r="CY4" s="340">
        <v>15.969</v>
      </c>
      <c r="CZ4" s="344">
        <f>MAX(CX4:CY4)</f>
        <v>15.969</v>
      </c>
      <c r="DA4" s="350" t="s">
        <v>203</v>
      </c>
      <c r="DB4" s="223">
        <v>44</v>
      </c>
      <c r="DC4" s="223">
        <v>42</v>
      </c>
      <c r="DD4" s="409">
        <f>MAX(DB4:DC4)</f>
        <v>44</v>
      </c>
      <c r="DF4" s="439" t="s">
        <v>50</v>
      </c>
      <c r="DG4" s="255" t="s">
        <v>361</v>
      </c>
      <c r="DH4" s="340">
        <v>21.733</v>
      </c>
      <c r="DI4" s="340">
        <v>22.894</v>
      </c>
      <c r="DJ4" s="344">
        <f t="shared" si="2"/>
        <v>22.894</v>
      </c>
      <c r="DK4" s="440" t="s">
        <v>326</v>
      </c>
      <c r="DL4" s="340">
        <v>27.598</v>
      </c>
      <c r="DM4" s="340">
        <v>27.349</v>
      </c>
      <c r="DN4" s="344">
        <f>MAX(DL4:DM4)</f>
        <v>27.598</v>
      </c>
      <c r="DP4" s="404" t="s">
        <v>50</v>
      </c>
      <c r="DQ4" s="339" t="s">
        <v>647</v>
      </c>
      <c r="DR4" s="340">
        <v>14.453</v>
      </c>
      <c r="DS4" s="340">
        <v>14.018</v>
      </c>
      <c r="DT4" s="344">
        <v>14.453</v>
      </c>
      <c r="DU4" s="355" t="s">
        <v>222</v>
      </c>
      <c r="DV4" s="356">
        <v>17.509</v>
      </c>
      <c r="DW4" s="356">
        <v>18.888</v>
      </c>
      <c r="DX4" s="357">
        <v>18.888</v>
      </c>
      <c r="DZ4" s="439" t="s">
        <v>50</v>
      </c>
      <c r="EA4" s="339" t="s">
        <v>212</v>
      </c>
      <c r="EB4" s="123">
        <v>18.89</v>
      </c>
      <c r="EC4" s="123">
        <v>19.3</v>
      </c>
      <c r="ED4" s="448">
        <v>19.3</v>
      </c>
      <c r="EE4" s="350" t="s">
        <v>212</v>
      </c>
      <c r="EF4" s="123">
        <v>19.51</v>
      </c>
      <c r="EG4" s="123">
        <v>20.2</v>
      </c>
      <c r="EH4" s="124">
        <v>20.2</v>
      </c>
      <c r="EJ4" s="403" t="s">
        <v>50</v>
      </c>
      <c r="EK4" s="415" t="s">
        <v>77</v>
      </c>
      <c r="EL4" s="494" t="s">
        <v>222</v>
      </c>
      <c r="EM4" s="457">
        <v>0.002309027777777778</v>
      </c>
      <c r="EO4" s="404" t="s">
        <v>50</v>
      </c>
      <c r="EP4" s="339" t="s">
        <v>31</v>
      </c>
      <c r="EQ4" s="340">
        <v>57.822</v>
      </c>
      <c r="ER4" s="340">
        <v>46.223</v>
      </c>
      <c r="ES4" s="344">
        <f t="shared" si="3"/>
        <v>46.223</v>
      </c>
      <c r="ET4" s="404" t="s">
        <v>50</v>
      </c>
      <c r="EU4" s="339" t="s">
        <v>217</v>
      </c>
      <c r="EV4" s="123">
        <v>66.56</v>
      </c>
      <c r="EW4" s="123" t="s">
        <v>683</v>
      </c>
      <c r="EX4" s="448">
        <f t="shared" si="4"/>
        <v>66.56</v>
      </c>
      <c r="EY4" s="404" t="s">
        <v>50</v>
      </c>
      <c r="EZ4" s="339" t="s">
        <v>31</v>
      </c>
      <c r="FA4" s="344">
        <v>86.861</v>
      </c>
      <c r="FC4" s="993" t="s">
        <v>50</v>
      </c>
      <c r="FD4" s="813" t="s">
        <v>751</v>
      </c>
      <c r="FE4" s="813" t="s">
        <v>752</v>
      </c>
      <c r="FF4" s="479" t="s">
        <v>753</v>
      </c>
      <c r="FG4" s="479" t="s">
        <v>754</v>
      </c>
      <c r="FH4" s="479" t="s">
        <v>755</v>
      </c>
      <c r="FI4" s="479" t="s">
        <v>756</v>
      </c>
      <c r="FJ4" s="1076" t="s">
        <v>757</v>
      </c>
      <c r="FK4" s="513">
        <v>12</v>
      </c>
      <c r="FM4" s="404" t="s">
        <v>50</v>
      </c>
      <c r="FN4" s="339" t="s">
        <v>338</v>
      </c>
      <c r="FO4" s="340">
        <v>14.655</v>
      </c>
      <c r="FP4" s="340">
        <v>14.705</v>
      </c>
      <c r="FQ4" s="344">
        <f aca="true" t="shared" si="12" ref="FQ4:FQ13">MAX(FO4:FP4)</f>
        <v>14.705</v>
      </c>
      <c r="FR4" s="350" t="s">
        <v>638</v>
      </c>
      <c r="FS4" s="340">
        <v>19.921</v>
      </c>
      <c r="FT4" s="340">
        <v>17.576</v>
      </c>
      <c r="FU4" s="344">
        <f>MAX(FS4:FT4)</f>
        <v>19.921</v>
      </c>
      <c r="FW4" s="404" t="s">
        <v>50</v>
      </c>
      <c r="FX4" s="339" t="s">
        <v>28</v>
      </c>
      <c r="FY4" s="340">
        <v>15.743</v>
      </c>
      <c r="FZ4" s="340">
        <v>16.43</v>
      </c>
      <c r="GA4" s="452">
        <v>16.43</v>
      </c>
      <c r="GB4" s="404" t="s">
        <v>50</v>
      </c>
      <c r="GC4" s="339" t="s">
        <v>1390</v>
      </c>
      <c r="GD4" s="123">
        <v>101.31</v>
      </c>
      <c r="GE4" s="546">
        <f aca="true" t="shared" si="13" ref="GE4:GE9">GF4-GD4</f>
        <v>20</v>
      </c>
      <c r="GF4" s="124">
        <v>121.31</v>
      </c>
      <c r="GH4" s="404" t="s">
        <v>50</v>
      </c>
      <c r="GI4" s="339" t="s">
        <v>390</v>
      </c>
      <c r="GJ4" s="340">
        <v>13.616</v>
      </c>
      <c r="GK4" s="340">
        <v>14.012</v>
      </c>
      <c r="GL4" s="344">
        <v>14.012</v>
      </c>
      <c r="GM4" s="350" t="s">
        <v>1379</v>
      </c>
      <c r="GN4" s="340">
        <v>16.777</v>
      </c>
      <c r="GO4" s="340">
        <v>17.916</v>
      </c>
      <c r="GP4" s="344">
        <v>17.916</v>
      </c>
      <c r="GQ4" s="350" t="s">
        <v>659</v>
      </c>
      <c r="GR4" s="340">
        <v>15.528</v>
      </c>
      <c r="GS4" s="340">
        <v>16.41</v>
      </c>
      <c r="GT4" s="344">
        <v>16.41</v>
      </c>
      <c r="GV4" s="404" t="s">
        <v>50</v>
      </c>
      <c r="GW4" s="339" t="s">
        <v>209</v>
      </c>
      <c r="GX4" s="340">
        <v>14.391</v>
      </c>
      <c r="GY4" s="340">
        <v>15.961</v>
      </c>
      <c r="GZ4" s="344">
        <f t="shared" si="5"/>
        <v>15.961</v>
      </c>
      <c r="HA4" s="350" t="s">
        <v>1344</v>
      </c>
      <c r="HB4" s="340">
        <v>19.186</v>
      </c>
      <c r="HC4" s="340">
        <v>20.447</v>
      </c>
      <c r="HD4" s="344">
        <f t="shared" si="6"/>
        <v>20.447</v>
      </c>
      <c r="HF4" s="404" t="s">
        <v>50</v>
      </c>
      <c r="HG4" s="339" t="s">
        <v>515</v>
      </c>
      <c r="HH4" s="340">
        <v>14.406</v>
      </c>
      <c r="HI4" s="340">
        <v>14.096</v>
      </c>
      <c r="HJ4" s="344">
        <f t="shared" si="7"/>
        <v>14.406</v>
      </c>
      <c r="HK4" s="350" t="s">
        <v>245</v>
      </c>
      <c r="HL4" s="340">
        <v>17.38</v>
      </c>
      <c r="HM4" s="340">
        <v>17.312</v>
      </c>
      <c r="HN4" s="344">
        <f>MAX(HL4:HM4)</f>
        <v>17.38</v>
      </c>
      <c r="HP4" s="404" t="s">
        <v>50</v>
      </c>
      <c r="HQ4" s="339" t="s">
        <v>1342</v>
      </c>
      <c r="HR4" s="340">
        <v>13.938</v>
      </c>
      <c r="HS4" s="340">
        <v>14.126</v>
      </c>
      <c r="HT4" s="344">
        <f t="shared" si="8"/>
        <v>14.126</v>
      </c>
      <c r="HU4" s="355" t="s">
        <v>658</v>
      </c>
      <c r="HV4" s="356">
        <v>17.14</v>
      </c>
      <c r="HW4" s="356">
        <v>16.698</v>
      </c>
      <c r="HX4" s="357">
        <f t="shared" si="9"/>
        <v>17.14</v>
      </c>
      <c r="HZ4" s="580" t="s">
        <v>50</v>
      </c>
      <c r="IA4" s="568" t="s">
        <v>641</v>
      </c>
      <c r="IB4" s="569">
        <v>14.561</v>
      </c>
      <c r="IC4" s="569">
        <v>14.398</v>
      </c>
      <c r="ID4" s="579">
        <f t="shared" si="10"/>
        <v>14.561</v>
      </c>
      <c r="IE4" s="572" t="s">
        <v>515</v>
      </c>
      <c r="IF4" s="566">
        <v>17.588</v>
      </c>
      <c r="IG4" s="566">
        <v>17.842</v>
      </c>
      <c r="IH4" s="573">
        <f t="shared" si="11"/>
        <v>17.842</v>
      </c>
      <c r="IJ4" s="598" t="s">
        <v>50</v>
      </c>
      <c r="IK4" s="488" t="s">
        <v>3044</v>
      </c>
      <c r="IL4" s="203">
        <v>1998</v>
      </c>
      <c r="IM4" s="488" t="s">
        <v>3045</v>
      </c>
      <c r="IN4" s="605" t="s">
        <v>3126</v>
      </c>
      <c r="IP4" s="598" t="s">
        <v>50</v>
      </c>
      <c r="IQ4" s="488" t="s">
        <v>1465</v>
      </c>
      <c r="IR4" s="203">
        <v>1993</v>
      </c>
      <c r="IS4" s="488" t="s">
        <v>1466</v>
      </c>
      <c r="IT4" s="599">
        <v>0.3840277777777778</v>
      </c>
    </row>
    <row r="5" spans="1:254" ht="13.5" customHeight="1" thickBot="1">
      <c r="A5" s="1456"/>
      <c r="B5" s="1440"/>
      <c r="C5" s="1446"/>
      <c r="D5" s="1446"/>
      <c r="E5" s="1446"/>
      <c r="F5" s="1446"/>
      <c r="G5" s="1446"/>
      <c r="H5" s="1446"/>
      <c r="I5" s="1443"/>
      <c r="J5" s="1443"/>
      <c r="K5" s="1446"/>
      <c r="L5" s="1421"/>
      <c r="M5" s="1456"/>
      <c r="N5" s="1440"/>
      <c r="O5" s="1446"/>
      <c r="P5" s="1446"/>
      <c r="Q5" s="1446"/>
      <c r="R5" s="1446"/>
      <c r="S5" s="1446"/>
      <c r="T5" s="1446"/>
      <c r="U5" s="1443"/>
      <c r="V5" s="1443"/>
      <c r="W5" s="1446"/>
      <c r="X5" s="1421"/>
      <c r="Z5" s="201" t="s">
        <v>49</v>
      </c>
      <c r="AA5" s="202" t="s">
        <v>28</v>
      </c>
      <c r="AB5" s="123">
        <v>34.88</v>
      </c>
      <c r="AC5" s="223">
        <v>0</v>
      </c>
      <c r="AD5" s="124">
        <v>34.88</v>
      </c>
      <c r="AE5" s="201" t="s">
        <v>49</v>
      </c>
      <c r="AF5" s="202" t="s">
        <v>31</v>
      </c>
      <c r="AG5" s="224">
        <v>37.85</v>
      </c>
      <c r="AH5" s="223">
        <v>0</v>
      </c>
      <c r="AI5" s="225">
        <v>37.85</v>
      </c>
      <c r="AK5" s="1425"/>
      <c r="AL5" s="1426"/>
      <c r="AM5" s="1418"/>
      <c r="AN5" s="1418"/>
      <c r="AO5" s="1418"/>
      <c r="AP5" s="1418"/>
      <c r="AQ5" s="1418"/>
      <c r="AR5" s="1415"/>
      <c r="AS5" s="1415"/>
      <c r="AT5" s="1415"/>
      <c r="AU5" s="1415"/>
      <c r="AV5" s="1415"/>
      <c r="AW5" s="1415"/>
      <c r="AX5" s="1415"/>
      <c r="AY5" s="1415"/>
      <c r="AZ5" s="1428"/>
      <c r="BA5" s="1432"/>
      <c r="BB5" s="1432"/>
      <c r="BC5" s="1434"/>
      <c r="BD5" s="1429"/>
      <c r="BE5" s="1429"/>
      <c r="BF5" s="1429"/>
      <c r="BG5" s="1429"/>
      <c r="BH5" s="1429"/>
      <c r="BI5" s="1415"/>
      <c r="BJ5" s="1415"/>
      <c r="BK5" s="1415"/>
      <c r="BL5" s="1415"/>
      <c r="BM5" s="1415"/>
      <c r="BN5" s="1415"/>
      <c r="BO5" s="1415"/>
      <c r="BP5" s="1415"/>
      <c r="BQ5" s="1415"/>
      <c r="BR5" s="1428"/>
      <c r="BT5" s="338" t="s">
        <v>49</v>
      </c>
      <c r="BU5" s="339" t="s">
        <v>244</v>
      </c>
      <c r="BV5" s="340">
        <v>15.878</v>
      </c>
      <c r="BW5" s="340">
        <v>15.326</v>
      </c>
      <c r="BX5" s="344">
        <f t="shared" si="0"/>
        <v>15.878</v>
      </c>
      <c r="BY5" s="350" t="s">
        <v>245</v>
      </c>
      <c r="BZ5" s="340">
        <v>17.293</v>
      </c>
      <c r="CA5" s="340">
        <v>19.319</v>
      </c>
      <c r="CB5" s="344">
        <f>MAX(BZ5:CA5)</f>
        <v>19.319</v>
      </c>
      <c r="CD5" s="485" t="s">
        <v>49</v>
      </c>
      <c r="CE5" s="203">
        <v>118</v>
      </c>
      <c r="CF5" s="496" t="s">
        <v>329</v>
      </c>
      <c r="CG5" s="496" t="s">
        <v>330</v>
      </c>
      <c r="CH5" s="203">
        <v>27</v>
      </c>
      <c r="CI5" s="1072">
        <v>0.0024891203703703703</v>
      </c>
      <c r="CK5" s="394" t="s">
        <v>49</v>
      </c>
      <c r="CL5" s="128" t="s">
        <v>331</v>
      </c>
      <c r="CM5" s="128" t="s">
        <v>541</v>
      </c>
      <c r="CN5" s="1077">
        <v>0.002073148148148148</v>
      </c>
      <c r="CO5" s="203">
        <v>0</v>
      </c>
      <c r="CP5" s="1072">
        <f>CN5</f>
        <v>0.002073148148148148</v>
      </c>
      <c r="CR5" s="338" t="s">
        <v>49</v>
      </c>
      <c r="CS5" s="339" t="s">
        <v>129</v>
      </c>
      <c r="CT5" s="340">
        <v>14.079</v>
      </c>
      <c r="CU5" s="340">
        <v>14.533</v>
      </c>
      <c r="CV5" s="344">
        <f t="shared" si="1"/>
        <v>14.533</v>
      </c>
      <c r="CW5" s="350" t="s">
        <v>621</v>
      </c>
      <c r="CX5" s="340">
        <v>15.987</v>
      </c>
      <c r="CY5" s="340">
        <v>15.048</v>
      </c>
      <c r="CZ5" s="344">
        <f>MAX(CX5:CY5)</f>
        <v>15.987</v>
      </c>
      <c r="DA5" s="350" t="s">
        <v>361</v>
      </c>
      <c r="DB5" s="223">
        <v>61</v>
      </c>
      <c r="DC5" s="223">
        <v>56</v>
      </c>
      <c r="DD5" s="409">
        <f>MAX(DB5:DC5)</f>
        <v>61</v>
      </c>
      <c r="DF5" s="439" t="s">
        <v>49</v>
      </c>
      <c r="DG5" s="255" t="s">
        <v>204</v>
      </c>
      <c r="DH5" s="340">
        <v>19.754</v>
      </c>
      <c r="DI5" s="340">
        <v>23.139</v>
      </c>
      <c r="DJ5" s="344">
        <f t="shared" si="2"/>
        <v>23.139</v>
      </c>
      <c r="DK5" s="440" t="s">
        <v>130</v>
      </c>
      <c r="DL5" s="340">
        <v>30.241</v>
      </c>
      <c r="DM5" s="340">
        <v>31.533</v>
      </c>
      <c r="DN5" s="344">
        <f>MAX(DL5:DM5)</f>
        <v>31.533</v>
      </c>
      <c r="DP5" s="404" t="s">
        <v>49</v>
      </c>
      <c r="DQ5" s="339" t="s">
        <v>326</v>
      </c>
      <c r="DR5" s="340">
        <v>14.534</v>
      </c>
      <c r="DS5" s="340">
        <v>14.407</v>
      </c>
      <c r="DT5" s="344">
        <v>14.534</v>
      </c>
      <c r="DU5" s="350" t="s">
        <v>212</v>
      </c>
      <c r="DV5" s="340">
        <v>18.903</v>
      </c>
      <c r="DW5" s="340">
        <v>17.911</v>
      </c>
      <c r="DX5" s="344">
        <v>18.903</v>
      </c>
      <c r="DZ5" s="439" t="s">
        <v>49</v>
      </c>
      <c r="EA5" s="339" t="s">
        <v>644</v>
      </c>
      <c r="EB5" s="123">
        <v>19.43</v>
      </c>
      <c r="EC5" s="123">
        <v>19.19</v>
      </c>
      <c r="ED5" s="448">
        <v>19.43</v>
      </c>
      <c r="EE5" s="411" t="s">
        <v>222</v>
      </c>
      <c r="EF5" s="449">
        <v>46.16</v>
      </c>
      <c r="EG5" s="449">
        <v>19.36</v>
      </c>
      <c r="EH5" s="450">
        <v>46.16</v>
      </c>
      <c r="EJ5" s="404" t="s">
        <v>49</v>
      </c>
      <c r="EK5" s="339" t="s">
        <v>550</v>
      </c>
      <c r="EL5" s="477" t="s">
        <v>551</v>
      </c>
      <c r="EM5" s="458">
        <v>0.0023871527777777775</v>
      </c>
      <c r="EO5" s="404" t="s">
        <v>49</v>
      </c>
      <c r="EP5" s="339" t="s">
        <v>28</v>
      </c>
      <c r="EQ5" s="340">
        <v>57.417</v>
      </c>
      <c r="ER5" s="340">
        <v>47.502</v>
      </c>
      <c r="ES5" s="344">
        <f t="shared" si="3"/>
        <v>47.502</v>
      </c>
      <c r="ET5" s="404" t="s">
        <v>49</v>
      </c>
      <c r="EU5" s="339" t="s">
        <v>209</v>
      </c>
      <c r="EV5" s="123">
        <v>66.65</v>
      </c>
      <c r="EW5" s="123">
        <v>75.46</v>
      </c>
      <c r="EX5" s="448">
        <f t="shared" si="4"/>
        <v>66.65</v>
      </c>
      <c r="EY5" s="404" t="s">
        <v>49</v>
      </c>
      <c r="EZ5" s="339" t="s">
        <v>212</v>
      </c>
      <c r="FA5" s="344">
        <v>87.061</v>
      </c>
      <c r="FC5" s="1078" t="s">
        <v>49</v>
      </c>
      <c r="FD5" s="828" t="s">
        <v>758</v>
      </c>
      <c r="FE5" s="828" t="s">
        <v>576</v>
      </c>
      <c r="FF5" s="827" t="s">
        <v>759</v>
      </c>
      <c r="FG5" s="827" t="s">
        <v>760</v>
      </c>
      <c r="FH5" s="827" t="s">
        <v>761</v>
      </c>
      <c r="FI5" s="827" t="s">
        <v>762</v>
      </c>
      <c r="FJ5" s="1079" t="s">
        <v>763</v>
      </c>
      <c r="FK5" s="515">
        <v>10</v>
      </c>
      <c r="FM5" s="404" t="s">
        <v>49</v>
      </c>
      <c r="FN5" s="339" t="s">
        <v>604</v>
      </c>
      <c r="FO5" s="340">
        <v>15.08</v>
      </c>
      <c r="FP5" s="340">
        <v>14.788</v>
      </c>
      <c r="FQ5" s="344">
        <f t="shared" si="12"/>
        <v>15.08</v>
      </c>
      <c r="FR5" s="355" t="s">
        <v>656</v>
      </c>
      <c r="FS5" s="356">
        <v>20.531</v>
      </c>
      <c r="FT5" s="356">
        <v>18.879</v>
      </c>
      <c r="FU5" s="357">
        <f>MAX(FS5:FT5)</f>
        <v>20.531</v>
      </c>
      <c r="FW5" s="404" t="s">
        <v>49</v>
      </c>
      <c r="FX5" s="339" t="s">
        <v>212</v>
      </c>
      <c r="FY5" s="340">
        <v>16.49</v>
      </c>
      <c r="FZ5" s="340">
        <v>15.745</v>
      </c>
      <c r="GA5" s="452">
        <v>16.49</v>
      </c>
      <c r="GB5" s="404" t="s">
        <v>49</v>
      </c>
      <c r="GC5" s="339" t="s">
        <v>209</v>
      </c>
      <c r="GD5" s="123">
        <v>86.97</v>
      </c>
      <c r="GE5" s="546">
        <f t="shared" si="13"/>
        <v>45</v>
      </c>
      <c r="GF5" s="124">
        <v>131.97</v>
      </c>
      <c r="GH5" s="404" t="s">
        <v>49</v>
      </c>
      <c r="GI5" s="339" t="s">
        <v>647</v>
      </c>
      <c r="GJ5" s="340">
        <v>14.016</v>
      </c>
      <c r="GK5" s="340">
        <v>13.469</v>
      </c>
      <c r="GL5" s="344">
        <v>14.016</v>
      </c>
      <c r="GM5" s="350" t="s">
        <v>361</v>
      </c>
      <c r="GN5" s="340">
        <v>17.631</v>
      </c>
      <c r="GO5" s="340">
        <v>18.11</v>
      </c>
      <c r="GP5" s="344">
        <v>18.11</v>
      </c>
      <c r="GQ5" s="350" t="s">
        <v>638</v>
      </c>
      <c r="GR5" s="340">
        <v>16.441</v>
      </c>
      <c r="GS5" s="340">
        <v>17.466</v>
      </c>
      <c r="GT5" s="344">
        <v>17.466</v>
      </c>
      <c r="GV5" s="404" t="s">
        <v>49</v>
      </c>
      <c r="GW5" s="339" t="s">
        <v>14</v>
      </c>
      <c r="GX5" s="340">
        <v>16.352</v>
      </c>
      <c r="GY5" s="340">
        <v>16.399</v>
      </c>
      <c r="GZ5" s="344">
        <f t="shared" si="5"/>
        <v>16.399</v>
      </c>
      <c r="HA5" s="350" t="s">
        <v>1380</v>
      </c>
      <c r="HB5" s="340">
        <v>20.599</v>
      </c>
      <c r="HC5" s="340">
        <v>21.567</v>
      </c>
      <c r="HD5" s="344">
        <f t="shared" si="6"/>
        <v>21.567</v>
      </c>
      <c r="HF5" s="404" t="s">
        <v>49</v>
      </c>
      <c r="HG5" s="339" t="s">
        <v>654</v>
      </c>
      <c r="HH5" s="340">
        <v>14.535</v>
      </c>
      <c r="HI5" s="340">
        <v>14.399</v>
      </c>
      <c r="HJ5" s="344">
        <f t="shared" si="7"/>
        <v>14.535</v>
      </c>
      <c r="HK5" s="350" t="s">
        <v>1423</v>
      </c>
      <c r="HL5" s="340">
        <v>28.542</v>
      </c>
      <c r="HM5" s="340">
        <v>29.427</v>
      </c>
      <c r="HN5" s="344">
        <f>MAX(HL5:HM5)</f>
        <v>29.427</v>
      </c>
      <c r="HP5" s="404" t="s">
        <v>49</v>
      </c>
      <c r="HQ5" s="339" t="s">
        <v>654</v>
      </c>
      <c r="HR5" s="340">
        <v>14.185</v>
      </c>
      <c r="HS5" s="340">
        <v>13.908</v>
      </c>
      <c r="HT5" s="344">
        <f t="shared" si="8"/>
        <v>14.185</v>
      </c>
      <c r="HU5" s="350" t="s">
        <v>1342</v>
      </c>
      <c r="HV5" s="340">
        <v>19.445</v>
      </c>
      <c r="HW5" s="340">
        <v>17.838</v>
      </c>
      <c r="HX5" s="344">
        <f t="shared" si="9"/>
        <v>19.445</v>
      </c>
      <c r="HZ5" s="485" t="s">
        <v>49</v>
      </c>
      <c r="IA5" s="128" t="s">
        <v>1428</v>
      </c>
      <c r="IB5" s="569">
        <v>14.445</v>
      </c>
      <c r="IC5" s="569">
        <v>14.935</v>
      </c>
      <c r="ID5" s="579">
        <f t="shared" si="10"/>
        <v>14.935</v>
      </c>
      <c r="IE5" s="574" t="s">
        <v>658</v>
      </c>
      <c r="IF5" s="567">
        <v>18.824</v>
      </c>
      <c r="IG5" s="567">
        <v>19.134</v>
      </c>
      <c r="IH5" s="575">
        <f t="shared" si="11"/>
        <v>19.134</v>
      </c>
      <c r="IJ5" s="598" t="s">
        <v>49</v>
      </c>
      <c r="IK5" s="488" t="s">
        <v>3046</v>
      </c>
      <c r="IL5" s="203">
        <v>1997</v>
      </c>
      <c r="IM5" s="488" t="s">
        <v>3047</v>
      </c>
      <c r="IN5" s="605" t="s">
        <v>3127</v>
      </c>
      <c r="IP5" s="598" t="s">
        <v>49</v>
      </c>
      <c r="IQ5" s="488" t="s">
        <v>1490</v>
      </c>
      <c r="IR5" s="203">
        <v>1988</v>
      </c>
      <c r="IS5" s="488" t="s">
        <v>1491</v>
      </c>
      <c r="IT5" s="599">
        <v>0.3861111111111111</v>
      </c>
    </row>
    <row r="6" spans="1:254" ht="13.5" customHeight="1" thickBot="1">
      <c r="A6" s="1456"/>
      <c r="B6" s="1440"/>
      <c r="C6" s="1446"/>
      <c r="D6" s="1446"/>
      <c r="E6" s="1446"/>
      <c r="F6" s="1446"/>
      <c r="G6" s="1446"/>
      <c r="H6" s="1446"/>
      <c r="I6" s="1443"/>
      <c r="J6" s="1443"/>
      <c r="K6" s="1446"/>
      <c r="L6" s="1421"/>
      <c r="M6" s="1456"/>
      <c r="N6" s="1440"/>
      <c r="O6" s="1446"/>
      <c r="P6" s="1446"/>
      <c r="Q6" s="1446"/>
      <c r="R6" s="1446"/>
      <c r="S6" s="1446"/>
      <c r="T6" s="1446"/>
      <c r="U6" s="1443"/>
      <c r="V6" s="1443"/>
      <c r="W6" s="1446"/>
      <c r="X6" s="1421"/>
      <c r="Z6" s="201" t="s">
        <v>47</v>
      </c>
      <c r="AA6" s="202" t="s">
        <v>218</v>
      </c>
      <c r="AB6" s="123">
        <v>35.5</v>
      </c>
      <c r="AC6" s="223">
        <v>0</v>
      </c>
      <c r="AD6" s="124">
        <v>35.5</v>
      </c>
      <c r="AE6" s="201" t="s">
        <v>47</v>
      </c>
      <c r="AF6" s="202" t="s">
        <v>212</v>
      </c>
      <c r="AG6" s="224">
        <v>44.68</v>
      </c>
      <c r="AH6" s="223">
        <v>0</v>
      </c>
      <c r="AI6" s="225">
        <v>44.68</v>
      </c>
      <c r="AK6" s="1425"/>
      <c r="AL6" s="1426"/>
      <c r="AM6" s="1418"/>
      <c r="AN6" s="1418"/>
      <c r="AO6" s="1418"/>
      <c r="AP6" s="1418"/>
      <c r="AQ6" s="1418"/>
      <c r="AR6" s="1415"/>
      <c r="AS6" s="1415"/>
      <c r="AT6" s="1415"/>
      <c r="AU6" s="1415"/>
      <c r="AV6" s="1415"/>
      <c r="AW6" s="1415"/>
      <c r="AX6" s="1415"/>
      <c r="AY6" s="1415"/>
      <c r="AZ6" s="1428"/>
      <c r="BA6" s="1432"/>
      <c r="BB6" s="1432"/>
      <c r="BC6" s="1434"/>
      <c r="BD6" s="1429"/>
      <c r="BE6" s="1429"/>
      <c r="BF6" s="1429"/>
      <c r="BG6" s="1429"/>
      <c r="BH6" s="1429"/>
      <c r="BI6" s="1415"/>
      <c r="BJ6" s="1415"/>
      <c r="BK6" s="1415"/>
      <c r="BL6" s="1415"/>
      <c r="BM6" s="1415"/>
      <c r="BN6" s="1415"/>
      <c r="BO6" s="1415"/>
      <c r="BP6" s="1415"/>
      <c r="BQ6" s="1415"/>
      <c r="BR6" s="1428"/>
      <c r="BT6" s="338" t="s">
        <v>47</v>
      </c>
      <c r="BU6" s="339" t="s">
        <v>240</v>
      </c>
      <c r="BV6" s="340">
        <v>15.677</v>
      </c>
      <c r="BW6" s="340">
        <v>16.061</v>
      </c>
      <c r="BX6" s="344">
        <f t="shared" si="0"/>
        <v>16.061</v>
      </c>
      <c r="BY6" s="350" t="s">
        <v>236</v>
      </c>
      <c r="BZ6" s="340">
        <v>19.848</v>
      </c>
      <c r="CA6" s="340">
        <v>19.241</v>
      </c>
      <c r="CB6" s="344">
        <f>MAX(BZ6:CA6)</f>
        <v>19.848</v>
      </c>
      <c r="CD6" s="485" t="s">
        <v>47</v>
      </c>
      <c r="CE6" s="203">
        <v>122</v>
      </c>
      <c r="CF6" s="496" t="s">
        <v>331</v>
      </c>
      <c r="CG6" s="496" t="s">
        <v>240</v>
      </c>
      <c r="CH6" s="203">
        <v>27</v>
      </c>
      <c r="CI6" s="1072">
        <v>0.0025850925925925924</v>
      </c>
      <c r="CK6" s="394" t="s">
        <v>47</v>
      </c>
      <c r="CL6" s="128" t="s">
        <v>550</v>
      </c>
      <c r="CM6" s="128" t="s">
        <v>551</v>
      </c>
      <c r="CN6" s="1077">
        <v>0.0021200231481481482</v>
      </c>
      <c r="CO6" s="203">
        <v>0</v>
      </c>
      <c r="CP6" s="1072">
        <f>CN6</f>
        <v>0.0021200231481481482</v>
      </c>
      <c r="CR6" s="338" t="s">
        <v>47</v>
      </c>
      <c r="CS6" s="339" t="s">
        <v>602</v>
      </c>
      <c r="CT6" s="340">
        <v>15.146</v>
      </c>
      <c r="CU6" s="340">
        <v>15.167</v>
      </c>
      <c r="CV6" s="344">
        <f t="shared" si="1"/>
        <v>15.167</v>
      </c>
      <c r="CW6" s="350" t="s">
        <v>177</v>
      </c>
      <c r="CX6" s="340">
        <v>14.755</v>
      </c>
      <c r="CY6" s="340">
        <v>16.333</v>
      </c>
      <c r="CZ6" s="344">
        <f>MAX(CX6:CY6)</f>
        <v>16.333</v>
      </c>
      <c r="DA6" s="351" t="s">
        <v>149</v>
      </c>
      <c r="DB6" s="226" t="s">
        <v>239</v>
      </c>
      <c r="DC6" s="226" t="s">
        <v>239</v>
      </c>
      <c r="DD6" s="410" t="s">
        <v>239</v>
      </c>
      <c r="DF6" s="439" t="s">
        <v>47</v>
      </c>
      <c r="DG6" s="255" t="s">
        <v>130</v>
      </c>
      <c r="DH6" s="340">
        <v>24.433</v>
      </c>
      <c r="DI6" s="340">
        <v>25.18</v>
      </c>
      <c r="DJ6" s="344">
        <f t="shared" si="2"/>
        <v>25.18</v>
      </c>
      <c r="DK6" s="445" t="s">
        <v>222</v>
      </c>
      <c r="DL6" s="412" t="s">
        <v>239</v>
      </c>
      <c r="DM6" s="412" t="s">
        <v>239</v>
      </c>
      <c r="DN6" s="413" t="s">
        <v>239</v>
      </c>
      <c r="DP6" s="404" t="s">
        <v>47</v>
      </c>
      <c r="DQ6" s="339" t="s">
        <v>361</v>
      </c>
      <c r="DR6" s="340">
        <v>14.615</v>
      </c>
      <c r="DS6" s="340">
        <v>14.545</v>
      </c>
      <c r="DT6" s="344">
        <v>14.615</v>
      </c>
      <c r="DU6" s="350" t="s">
        <v>615</v>
      </c>
      <c r="DV6" s="340">
        <v>18.97</v>
      </c>
      <c r="DW6" s="340">
        <v>18.272</v>
      </c>
      <c r="DX6" s="344">
        <v>18.97</v>
      </c>
      <c r="DZ6" s="447" t="s">
        <v>47</v>
      </c>
      <c r="EA6" s="415" t="s">
        <v>222</v>
      </c>
      <c r="EB6" s="324">
        <v>22.13</v>
      </c>
      <c r="EC6" s="324">
        <v>23.17</v>
      </c>
      <c r="ED6" s="326">
        <v>23.17</v>
      </c>
      <c r="EJ6" s="404" t="s">
        <v>47</v>
      </c>
      <c r="EK6" s="339" t="s">
        <v>669</v>
      </c>
      <c r="EL6" s="477" t="s">
        <v>245</v>
      </c>
      <c r="EM6" s="458">
        <v>0.0025488425925925926</v>
      </c>
      <c r="EO6" s="404" t="s">
        <v>47</v>
      </c>
      <c r="EP6" s="339" t="s">
        <v>207</v>
      </c>
      <c r="EQ6" s="340">
        <v>57.876</v>
      </c>
      <c r="ER6" s="340">
        <v>49.494</v>
      </c>
      <c r="ES6" s="344">
        <f t="shared" si="3"/>
        <v>49.494</v>
      </c>
      <c r="ET6" s="404" t="s">
        <v>47</v>
      </c>
      <c r="EU6" s="339" t="s">
        <v>207</v>
      </c>
      <c r="EV6" s="123">
        <v>67.41</v>
      </c>
      <c r="EW6" s="123">
        <v>83.43</v>
      </c>
      <c r="EX6" s="448">
        <f t="shared" si="4"/>
        <v>67.41</v>
      </c>
      <c r="EY6" s="404" t="s">
        <v>47</v>
      </c>
      <c r="EZ6" s="339" t="s">
        <v>207</v>
      </c>
      <c r="FA6" s="344">
        <v>89.496</v>
      </c>
      <c r="FC6" s="993" t="s">
        <v>47</v>
      </c>
      <c r="FD6" s="813" t="s">
        <v>764</v>
      </c>
      <c r="FE6" s="813" t="s">
        <v>765</v>
      </c>
      <c r="FF6" s="479" t="s">
        <v>747</v>
      </c>
      <c r="FG6" s="479" t="s">
        <v>766</v>
      </c>
      <c r="FH6" s="479" t="s">
        <v>767</v>
      </c>
      <c r="FI6" s="479" t="s">
        <v>768</v>
      </c>
      <c r="FJ6" s="1076" t="s">
        <v>769</v>
      </c>
      <c r="FK6" s="513">
        <v>8</v>
      </c>
      <c r="FM6" s="404" t="s">
        <v>47</v>
      </c>
      <c r="FN6" s="339" t="s">
        <v>1368</v>
      </c>
      <c r="FO6" s="340">
        <v>15.328</v>
      </c>
      <c r="FP6" s="340">
        <v>15.036</v>
      </c>
      <c r="FQ6" s="344">
        <f t="shared" si="12"/>
        <v>15.328</v>
      </c>
      <c r="FR6" s="355" t="s">
        <v>658</v>
      </c>
      <c r="FS6" s="356">
        <v>22.511</v>
      </c>
      <c r="FT6" s="356">
        <v>22.819</v>
      </c>
      <c r="FU6" s="357">
        <f>MAX(FS6:FT6)</f>
        <v>22.819</v>
      </c>
      <c r="FW6" s="404" t="s">
        <v>47</v>
      </c>
      <c r="FX6" s="339" t="s">
        <v>218</v>
      </c>
      <c r="FY6" s="340">
        <v>24.231</v>
      </c>
      <c r="FZ6" s="340">
        <v>24.674</v>
      </c>
      <c r="GA6" s="452">
        <v>24.674</v>
      </c>
      <c r="GB6" s="404" t="s">
        <v>47</v>
      </c>
      <c r="GC6" s="339" t="s">
        <v>212</v>
      </c>
      <c r="GD6" s="123">
        <v>96.53</v>
      </c>
      <c r="GE6" s="546">
        <f t="shared" si="13"/>
        <v>100</v>
      </c>
      <c r="GF6" s="124">
        <v>196.53</v>
      </c>
      <c r="GH6" s="404" t="s">
        <v>47</v>
      </c>
      <c r="GI6" s="339" t="s">
        <v>515</v>
      </c>
      <c r="GJ6" s="340">
        <v>14.308</v>
      </c>
      <c r="GK6" s="340">
        <v>14.547</v>
      </c>
      <c r="GL6" s="344">
        <v>14.547</v>
      </c>
      <c r="GM6" s="350" t="s">
        <v>1377</v>
      </c>
      <c r="GN6" s="340">
        <v>18.364</v>
      </c>
      <c r="GO6" s="340">
        <v>17.986</v>
      </c>
      <c r="GP6" s="344">
        <v>18.364</v>
      </c>
      <c r="GQ6" s="350" t="s">
        <v>1354</v>
      </c>
      <c r="GR6" s="340">
        <v>15.657</v>
      </c>
      <c r="GS6" s="340">
        <v>18.047</v>
      </c>
      <c r="GT6" s="344">
        <v>18.047</v>
      </c>
      <c r="GV6" s="403" t="s">
        <v>47</v>
      </c>
      <c r="GW6" s="415" t="s">
        <v>222</v>
      </c>
      <c r="GX6" s="356">
        <v>16.332</v>
      </c>
      <c r="GY6" s="356">
        <v>16.542</v>
      </c>
      <c r="GZ6" s="357">
        <f t="shared" si="5"/>
        <v>16.542</v>
      </c>
      <c r="HA6" s="350" t="s">
        <v>216</v>
      </c>
      <c r="HB6" s="340">
        <v>23.706</v>
      </c>
      <c r="HC6" s="340">
        <v>24.084</v>
      </c>
      <c r="HD6" s="344">
        <f t="shared" si="6"/>
        <v>24.084</v>
      </c>
      <c r="HF6" s="404" t="s">
        <v>47</v>
      </c>
      <c r="HG6" s="339" t="s">
        <v>241</v>
      </c>
      <c r="HH6" s="340">
        <v>14.701</v>
      </c>
      <c r="HI6" s="340">
        <v>14.894</v>
      </c>
      <c r="HJ6" s="344">
        <f t="shared" si="7"/>
        <v>14.894</v>
      </c>
      <c r="HK6" s="350" t="s">
        <v>236</v>
      </c>
      <c r="HL6" s="340">
        <v>47.891</v>
      </c>
      <c r="HM6" s="340">
        <v>48.168</v>
      </c>
      <c r="HN6" s="344">
        <f>MAX(HL6:HM6)</f>
        <v>48.168</v>
      </c>
      <c r="HP6" s="404" t="s">
        <v>47</v>
      </c>
      <c r="HQ6" s="339" t="s">
        <v>1343</v>
      </c>
      <c r="HR6" s="340">
        <v>14.332</v>
      </c>
      <c r="HS6" s="340">
        <v>14.178</v>
      </c>
      <c r="HT6" s="344">
        <f t="shared" si="8"/>
        <v>14.332</v>
      </c>
      <c r="HU6" s="350" t="s">
        <v>1343</v>
      </c>
      <c r="HV6" s="340">
        <v>18.698</v>
      </c>
      <c r="HW6" s="340">
        <v>19.783</v>
      </c>
      <c r="HX6" s="344">
        <f t="shared" si="9"/>
        <v>19.783</v>
      </c>
      <c r="HZ6" s="580" t="s">
        <v>47</v>
      </c>
      <c r="IA6" s="568" t="s">
        <v>1429</v>
      </c>
      <c r="IB6" s="569">
        <v>14.869</v>
      </c>
      <c r="IC6" s="569">
        <v>15.052</v>
      </c>
      <c r="ID6" s="579">
        <f t="shared" si="10"/>
        <v>15.052</v>
      </c>
      <c r="IE6" s="572" t="s">
        <v>1342</v>
      </c>
      <c r="IF6" s="566">
        <v>19.561</v>
      </c>
      <c r="IG6" s="566">
        <v>23.019</v>
      </c>
      <c r="IH6" s="573">
        <f t="shared" si="11"/>
        <v>23.019</v>
      </c>
      <c r="IJ6" s="598" t="s">
        <v>47</v>
      </c>
      <c r="IK6" s="488" t="s">
        <v>3048</v>
      </c>
      <c r="IL6" s="203">
        <v>1987</v>
      </c>
      <c r="IM6" s="488" t="s">
        <v>540</v>
      </c>
      <c r="IN6" s="605" t="s">
        <v>3128</v>
      </c>
      <c r="IP6" s="598" t="s">
        <v>47</v>
      </c>
      <c r="IQ6" s="488" t="s">
        <v>1492</v>
      </c>
      <c r="IR6" s="203">
        <v>1994</v>
      </c>
      <c r="IS6" s="488" t="s">
        <v>1475</v>
      </c>
      <c r="IT6" s="599">
        <v>0.41041666666666665</v>
      </c>
    </row>
    <row r="7" spans="1:254" ht="13.5" customHeight="1" thickBot="1">
      <c r="A7" s="1456"/>
      <c r="B7" s="1440"/>
      <c r="C7" s="1446"/>
      <c r="D7" s="1446"/>
      <c r="E7" s="1446"/>
      <c r="F7" s="1446"/>
      <c r="G7" s="1446"/>
      <c r="H7" s="1446"/>
      <c r="I7" s="1443"/>
      <c r="J7" s="1443"/>
      <c r="K7" s="1446"/>
      <c r="L7" s="1421"/>
      <c r="M7" s="1456"/>
      <c r="N7" s="1440"/>
      <c r="O7" s="1446"/>
      <c r="P7" s="1446"/>
      <c r="Q7" s="1446"/>
      <c r="R7" s="1446"/>
      <c r="S7" s="1446"/>
      <c r="T7" s="1446"/>
      <c r="U7" s="1443"/>
      <c r="V7" s="1443"/>
      <c r="W7" s="1446"/>
      <c r="X7" s="1421"/>
      <c r="Z7" s="201" t="s">
        <v>55</v>
      </c>
      <c r="AA7" s="202" t="s">
        <v>31</v>
      </c>
      <c r="AB7" s="123">
        <v>35.81</v>
      </c>
      <c r="AC7" s="223">
        <v>0</v>
      </c>
      <c r="AD7" s="124">
        <v>35.81</v>
      </c>
      <c r="AE7" s="201" t="s">
        <v>55</v>
      </c>
      <c r="AF7" s="202" t="s">
        <v>28</v>
      </c>
      <c r="AG7" s="224">
        <v>45.03</v>
      </c>
      <c r="AH7" s="223">
        <v>0</v>
      </c>
      <c r="AI7" s="225">
        <v>45.03</v>
      </c>
      <c r="AK7" s="1080" t="s">
        <v>46</v>
      </c>
      <c r="AL7" s="1081" t="s">
        <v>28</v>
      </c>
      <c r="AM7" s="378">
        <v>10</v>
      </c>
      <c r="AN7" s="1082">
        <v>0.49444444444444446</v>
      </c>
      <c r="AO7" s="1082">
        <v>0.5072453703703704</v>
      </c>
      <c r="AP7" s="1083">
        <f aca="true" t="shared" si="14" ref="AP7:AP25">AO7-AN7</f>
        <v>0.012800925925925966</v>
      </c>
      <c r="AQ7" s="1083">
        <v>0.0022222222222222222</v>
      </c>
      <c r="AR7" s="378">
        <v>5</v>
      </c>
      <c r="AS7" s="378">
        <v>3</v>
      </c>
      <c r="AT7" s="378">
        <v>7</v>
      </c>
      <c r="AU7" s="378">
        <v>2</v>
      </c>
      <c r="AV7" s="378">
        <v>3</v>
      </c>
      <c r="AW7" s="378">
        <v>3</v>
      </c>
      <c r="AX7" s="378">
        <v>2</v>
      </c>
      <c r="AY7" s="378">
        <f aca="true" t="shared" si="15" ref="AY7:AY25">SUM(AR7:AX7)</f>
        <v>25</v>
      </c>
      <c r="AZ7" s="1084">
        <f aca="true" t="shared" si="16" ref="AZ7:AZ25">AP7-AQ7</f>
        <v>0.010578703703703743</v>
      </c>
      <c r="BA7" s="1085" t="s">
        <v>46</v>
      </c>
      <c r="BB7" s="1081" t="s">
        <v>281</v>
      </c>
      <c r="BC7" s="1081" t="s">
        <v>214</v>
      </c>
      <c r="BD7" s="378">
        <v>35</v>
      </c>
      <c r="BE7" s="1082">
        <v>0.5465277777777778</v>
      </c>
      <c r="BF7" s="1082">
        <v>0.5571990740740741</v>
      </c>
      <c r="BG7" s="1083">
        <f>BF7-BE7</f>
        <v>0.010671296296296262</v>
      </c>
      <c r="BH7" s="1083">
        <v>0</v>
      </c>
      <c r="BI7" s="378">
        <v>2</v>
      </c>
      <c r="BJ7" s="378">
        <v>1</v>
      </c>
      <c r="BK7" s="378">
        <v>5</v>
      </c>
      <c r="BL7" s="378">
        <v>1</v>
      </c>
      <c r="BM7" s="378">
        <v>2</v>
      </c>
      <c r="BN7" s="378">
        <v>2</v>
      </c>
      <c r="BO7" s="378">
        <v>1</v>
      </c>
      <c r="BP7" s="378">
        <v>1</v>
      </c>
      <c r="BQ7" s="378">
        <f>SUM(BI7:BP7)</f>
        <v>15</v>
      </c>
      <c r="BR7" s="1084">
        <f>BG7-BH7</f>
        <v>0.010671296296296262</v>
      </c>
      <c r="BT7" s="338" t="s">
        <v>55</v>
      </c>
      <c r="BU7" s="339" t="s">
        <v>243</v>
      </c>
      <c r="BV7" s="340">
        <v>19.387</v>
      </c>
      <c r="BW7" s="340">
        <v>19.006</v>
      </c>
      <c r="BX7" s="344">
        <f t="shared" si="0"/>
        <v>19.387</v>
      </c>
      <c r="BY7" s="351" t="s">
        <v>240</v>
      </c>
      <c r="BZ7" s="347">
        <v>21.493</v>
      </c>
      <c r="CA7" s="347">
        <v>22.323</v>
      </c>
      <c r="CB7" s="348">
        <f>MAX(BZ7:CA7)</f>
        <v>22.323</v>
      </c>
      <c r="CD7" s="485" t="s">
        <v>55</v>
      </c>
      <c r="CE7" s="203">
        <v>85</v>
      </c>
      <c r="CF7" s="496" t="s">
        <v>332</v>
      </c>
      <c r="CG7" s="496" t="s">
        <v>333</v>
      </c>
      <c r="CH7" s="203">
        <v>27</v>
      </c>
      <c r="CI7" s="1072">
        <v>0.002590509259259259</v>
      </c>
      <c r="CK7" s="394" t="s">
        <v>55</v>
      </c>
      <c r="CL7" s="128" t="s">
        <v>543</v>
      </c>
      <c r="CM7" s="128" t="s">
        <v>544</v>
      </c>
      <c r="CN7" s="1077">
        <v>0.0021297222222222225</v>
      </c>
      <c r="CO7" s="203">
        <v>0</v>
      </c>
      <c r="CP7" s="1072">
        <f>CN7</f>
        <v>0.0021297222222222225</v>
      </c>
      <c r="CR7" s="338" t="s">
        <v>55</v>
      </c>
      <c r="CS7" s="339" t="s">
        <v>606</v>
      </c>
      <c r="CT7" s="340">
        <v>16.57</v>
      </c>
      <c r="CU7" s="340">
        <v>14.233</v>
      </c>
      <c r="CV7" s="344">
        <f t="shared" si="1"/>
        <v>16.57</v>
      </c>
      <c r="CW7" s="350" t="s">
        <v>205</v>
      </c>
      <c r="CX7" s="340">
        <v>16.386</v>
      </c>
      <c r="CY7" s="340">
        <v>17.433</v>
      </c>
      <c r="CZ7" s="344">
        <f aca="true" t="shared" si="17" ref="CZ7:CZ18">MAX(CX7:CY7)</f>
        <v>17.433</v>
      </c>
      <c r="DA7" s="58"/>
      <c r="DB7" s="58"/>
      <c r="DC7" s="58"/>
      <c r="DD7" s="58"/>
      <c r="DF7" s="439" t="s">
        <v>55</v>
      </c>
      <c r="DG7" s="255" t="s">
        <v>225</v>
      </c>
      <c r="DH7" s="340">
        <v>29.553</v>
      </c>
      <c r="DI7" s="340">
        <v>30.133</v>
      </c>
      <c r="DJ7" s="344">
        <f t="shared" si="2"/>
        <v>30.133</v>
      </c>
      <c r="DP7" s="404" t="s">
        <v>55</v>
      </c>
      <c r="DQ7" s="339" t="s">
        <v>648</v>
      </c>
      <c r="DR7" s="340">
        <v>15.288</v>
      </c>
      <c r="DS7" s="340">
        <v>15.136</v>
      </c>
      <c r="DT7" s="344">
        <v>15.288</v>
      </c>
      <c r="DU7" s="350" t="s">
        <v>207</v>
      </c>
      <c r="DV7" s="340">
        <v>20.55</v>
      </c>
      <c r="DW7" s="340">
        <v>20.38</v>
      </c>
      <c r="DX7" s="344">
        <v>20.55</v>
      </c>
      <c r="DZ7" s="439" t="s">
        <v>55</v>
      </c>
      <c r="EA7" s="339" t="s">
        <v>639</v>
      </c>
      <c r="EB7" s="123">
        <v>22.01</v>
      </c>
      <c r="EC7" s="123">
        <v>23.32</v>
      </c>
      <c r="ED7" s="124">
        <v>23.32</v>
      </c>
      <c r="EJ7" s="404" t="s">
        <v>55</v>
      </c>
      <c r="EK7" s="339" t="s">
        <v>671</v>
      </c>
      <c r="EL7" s="477" t="s">
        <v>241</v>
      </c>
      <c r="EM7" s="458">
        <v>0.0026465277777777776</v>
      </c>
      <c r="EO7" s="404" t="s">
        <v>55</v>
      </c>
      <c r="EP7" s="339" t="s">
        <v>217</v>
      </c>
      <c r="EQ7" s="340" t="s">
        <v>683</v>
      </c>
      <c r="ER7" s="340">
        <v>53.849</v>
      </c>
      <c r="ES7" s="344">
        <f t="shared" si="3"/>
        <v>53.849</v>
      </c>
      <c r="ET7" s="404" t="s">
        <v>55</v>
      </c>
      <c r="EU7" s="339" t="s">
        <v>211</v>
      </c>
      <c r="EV7" s="123">
        <v>68</v>
      </c>
      <c r="EW7" s="123" t="s">
        <v>683</v>
      </c>
      <c r="EX7" s="448">
        <f t="shared" si="4"/>
        <v>68</v>
      </c>
      <c r="EY7" s="404" t="s">
        <v>55</v>
      </c>
      <c r="EZ7" s="339" t="s">
        <v>32</v>
      </c>
      <c r="FA7" s="344">
        <v>98.195</v>
      </c>
      <c r="FC7" s="993" t="s">
        <v>55</v>
      </c>
      <c r="FD7" s="813" t="s">
        <v>770</v>
      </c>
      <c r="FE7" s="813" t="s">
        <v>752</v>
      </c>
      <c r="FF7" s="479" t="s">
        <v>771</v>
      </c>
      <c r="FG7" s="479" t="s">
        <v>772</v>
      </c>
      <c r="FH7" s="479" t="s">
        <v>773</v>
      </c>
      <c r="FI7" s="479" t="s">
        <v>774</v>
      </c>
      <c r="FJ7" s="1076" t="s">
        <v>775</v>
      </c>
      <c r="FK7" s="513">
        <v>6</v>
      </c>
      <c r="FM7" s="404" t="s">
        <v>55</v>
      </c>
      <c r="FN7" s="339" t="s">
        <v>1369</v>
      </c>
      <c r="FO7" s="340">
        <v>15.432</v>
      </c>
      <c r="FP7" s="340">
        <v>15.062</v>
      </c>
      <c r="FQ7" s="344">
        <f t="shared" si="12"/>
        <v>15.432</v>
      </c>
      <c r="FR7" s="350" t="s">
        <v>435</v>
      </c>
      <c r="FS7" s="340">
        <v>33.332</v>
      </c>
      <c r="FT7" s="340">
        <v>34.924</v>
      </c>
      <c r="FU7" s="344">
        <f>MAX(FS7:FT7)</f>
        <v>34.924</v>
      </c>
      <c r="FW7" s="404" t="s">
        <v>55</v>
      </c>
      <c r="FX7" s="339" t="s">
        <v>233</v>
      </c>
      <c r="FY7" s="340">
        <v>23.789</v>
      </c>
      <c r="FZ7" s="340">
        <v>25.186</v>
      </c>
      <c r="GA7" s="452">
        <v>25.186</v>
      </c>
      <c r="GB7" s="404" t="s">
        <v>55</v>
      </c>
      <c r="GC7" s="339" t="s">
        <v>207</v>
      </c>
      <c r="GD7" s="123">
        <v>106.44</v>
      </c>
      <c r="GE7" s="546">
        <f t="shared" si="13"/>
        <v>130</v>
      </c>
      <c r="GF7" s="124">
        <v>236.44</v>
      </c>
      <c r="GH7" s="404" t="s">
        <v>55</v>
      </c>
      <c r="GI7" s="339" t="s">
        <v>1368</v>
      </c>
      <c r="GJ7" s="340">
        <v>14.649</v>
      </c>
      <c r="GK7" s="340">
        <v>14.639</v>
      </c>
      <c r="GL7" s="344">
        <v>14.649</v>
      </c>
      <c r="GM7" s="350" t="s">
        <v>245</v>
      </c>
      <c r="GN7" s="340">
        <v>18.386</v>
      </c>
      <c r="GO7" s="340">
        <v>18.516</v>
      </c>
      <c r="GP7" s="344">
        <v>18.516</v>
      </c>
      <c r="GQ7" s="350" t="s">
        <v>1381</v>
      </c>
      <c r="GR7" s="340">
        <v>16.483</v>
      </c>
      <c r="GS7" s="340">
        <v>18.561</v>
      </c>
      <c r="GT7" s="344">
        <v>18.561</v>
      </c>
      <c r="GV7" s="404" t="s">
        <v>55</v>
      </c>
      <c r="GW7" s="339" t="s">
        <v>326</v>
      </c>
      <c r="GX7" s="340">
        <v>17.476</v>
      </c>
      <c r="GY7" s="340">
        <v>17.259</v>
      </c>
      <c r="GZ7" s="344">
        <f t="shared" si="5"/>
        <v>17.476</v>
      </c>
      <c r="HA7" s="350" t="s">
        <v>209</v>
      </c>
      <c r="HB7" s="340">
        <v>29.362</v>
      </c>
      <c r="HC7" s="340">
        <v>30.009</v>
      </c>
      <c r="HD7" s="344">
        <f t="shared" si="6"/>
        <v>30.009</v>
      </c>
      <c r="HF7" s="404" t="s">
        <v>55</v>
      </c>
      <c r="HG7" s="339" t="s">
        <v>1423</v>
      </c>
      <c r="HH7" s="340">
        <v>15.184</v>
      </c>
      <c r="HI7" s="340">
        <v>14.712</v>
      </c>
      <c r="HJ7" s="344">
        <f t="shared" si="7"/>
        <v>15.184</v>
      </c>
      <c r="HK7" s="355" t="s">
        <v>222</v>
      </c>
      <c r="HL7" s="356" t="s">
        <v>239</v>
      </c>
      <c r="HM7" s="356">
        <v>22.304</v>
      </c>
      <c r="HN7" s="357" t="s">
        <v>239</v>
      </c>
      <c r="HP7" s="404" t="s">
        <v>55</v>
      </c>
      <c r="HQ7" s="339" t="s">
        <v>361</v>
      </c>
      <c r="HR7" s="340">
        <v>14.45</v>
      </c>
      <c r="HS7" s="340">
        <v>14.328</v>
      </c>
      <c r="HT7" s="344">
        <f t="shared" si="8"/>
        <v>14.45</v>
      </c>
      <c r="HU7" s="350" t="s">
        <v>32</v>
      </c>
      <c r="HV7" s="340">
        <v>19.448</v>
      </c>
      <c r="HW7" s="340">
        <v>19.964</v>
      </c>
      <c r="HX7" s="344">
        <f t="shared" si="9"/>
        <v>19.964</v>
      </c>
      <c r="HZ7" s="580" t="s">
        <v>55</v>
      </c>
      <c r="IA7" s="568" t="s">
        <v>654</v>
      </c>
      <c r="IB7" s="340">
        <v>15.185</v>
      </c>
      <c r="IC7" s="340">
        <v>14.116</v>
      </c>
      <c r="ID7" s="344">
        <f t="shared" si="10"/>
        <v>15.185</v>
      </c>
      <c r="IE7" s="572" t="s">
        <v>435</v>
      </c>
      <c r="IF7" s="566">
        <v>18.09</v>
      </c>
      <c r="IG7" s="566">
        <v>25.103</v>
      </c>
      <c r="IH7" s="573">
        <f t="shared" si="11"/>
        <v>25.103</v>
      </c>
      <c r="IJ7" s="598" t="s">
        <v>55</v>
      </c>
      <c r="IK7" s="488" t="s">
        <v>3049</v>
      </c>
      <c r="IL7" s="203">
        <v>1987</v>
      </c>
      <c r="IM7" s="488" t="s">
        <v>3050</v>
      </c>
      <c r="IN7" s="605" t="s">
        <v>3129</v>
      </c>
      <c r="IP7" s="598" t="s">
        <v>55</v>
      </c>
      <c r="IQ7" s="488" t="s">
        <v>1493</v>
      </c>
      <c r="IR7" s="203">
        <v>1965</v>
      </c>
      <c r="IS7" s="488" t="s">
        <v>1494</v>
      </c>
      <c r="IT7" s="599">
        <v>0.43194444444444446</v>
      </c>
    </row>
    <row r="8" spans="1:254" ht="13.5" customHeight="1" thickBot="1">
      <c r="A8" s="1456"/>
      <c r="B8" s="1440"/>
      <c r="C8" s="1446"/>
      <c r="D8" s="1446"/>
      <c r="E8" s="1446"/>
      <c r="F8" s="1446"/>
      <c r="G8" s="1446"/>
      <c r="H8" s="1446"/>
      <c r="I8" s="1443"/>
      <c r="J8" s="1443"/>
      <c r="K8" s="1446"/>
      <c r="L8" s="1421"/>
      <c r="M8" s="1456"/>
      <c r="N8" s="1440"/>
      <c r="O8" s="1446"/>
      <c r="P8" s="1446"/>
      <c r="Q8" s="1446"/>
      <c r="R8" s="1446"/>
      <c r="S8" s="1446"/>
      <c r="T8" s="1446"/>
      <c r="U8" s="1443"/>
      <c r="V8" s="1443"/>
      <c r="W8" s="1446"/>
      <c r="X8" s="1421"/>
      <c r="Z8" s="201" t="s">
        <v>52</v>
      </c>
      <c r="AA8" s="202" t="s">
        <v>209</v>
      </c>
      <c r="AB8" s="123">
        <v>35.94</v>
      </c>
      <c r="AC8" s="223">
        <v>0</v>
      </c>
      <c r="AD8" s="124">
        <v>35.94</v>
      </c>
      <c r="AE8" s="201" t="s">
        <v>52</v>
      </c>
      <c r="AF8" s="202" t="s">
        <v>224</v>
      </c>
      <c r="AG8" s="224">
        <v>46.85</v>
      </c>
      <c r="AH8" s="223">
        <v>0</v>
      </c>
      <c r="AI8" s="225">
        <v>46.85</v>
      </c>
      <c r="AK8" s="1080" t="s">
        <v>50</v>
      </c>
      <c r="AL8" s="1081" t="s">
        <v>290</v>
      </c>
      <c r="AM8" s="378">
        <v>33</v>
      </c>
      <c r="AN8" s="1082">
        <v>0.5423611111111112</v>
      </c>
      <c r="AO8" s="1082">
        <v>0.5547800925925926</v>
      </c>
      <c r="AP8" s="1083">
        <f t="shared" si="14"/>
        <v>0.012418981481481461</v>
      </c>
      <c r="AQ8" s="1083">
        <v>0.00011574074074074073</v>
      </c>
      <c r="AR8" s="378">
        <v>6</v>
      </c>
      <c r="AS8" s="378">
        <v>3</v>
      </c>
      <c r="AT8" s="378">
        <v>7</v>
      </c>
      <c r="AU8" s="378">
        <v>3</v>
      </c>
      <c r="AV8" s="378">
        <v>3</v>
      </c>
      <c r="AW8" s="378">
        <v>3</v>
      </c>
      <c r="AX8" s="378">
        <v>0</v>
      </c>
      <c r="AY8" s="378">
        <f t="shared" si="15"/>
        <v>25</v>
      </c>
      <c r="AZ8" s="1084">
        <f t="shared" si="16"/>
        <v>0.01230324074074072</v>
      </c>
      <c r="BA8" s="1085" t="s">
        <v>50</v>
      </c>
      <c r="BB8" s="1081" t="s">
        <v>311</v>
      </c>
      <c r="BC8" s="1081" t="s">
        <v>214</v>
      </c>
      <c r="BD8" s="378">
        <v>36</v>
      </c>
      <c r="BE8" s="1082">
        <v>0.548611111111111</v>
      </c>
      <c r="BF8" s="1082">
        <v>0.5594328703703704</v>
      </c>
      <c r="BG8" s="1083">
        <f>BF8-BE8</f>
        <v>0.010821759259259323</v>
      </c>
      <c r="BH8" s="1083">
        <v>0</v>
      </c>
      <c r="BI8" s="378">
        <v>1</v>
      </c>
      <c r="BJ8" s="378">
        <v>1</v>
      </c>
      <c r="BK8" s="378">
        <v>5</v>
      </c>
      <c r="BL8" s="378">
        <v>0</v>
      </c>
      <c r="BM8" s="378">
        <v>2</v>
      </c>
      <c r="BN8" s="378">
        <v>2</v>
      </c>
      <c r="BO8" s="378">
        <v>1</v>
      </c>
      <c r="BP8" s="378">
        <v>0</v>
      </c>
      <c r="BQ8" s="378">
        <f>SUM(BI8:BP8)</f>
        <v>12</v>
      </c>
      <c r="BR8" s="1084">
        <f>BG8-BH8</f>
        <v>0.010821759259259323</v>
      </c>
      <c r="BT8" s="338" t="s">
        <v>52</v>
      </c>
      <c r="BU8" s="339" t="s">
        <v>242</v>
      </c>
      <c r="BV8" s="340">
        <v>25.71</v>
      </c>
      <c r="BW8" s="340">
        <v>24.643</v>
      </c>
      <c r="BX8" s="344">
        <f t="shared" si="0"/>
        <v>25.71</v>
      </c>
      <c r="CD8" s="485" t="s">
        <v>52</v>
      </c>
      <c r="CE8" s="203">
        <v>78</v>
      </c>
      <c r="CF8" s="496" t="s">
        <v>334</v>
      </c>
      <c r="CG8" s="496" t="s">
        <v>335</v>
      </c>
      <c r="CH8" s="203">
        <v>36</v>
      </c>
      <c r="CI8" s="1072">
        <v>0.0026320138888888886</v>
      </c>
      <c r="CK8" s="394" t="s">
        <v>52</v>
      </c>
      <c r="CL8" s="128" t="s">
        <v>339</v>
      </c>
      <c r="CM8" s="128" t="s">
        <v>542</v>
      </c>
      <c r="CN8" s="1077">
        <v>0.0020495833333333334</v>
      </c>
      <c r="CO8" s="203">
        <v>10</v>
      </c>
      <c r="CP8" s="1072">
        <v>0.002165324074074074</v>
      </c>
      <c r="CR8" s="338" t="s">
        <v>52</v>
      </c>
      <c r="CS8" s="339" t="s">
        <v>206</v>
      </c>
      <c r="CT8" s="340">
        <v>17.872</v>
      </c>
      <c r="CU8" s="340">
        <v>17.047</v>
      </c>
      <c r="CV8" s="344">
        <f t="shared" si="1"/>
        <v>17.872</v>
      </c>
      <c r="CW8" s="350" t="s">
        <v>602</v>
      </c>
      <c r="CX8" s="340">
        <v>17.893</v>
      </c>
      <c r="CY8" s="340">
        <v>16.437</v>
      </c>
      <c r="CZ8" s="344">
        <f t="shared" si="17"/>
        <v>17.893</v>
      </c>
      <c r="DF8" s="439" t="s">
        <v>52</v>
      </c>
      <c r="DG8" s="255" t="s">
        <v>32</v>
      </c>
      <c r="DH8" s="340">
        <v>38.941</v>
      </c>
      <c r="DI8" s="340">
        <v>37.133</v>
      </c>
      <c r="DJ8" s="344">
        <f t="shared" si="2"/>
        <v>38.941</v>
      </c>
      <c r="DP8" s="404" t="s">
        <v>52</v>
      </c>
      <c r="DQ8" s="339" t="s">
        <v>204</v>
      </c>
      <c r="DR8" s="340">
        <v>15.519</v>
      </c>
      <c r="DS8" s="340">
        <v>15.164</v>
      </c>
      <c r="DT8" s="344">
        <v>15.519</v>
      </c>
      <c r="DU8" s="350" t="s">
        <v>659</v>
      </c>
      <c r="DV8" s="340">
        <v>19.442</v>
      </c>
      <c r="DW8" s="340">
        <v>20.684</v>
      </c>
      <c r="DX8" s="344">
        <v>20.684</v>
      </c>
      <c r="DZ8" s="439" t="s">
        <v>52</v>
      </c>
      <c r="EA8" s="339" t="s">
        <v>326</v>
      </c>
      <c r="EB8" s="123">
        <v>25.41</v>
      </c>
      <c r="EC8" s="123">
        <v>25.7</v>
      </c>
      <c r="ED8" s="124">
        <v>25.7</v>
      </c>
      <c r="EJ8" s="403" t="s">
        <v>52</v>
      </c>
      <c r="EK8" s="415" t="s">
        <v>539</v>
      </c>
      <c r="EL8" s="494" t="s">
        <v>222</v>
      </c>
      <c r="EM8" s="457">
        <v>0.0028938657407407407</v>
      </c>
      <c r="EO8" s="404" t="s">
        <v>52</v>
      </c>
      <c r="EP8" s="339" t="s">
        <v>205</v>
      </c>
      <c r="EQ8" s="340" t="s">
        <v>683</v>
      </c>
      <c r="ER8" s="340">
        <v>55.501</v>
      </c>
      <c r="ES8" s="344">
        <f t="shared" si="3"/>
        <v>55.501</v>
      </c>
      <c r="ET8" s="403" t="s">
        <v>52</v>
      </c>
      <c r="EU8" s="415" t="s">
        <v>222</v>
      </c>
      <c r="EV8" s="324">
        <v>70.16</v>
      </c>
      <c r="EW8" s="324" t="s">
        <v>683</v>
      </c>
      <c r="EX8" s="460">
        <f t="shared" si="4"/>
        <v>70.16</v>
      </c>
      <c r="EY8" s="404" t="s">
        <v>52</v>
      </c>
      <c r="EZ8" s="339" t="s">
        <v>211</v>
      </c>
      <c r="FA8" s="344">
        <v>98.407</v>
      </c>
      <c r="FC8" s="993" t="s">
        <v>52</v>
      </c>
      <c r="FD8" s="813" t="s">
        <v>776</v>
      </c>
      <c r="FE8" s="813" t="s">
        <v>777</v>
      </c>
      <c r="FF8" s="479" t="s">
        <v>778</v>
      </c>
      <c r="FG8" s="479" t="s">
        <v>779</v>
      </c>
      <c r="FH8" s="479" t="s">
        <v>780</v>
      </c>
      <c r="FI8" s="479" t="s">
        <v>781</v>
      </c>
      <c r="FJ8" s="1076" t="s">
        <v>782</v>
      </c>
      <c r="FK8" s="513">
        <v>5</v>
      </c>
      <c r="FM8" s="404" t="s">
        <v>52</v>
      </c>
      <c r="FN8" s="339" t="s">
        <v>1354</v>
      </c>
      <c r="FO8" s="340">
        <v>14.358</v>
      </c>
      <c r="FP8" s="340">
        <v>15.443</v>
      </c>
      <c r="FQ8" s="344">
        <f t="shared" si="12"/>
        <v>15.443</v>
      </c>
      <c r="FR8" s="350" t="s">
        <v>641</v>
      </c>
      <c r="FS8" s="340" t="s">
        <v>239</v>
      </c>
      <c r="FT8" s="340" t="s">
        <v>239</v>
      </c>
      <c r="FU8" s="344" t="s">
        <v>239</v>
      </c>
      <c r="FW8" s="404" t="s">
        <v>52</v>
      </c>
      <c r="FX8" s="339" t="s">
        <v>206</v>
      </c>
      <c r="FY8" s="340">
        <v>23.543</v>
      </c>
      <c r="FZ8" s="340">
        <v>25.33</v>
      </c>
      <c r="GA8" s="452">
        <v>25.33</v>
      </c>
      <c r="GB8" s="404" t="s">
        <v>52</v>
      </c>
      <c r="GC8" s="339" t="s">
        <v>211</v>
      </c>
      <c r="GD8" s="123">
        <v>127.16</v>
      </c>
      <c r="GE8" s="546">
        <f t="shared" si="13"/>
        <v>10</v>
      </c>
      <c r="GF8" s="124">
        <v>137.16</v>
      </c>
      <c r="GH8" s="404" t="s">
        <v>52</v>
      </c>
      <c r="GI8" s="339" t="s">
        <v>659</v>
      </c>
      <c r="GJ8" s="340">
        <v>14.666</v>
      </c>
      <c r="GK8" s="340">
        <v>14.207</v>
      </c>
      <c r="GL8" s="344">
        <v>14.666</v>
      </c>
      <c r="GM8" s="355" t="s">
        <v>658</v>
      </c>
      <c r="GN8" s="356">
        <v>17.008</v>
      </c>
      <c r="GO8" s="356">
        <v>18.609</v>
      </c>
      <c r="GP8" s="357">
        <v>18.609</v>
      </c>
      <c r="GQ8" s="350" t="s">
        <v>204</v>
      </c>
      <c r="GR8" s="340">
        <v>26.947</v>
      </c>
      <c r="GS8" s="340">
        <v>27.191</v>
      </c>
      <c r="GT8" s="344">
        <v>27.191</v>
      </c>
      <c r="GV8" s="404" t="s">
        <v>52</v>
      </c>
      <c r="GW8" s="339" t="s">
        <v>515</v>
      </c>
      <c r="GX8" s="340">
        <v>18.043</v>
      </c>
      <c r="GY8" s="340">
        <v>18.699</v>
      </c>
      <c r="GZ8" s="344">
        <f t="shared" si="5"/>
        <v>18.699</v>
      </c>
      <c r="HA8" s="351" t="s">
        <v>1356</v>
      </c>
      <c r="HB8" s="347">
        <v>66.293</v>
      </c>
      <c r="HC8" s="347">
        <v>66.019</v>
      </c>
      <c r="HD8" s="348">
        <f t="shared" si="6"/>
        <v>66.293</v>
      </c>
      <c r="HF8" s="404" t="s">
        <v>52</v>
      </c>
      <c r="HG8" s="339" t="s">
        <v>236</v>
      </c>
      <c r="HH8" s="340">
        <v>14.453</v>
      </c>
      <c r="HI8" s="340">
        <v>15.68</v>
      </c>
      <c r="HJ8" s="344">
        <f t="shared" si="7"/>
        <v>15.68</v>
      </c>
      <c r="HK8" s="351" t="s">
        <v>244</v>
      </c>
      <c r="HL8" s="347">
        <v>22.228</v>
      </c>
      <c r="HM8" s="347">
        <v>19.848</v>
      </c>
      <c r="HN8" s="348" t="s">
        <v>239</v>
      </c>
      <c r="HP8" s="404" t="s">
        <v>52</v>
      </c>
      <c r="HQ8" s="339" t="s">
        <v>236</v>
      </c>
      <c r="HR8" s="340">
        <v>14.188</v>
      </c>
      <c r="HS8" s="340">
        <v>14.454</v>
      </c>
      <c r="HT8" s="344">
        <f t="shared" si="8"/>
        <v>14.454</v>
      </c>
      <c r="HU8" s="355" t="s">
        <v>656</v>
      </c>
      <c r="HV8" s="356">
        <v>20.331</v>
      </c>
      <c r="HW8" s="356">
        <v>19.738</v>
      </c>
      <c r="HX8" s="357">
        <f t="shared" si="9"/>
        <v>20.331</v>
      </c>
      <c r="HZ8" s="580" t="s">
        <v>52</v>
      </c>
      <c r="IA8" s="568" t="s">
        <v>604</v>
      </c>
      <c r="IB8" s="569">
        <v>15.466</v>
      </c>
      <c r="IC8" s="569">
        <v>14.837</v>
      </c>
      <c r="ID8" s="579">
        <f t="shared" si="10"/>
        <v>15.466</v>
      </c>
      <c r="IE8" s="574" t="s">
        <v>656</v>
      </c>
      <c r="IF8" s="567" t="s">
        <v>239</v>
      </c>
      <c r="IG8" s="567" t="s">
        <v>239</v>
      </c>
      <c r="IH8" s="575" t="str">
        <f t="shared" si="11"/>
        <v>NP</v>
      </c>
      <c r="IJ8" s="598" t="s">
        <v>52</v>
      </c>
      <c r="IK8" s="488" t="s">
        <v>3051</v>
      </c>
      <c r="IL8" s="203">
        <v>1996</v>
      </c>
      <c r="IM8" s="488" t="s">
        <v>3045</v>
      </c>
      <c r="IN8" s="605" t="s">
        <v>3130</v>
      </c>
      <c r="IP8" s="598" t="s">
        <v>52</v>
      </c>
      <c r="IQ8" s="488" t="s">
        <v>1495</v>
      </c>
      <c r="IR8" s="203">
        <v>1986</v>
      </c>
      <c r="IS8" s="488" t="s">
        <v>1496</v>
      </c>
      <c r="IT8" s="599">
        <v>0.4368055555555555</v>
      </c>
    </row>
    <row r="9" spans="1:254" ht="13.5" customHeight="1" thickBot="1">
      <c r="A9" s="1456"/>
      <c r="B9" s="1440"/>
      <c r="C9" s="1440"/>
      <c r="D9" s="1440"/>
      <c r="E9" s="1440"/>
      <c r="F9" s="1440"/>
      <c r="G9" s="1440"/>
      <c r="H9" s="1440"/>
      <c r="I9" s="1443"/>
      <c r="J9" s="1443"/>
      <c r="K9" s="1440"/>
      <c r="L9" s="1437"/>
      <c r="M9" s="1456"/>
      <c r="N9" s="1440"/>
      <c r="O9" s="1440"/>
      <c r="P9" s="1440"/>
      <c r="Q9" s="1440"/>
      <c r="R9" s="1440"/>
      <c r="S9" s="1440"/>
      <c r="T9" s="1440"/>
      <c r="U9" s="1443"/>
      <c r="V9" s="1443"/>
      <c r="W9" s="1440"/>
      <c r="X9" s="1437"/>
      <c r="Z9" s="201" t="s">
        <v>56</v>
      </c>
      <c r="AA9" s="202" t="s">
        <v>207</v>
      </c>
      <c r="AB9" s="123">
        <v>36.44</v>
      </c>
      <c r="AC9" s="223">
        <v>0</v>
      </c>
      <c r="AD9" s="124">
        <v>36.44</v>
      </c>
      <c r="AE9" s="322" t="s">
        <v>56</v>
      </c>
      <c r="AF9" s="323" t="s">
        <v>222</v>
      </c>
      <c r="AG9" s="327">
        <v>48.71</v>
      </c>
      <c r="AH9" s="325">
        <v>0</v>
      </c>
      <c r="AI9" s="328">
        <v>48.71</v>
      </c>
      <c r="AK9" s="1080" t="s">
        <v>49</v>
      </c>
      <c r="AL9" s="1081" t="s">
        <v>131</v>
      </c>
      <c r="AM9" s="378">
        <v>28</v>
      </c>
      <c r="AN9" s="1082">
        <v>0.5319444444444444</v>
      </c>
      <c r="AO9" s="1082">
        <v>0.5438194444444444</v>
      </c>
      <c r="AP9" s="1083">
        <f t="shared" si="14"/>
        <v>0.011874999999999969</v>
      </c>
      <c r="AQ9" s="1083">
        <v>0.0007638888888888889</v>
      </c>
      <c r="AR9" s="378">
        <v>3</v>
      </c>
      <c r="AS9" s="378">
        <v>3</v>
      </c>
      <c r="AT9" s="378">
        <v>7</v>
      </c>
      <c r="AU9" s="378">
        <v>3</v>
      </c>
      <c r="AV9" s="378">
        <v>3</v>
      </c>
      <c r="AW9" s="378">
        <v>3</v>
      </c>
      <c r="AX9" s="378">
        <v>2</v>
      </c>
      <c r="AY9" s="378">
        <f t="shared" si="15"/>
        <v>24</v>
      </c>
      <c r="AZ9" s="1084">
        <f t="shared" si="16"/>
        <v>0.01111111111111108</v>
      </c>
      <c r="BA9" s="1085" t="s">
        <v>49</v>
      </c>
      <c r="BB9" s="1081" t="s">
        <v>312</v>
      </c>
      <c r="BC9" s="1081" t="s">
        <v>218</v>
      </c>
      <c r="BD9" s="378">
        <v>3</v>
      </c>
      <c r="BE9" s="1082">
        <v>0.4798611111111111</v>
      </c>
      <c r="BF9" s="1082">
        <v>0.49118055555555556</v>
      </c>
      <c r="BG9" s="1083">
        <f>BF9-BE9</f>
        <v>0.011319444444444438</v>
      </c>
      <c r="BH9" s="1083">
        <v>0</v>
      </c>
      <c r="BI9" s="378">
        <v>1</v>
      </c>
      <c r="BJ9" s="378">
        <v>1</v>
      </c>
      <c r="BK9" s="378">
        <v>5</v>
      </c>
      <c r="BL9" s="378">
        <v>0</v>
      </c>
      <c r="BM9" s="378">
        <v>2</v>
      </c>
      <c r="BN9" s="378">
        <v>2</v>
      </c>
      <c r="BO9" s="378">
        <v>1</v>
      </c>
      <c r="BP9" s="378">
        <v>0</v>
      </c>
      <c r="BQ9" s="378">
        <f>SUM(BI9:BP9)</f>
        <v>12</v>
      </c>
      <c r="BR9" s="1084">
        <f>BG9-BH9</f>
        <v>0.011319444444444438</v>
      </c>
      <c r="BT9" s="345" t="s">
        <v>56</v>
      </c>
      <c r="BU9" s="346" t="s">
        <v>237</v>
      </c>
      <c r="BV9" s="347" t="s">
        <v>238</v>
      </c>
      <c r="BW9" s="347" t="s">
        <v>238</v>
      </c>
      <c r="BX9" s="348" t="s">
        <v>239</v>
      </c>
      <c r="CD9" s="485" t="s">
        <v>56</v>
      </c>
      <c r="CE9" s="203">
        <v>72</v>
      </c>
      <c r="CF9" s="496" t="s">
        <v>336</v>
      </c>
      <c r="CG9" s="496" t="s">
        <v>337</v>
      </c>
      <c r="CH9" s="203">
        <v>19</v>
      </c>
      <c r="CI9" s="1072">
        <v>0.002659456018518518</v>
      </c>
      <c r="CK9" s="394" t="s">
        <v>56</v>
      </c>
      <c r="CL9" s="128" t="s">
        <v>349</v>
      </c>
      <c r="CM9" s="128" t="s">
        <v>540</v>
      </c>
      <c r="CN9" s="1077">
        <v>0.0021810416666666666</v>
      </c>
      <c r="CO9" s="203">
        <v>0</v>
      </c>
      <c r="CP9" s="1072">
        <f>CN9</f>
        <v>0.0021810416666666666</v>
      </c>
      <c r="CR9" s="338" t="s">
        <v>56</v>
      </c>
      <c r="CS9" s="339" t="s">
        <v>138</v>
      </c>
      <c r="CT9" s="340">
        <v>20.867</v>
      </c>
      <c r="CU9" s="340">
        <v>21.633</v>
      </c>
      <c r="CV9" s="344">
        <f aca="true" t="shared" si="18" ref="CV9:CV18">MAX(CT9:CU9)</f>
        <v>21.633</v>
      </c>
      <c r="CW9" s="350" t="s">
        <v>326</v>
      </c>
      <c r="CX9" s="340">
        <v>18.146</v>
      </c>
      <c r="CY9" s="340">
        <v>16.451</v>
      </c>
      <c r="CZ9" s="344">
        <f t="shared" si="17"/>
        <v>18.146</v>
      </c>
      <c r="DF9" s="439" t="s">
        <v>56</v>
      </c>
      <c r="DG9" s="255" t="s">
        <v>29</v>
      </c>
      <c r="DH9" s="340">
        <v>40.233</v>
      </c>
      <c r="DI9" s="340">
        <v>36.156</v>
      </c>
      <c r="DJ9" s="344">
        <f t="shared" si="2"/>
        <v>40.233</v>
      </c>
      <c r="DP9" s="403" t="s">
        <v>56</v>
      </c>
      <c r="DQ9" s="415" t="s">
        <v>658</v>
      </c>
      <c r="DR9" s="356">
        <v>14.644</v>
      </c>
      <c r="DS9" s="356">
        <v>15.695</v>
      </c>
      <c r="DT9" s="357">
        <v>15.695</v>
      </c>
      <c r="DU9" s="350" t="s">
        <v>216</v>
      </c>
      <c r="DV9" s="340">
        <v>20.236</v>
      </c>
      <c r="DW9" s="340">
        <v>21.651</v>
      </c>
      <c r="DX9" s="344">
        <v>21.651</v>
      </c>
      <c r="DZ9" s="439" t="s">
        <v>56</v>
      </c>
      <c r="EA9" s="339" t="s">
        <v>645</v>
      </c>
      <c r="EB9" s="123">
        <v>27.13</v>
      </c>
      <c r="EC9" s="123">
        <v>27.21</v>
      </c>
      <c r="ED9" s="124">
        <v>27.21</v>
      </c>
      <c r="EJ9" s="404" t="s">
        <v>56</v>
      </c>
      <c r="EK9" s="339" t="s">
        <v>661</v>
      </c>
      <c r="EL9" s="477" t="s">
        <v>715</v>
      </c>
      <c r="EM9" s="458">
        <v>0.002947453703703704</v>
      </c>
      <c r="EO9" s="403" t="s">
        <v>56</v>
      </c>
      <c r="EP9" s="415" t="s">
        <v>222</v>
      </c>
      <c r="EQ9" s="356" t="s">
        <v>683</v>
      </c>
      <c r="ER9" s="356">
        <v>58.193</v>
      </c>
      <c r="ES9" s="357">
        <f t="shared" si="3"/>
        <v>58.193</v>
      </c>
      <c r="ET9" s="404" t="s">
        <v>56</v>
      </c>
      <c r="EU9" s="339" t="s">
        <v>31</v>
      </c>
      <c r="EV9" s="123">
        <v>71.03</v>
      </c>
      <c r="EW9" s="123">
        <v>78.34</v>
      </c>
      <c r="EX9" s="448">
        <f t="shared" si="4"/>
        <v>71.03</v>
      </c>
      <c r="EY9" s="404" t="s">
        <v>56</v>
      </c>
      <c r="EZ9" s="339" t="s">
        <v>225</v>
      </c>
      <c r="FA9" s="344">
        <v>102.238</v>
      </c>
      <c r="FC9" s="993" t="s">
        <v>56</v>
      </c>
      <c r="FD9" s="813" t="s">
        <v>783</v>
      </c>
      <c r="FE9" s="813" t="s">
        <v>784</v>
      </c>
      <c r="FF9" s="479" t="s">
        <v>785</v>
      </c>
      <c r="FG9" s="479" t="s">
        <v>786</v>
      </c>
      <c r="FH9" s="479" t="s">
        <v>787</v>
      </c>
      <c r="FI9" s="479" t="s">
        <v>788</v>
      </c>
      <c r="FJ9" s="1076" t="s">
        <v>789</v>
      </c>
      <c r="FK9" s="513">
        <v>4</v>
      </c>
      <c r="FM9" s="404" t="s">
        <v>56</v>
      </c>
      <c r="FN9" s="339" t="s">
        <v>640</v>
      </c>
      <c r="FO9" s="340">
        <v>15.299</v>
      </c>
      <c r="FP9" s="340">
        <v>15.489</v>
      </c>
      <c r="FQ9" s="344">
        <f t="shared" si="12"/>
        <v>15.489</v>
      </c>
      <c r="FR9" s="351" t="s">
        <v>1346</v>
      </c>
      <c r="FS9" s="347">
        <v>19.896</v>
      </c>
      <c r="FT9" s="347" t="s">
        <v>239</v>
      </c>
      <c r="FU9" s="348" t="s">
        <v>239</v>
      </c>
      <c r="FW9" s="404" t="s">
        <v>56</v>
      </c>
      <c r="FX9" s="339" t="s">
        <v>211</v>
      </c>
      <c r="FY9" s="340">
        <v>27.879</v>
      </c>
      <c r="FZ9" s="340">
        <v>28.248</v>
      </c>
      <c r="GA9" s="452">
        <v>28.248</v>
      </c>
      <c r="GB9" s="404" t="s">
        <v>56</v>
      </c>
      <c r="GC9" s="339" t="s">
        <v>224</v>
      </c>
      <c r="GD9" s="123">
        <v>196.69</v>
      </c>
      <c r="GE9" s="546">
        <f t="shared" si="13"/>
        <v>250</v>
      </c>
      <c r="GF9" s="124">
        <v>446.69</v>
      </c>
      <c r="GH9" s="404" t="s">
        <v>56</v>
      </c>
      <c r="GI9" s="339" t="s">
        <v>1373</v>
      </c>
      <c r="GJ9" s="340">
        <v>14.551</v>
      </c>
      <c r="GK9" s="340">
        <v>14.814</v>
      </c>
      <c r="GL9" s="344">
        <v>14.814</v>
      </c>
      <c r="GM9" s="350" t="s">
        <v>206</v>
      </c>
      <c r="GN9" s="340">
        <v>19.548</v>
      </c>
      <c r="GO9" s="340">
        <v>20.055</v>
      </c>
      <c r="GP9" s="344">
        <v>20.055</v>
      </c>
      <c r="GQ9" s="350" t="s">
        <v>515</v>
      </c>
      <c r="GR9" s="340" t="s">
        <v>239</v>
      </c>
      <c r="GS9" s="340" t="s">
        <v>239</v>
      </c>
      <c r="GT9" s="344" t="s">
        <v>239</v>
      </c>
      <c r="GV9" s="404" t="s">
        <v>56</v>
      </c>
      <c r="GW9" s="339" t="s">
        <v>1383</v>
      </c>
      <c r="GX9" s="340">
        <v>18.99</v>
      </c>
      <c r="GY9" s="340">
        <v>20.273</v>
      </c>
      <c r="GZ9" s="344">
        <f t="shared" si="5"/>
        <v>20.273</v>
      </c>
      <c r="HF9" s="404" t="s">
        <v>56</v>
      </c>
      <c r="HG9" s="339" t="s">
        <v>1425</v>
      </c>
      <c r="HH9" s="340">
        <v>15.871</v>
      </c>
      <c r="HI9" s="340">
        <v>15.447</v>
      </c>
      <c r="HJ9" s="344">
        <f t="shared" si="7"/>
        <v>15.871</v>
      </c>
      <c r="HP9" s="404" t="s">
        <v>56</v>
      </c>
      <c r="HQ9" s="339" t="s">
        <v>515</v>
      </c>
      <c r="HR9" s="340">
        <v>14.475</v>
      </c>
      <c r="HS9" s="340">
        <v>13.668</v>
      </c>
      <c r="HT9" s="344">
        <f t="shared" si="8"/>
        <v>14.475</v>
      </c>
      <c r="HU9" s="350" t="s">
        <v>236</v>
      </c>
      <c r="HV9" s="340">
        <v>20.138</v>
      </c>
      <c r="HW9" s="340">
        <v>20.525</v>
      </c>
      <c r="HX9" s="344">
        <f t="shared" si="9"/>
        <v>20.525</v>
      </c>
      <c r="HZ9" s="580" t="s">
        <v>56</v>
      </c>
      <c r="IA9" s="568" t="s">
        <v>1357</v>
      </c>
      <c r="IB9" s="569">
        <v>15.81</v>
      </c>
      <c r="IC9" s="569">
        <v>14.901</v>
      </c>
      <c r="ID9" s="579">
        <f t="shared" si="10"/>
        <v>15.81</v>
      </c>
      <c r="IE9" s="576" t="s">
        <v>236</v>
      </c>
      <c r="IF9" s="577">
        <v>18.527</v>
      </c>
      <c r="IG9" s="577" t="s">
        <v>239</v>
      </c>
      <c r="IH9" s="578" t="str">
        <f t="shared" si="11"/>
        <v>NP</v>
      </c>
      <c r="IJ9" s="598" t="s">
        <v>56</v>
      </c>
      <c r="IK9" s="488" t="s">
        <v>3052</v>
      </c>
      <c r="IL9" s="203">
        <v>1997</v>
      </c>
      <c r="IM9" s="488" t="s">
        <v>3053</v>
      </c>
      <c r="IN9" s="605" t="s">
        <v>3131</v>
      </c>
      <c r="IP9" s="598" t="s">
        <v>56</v>
      </c>
      <c r="IQ9" s="488" t="s">
        <v>1497</v>
      </c>
      <c r="IR9" s="203">
        <v>1989</v>
      </c>
      <c r="IS9" s="488" t="s">
        <v>1498</v>
      </c>
      <c r="IT9" s="599">
        <v>0.44305555555555554</v>
      </c>
    </row>
    <row r="10" spans="1:254" ht="13.5" customHeight="1" thickBot="1">
      <c r="A10" s="1457"/>
      <c r="B10" s="1441"/>
      <c r="C10" s="1441"/>
      <c r="D10" s="1441"/>
      <c r="E10" s="1441"/>
      <c r="F10" s="1441"/>
      <c r="G10" s="1441"/>
      <c r="H10" s="1441"/>
      <c r="I10" s="1443"/>
      <c r="J10" s="1443"/>
      <c r="K10" s="1441"/>
      <c r="L10" s="1438"/>
      <c r="M10" s="1458"/>
      <c r="N10" s="1447"/>
      <c r="O10" s="1447"/>
      <c r="P10" s="1447"/>
      <c r="Q10" s="1447"/>
      <c r="R10" s="1447"/>
      <c r="S10" s="1447"/>
      <c r="T10" s="1447"/>
      <c r="U10" s="1444"/>
      <c r="V10" s="1444"/>
      <c r="W10" s="1447"/>
      <c r="X10" s="1448"/>
      <c r="Z10" s="201" t="s">
        <v>53</v>
      </c>
      <c r="AA10" s="202" t="s">
        <v>206</v>
      </c>
      <c r="AB10" s="123">
        <v>36.68</v>
      </c>
      <c r="AC10" s="223">
        <v>0</v>
      </c>
      <c r="AD10" s="124">
        <v>36.68</v>
      </c>
      <c r="AE10" s="201" t="s">
        <v>53</v>
      </c>
      <c r="AF10" s="202" t="s">
        <v>211</v>
      </c>
      <c r="AG10" s="224">
        <v>31.66</v>
      </c>
      <c r="AH10" s="223">
        <v>20</v>
      </c>
      <c r="AI10" s="225">
        <v>51.66</v>
      </c>
      <c r="AK10" s="1080" t="s">
        <v>47</v>
      </c>
      <c r="AL10" s="1081" t="s">
        <v>280</v>
      </c>
      <c r="AM10" s="378">
        <v>19</v>
      </c>
      <c r="AN10" s="1082">
        <v>0.5131944444444444</v>
      </c>
      <c r="AO10" s="1082">
        <v>0.5337731481481481</v>
      </c>
      <c r="AP10" s="1083">
        <f t="shared" si="14"/>
        <v>0.020578703703703738</v>
      </c>
      <c r="AQ10" s="1083">
        <v>0.002523148148148148</v>
      </c>
      <c r="AR10" s="378">
        <v>3</v>
      </c>
      <c r="AS10" s="378">
        <v>3</v>
      </c>
      <c r="AT10" s="378">
        <v>7</v>
      </c>
      <c r="AU10" s="378">
        <v>3</v>
      </c>
      <c r="AV10" s="378">
        <v>3</v>
      </c>
      <c r="AW10" s="378">
        <v>3</v>
      </c>
      <c r="AX10" s="378">
        <v>2</v>
      </c>
      <c r="AY10" s="378">
        <f t="shared" si="15"/>
        <v>24</v>
      </c>
      <c r="AZ10" s="1084">
        <f t="shared" si="16"/>
        <v>0.01805555555555559</v>
      </c>
      <c r="BA10" s="1085" t="s">
        <v>47</v>
      </c>
      <c r="BB10" s="1081" t="s">
        <v>283</v>
      </c>
      <c r="BC10" s="1081" t="s">
        <v>226</v>
      </c>
      <c r="BD10" s="378">
        <v>25</v>
      </c>
      <c r="BE10" s="1082">
        <v>0.5256944444444445</v>
      </c>
      <c r="BF10" s="1082">
        <v>0.5390856481481482</v>
      </c>
      <c r="BG10" s="1083">
        <f>BF10-BE10</f>
        <v>0.013391203703703725</v>
      </c>
      <c r="BH10" s="1083">
        <v>0.00037037037037037035</v>
      </c>
      <c r="BI10" s="378">
        <v>1</v>
      </c>
      <c r="BJ10" s="378">
        <v>1</v>
      </c>
      <c r="BK10" s="378">
        <v>3</v>
      </c>
      <c r="BL10" s="378">
        <v>0</v>
      </c>
      <c r="BM10" s="378">
        <v>1</v>
      </c>
      <c r="BN10" s="378">
        <v>2</v>
      </c>
      <c r="BO10" s="378">
        <v>1</v>
      </c>
      <c r="BP10" s="378">
        <v>0</v>
      </c>
      <c r="BQ10" s="378">
        <f>SUM(BI10:BP10)</f>
        <v>9</v>
      </c>
      <c r="BR10" s="1084">
        <f>BG10-BH10</f>
        <v>0.013020833333333355</v>
      </c>
      <c r="CD10" s="485" t="s">
        <v>53</v>
      </c>
      <c r="CE10" s="203">
        <v>80</v>
      </c>
      <c r="CF10" s="496" t="s">
        <v>17</v>
      </c>
      <c r="CG10" s="496" t="s">
        <v>338</v>
      </c>
      <c r="CH10" s="203">
        <v>23</v>
      </c>
      <c r="CI10" s="1072">
        <v>0.0026677199074074073</v>
      </c>
      <c r="CK10" s="394" t="s">
        <v>53</v>
      </c>
      <c r="CL10" s="842" t="s">
        <v>592</v>
      </c>
      <c r="CM10" s="842" t="s">
        <v>600</v>
      </c>
      <c r="CN10" s="1086">
        <v>0.00224212962962963</v>
      </c>
      <c r="CO10" s="203">
        <v>0</v>
      </c>
      <c r="CP10" s="1072">
        <f>CN10</f>
        <v>0.00224212962962963</v>
      </c>
      <c r="CR10" s="338" t="s">
        <v>53</v>
      </c>
      <c r="CS10" s="339" t="s">
        <v>133</v>
      </c>
      <c r="CT10" s="340">
        <v>21.868</v>
      </c>
      <c r="CU10" s="340">
        <v>22.039</v>
      </c>
      <c r="CV10" s="344">
        <f t="shared" si="18"/>
        <v>22.039</v>
      </c>
      <c r="CW10" s="350" t="s">
        <v>603</v>
      </c>
      <c r="CX10" s="340">
        <v>20.133</v>
      </c>
      <c r="CY10" s="340">
        <v>20.333</v>
      </c>
      <c r="CZ10" s="344">
        <f t="shared" si="17"/>
        <v>20.333</v>
      </c>
      <c r="DF10" s="443" t="s">
        <v>53</v>
      </c>
      <c r="DG10" s="444" t="s">
        <v>222</v>
      </c>
      <c r="DH10" s="412">
        <v>25.057</v>
      </c>
      <c r="DI10" s="412" t="s">
        <v>239</v>
      </c>
      <c r="DJ10" s="413" t="s">
        <v>239</v>
      </c>
      <c r="DP10" s="404" t="s">
        <v>53</v>
      </c>
      <c r="DQ10" s="339" t="s">
        <v>649</v>
      </c>
      <c r="DR10" s="340">
        <v>14.536</v>
      </c>
      <c r="DS10" s="340">
        <v>15.751</v>
      </c>
      <c r="DT10" s="344">
        <v>15.751</v>
      </c>
      <c r="DU10" s="350" t="s">
        <v>326</v>
      </c>
      <c r="DV10" s="340">
        <v>28.346</v>
      </c>
      <c r="DW10" s="340">
        <v>40.638</v>
      </c>
      <c r="DX10" s="344">
        <v>40.638</v>
      </c>
      <c r="DZ10" s="446" t="s">
        <v>53</v>
      </c>
      <c r="EA10" s="346" t="s">
        <v>338</v>
      </c>
      <c r="EB10" s="125" t="s">
        <v>239</v>
      </c>
      <c r="EC10" s="125" t="s">
        <v>239</v>
      </c>
      <c r="ED10" s="126" t="s">
        <v>239</v>
      </c>
      <c r="EJ10" s="404" t="s">
        <v>53</v>
      </c>
      <c r="EK10" s="339" t="s">
        <v>434</v>
      </c>
      <c r="EL10" s="477" t="s">
        <v>435</v>
      </c>
      <c r="EM10" s="458">
        <v>0.003050925925925926</v>
      </c>
      <c r="EO10" s="404" t="s">
        <v>53</v>
      </c>
      <c r="EP10" s="339" t="s">
        <v>215</v>
      </c>
      <c r="EQ10" s="340" t="s">
        <v>683</v>
      </c>
      <c r="ER10" s="340">
        <v>63.465</v>
      </c>
      <c r="ES10" s="344">
        <f t="shared" si="3"/>
        <v>63.465</v>
      </c>
      <c r="ET10" s="404" t="s">
        <v>53</v>
      </c>
      <c r="EU10" s="339" t="s">
        <v>218</v>
      </c>
      <c r="EV10" s="123">
        <v>71.53</v>
      </c>
      <c r="EW10" s="123">
        <v>102.03</v>
      </c>
      <c r="EX10" s="448">
        <f t="shared" si="4"/>
        <v>71.53</v>
      </c>
      <c r="EY10" s="404" t="s">
        <v>53</v>
      </c>
      <c r="EZ10" s="339" t="s">
        <v>205</v>
      </c>
      <c r="FA10" s="344">
        <v>104.201</v>
      </c>
      <c r="FC10" s="993" t="s">
        <v>53</v>
      </c>
      <c r="FD10" s="813" t="s">
        <v>790</v>
      </c>
      <c r="FE10" s="813" t="s">
        <v>791</v>
      </c>
      <c r="FF10" s="479" t="s">
        <v>792</v>
      </c>
      <c r="FG10" s="479" t="s">
        <v>793</v>
      </c>
      <c r="FH10" s="479" t="s">
        <v>794</v>
      </c>
      <c r="FI10" s="479" t="s">
        <v>795</v>
      </c>
      <c r="FJ10" s="1076" t="s">
        <v>796</v>
      </c>
      <c r="FK10" s="513">
        <v>3</v>
      </c>
      <c r="FM10" s="403" t="s">
        <v>53</v>
      </c>
      <c r="FN10" s="415" t="s">
        <v>222</v>
      </c>
      <c r="FO10" s="356">
        <v>16.109</v>
      </c>
      <c r="FP10" s="356">
        <v>15.704</v>
      </c>
      <c r="FQ10" s="357">
        <f t="shared" si="12"/>
        <v>16.109</v>
      </c>
      <c r="FW10" s="404" t="s">
        <v>53</v>
      </c>
      <c r="FX10" s="339" t="s">
        <v>205</v>
      </c>
      <c r="FY10" s="340">
        <v>29.607</v>
      </c>
      <c r="FZ10" s="340">
        <v>28.889</v>
      </c>
      <c r="GA10" s="452">
        <v>29.607</v>
      </c>
      <c r="GB10" s="404" t="s">
        <v>53</v>
      </c>
      <c r="GC10" s="339" t="s">
        <v>30</v>
      </c>
      <c r="GD10" s="123" t="s">
        <v>239</v>
      </c>
      <c r="GE10" s="340" t="s">
        <v>239</v>
      </c>
      <c r="GF10" s="124" t="s">
        <v>239</v>
      </c>
      <c r="GH10" s="403" t="s">
        <v>53</v>
      </c>
      <c r="GI10" s="415" t="s">
        <v>658</v>
      </c>
      <c r="GJ10" s="356">
        <v>14.832</v>
      </c>
      <c r="GK10" s="356">
        <v>14.895</v>
      </c>
      <c r="GL10" s="357">
        <v>14.895</v>
      </c>
      <c r="GM10" s="350" t="s">
        <v>515</v>
      </c>
      <c r="GN10" s="340">
        <v>22.577</v>
      </c>
      <c r="GO10" s="340">
        <v>16.069</v>
      </c>
      <c r="GP10" s="344">
        <v>22.577</v>
      </c>
      <c r="GQ10" s="351" t="s">
        <v>1372</v>
      </c>
      <c r="GR10" s="347" t="s">
        <v>239</v>
      </c>
      <c r="GS10" s="347" t="s">
        <v>239</v>
      </c>
      <c r="GT10" s="348" t="s">
        <v>239</v>
      </c>
      <c r="GV10" s="404" t="s">
        <v>53</v>
      </c>
      <c r="GW10" s="339" t="s">
        <v>639</v>
      </c>
      <c r="GX10" s="340">
        <v>21.488</v>
      </c>
      <c r="GY10" s="340">
        <v>21.556</v>
      </c>
      <c r="GZ10" s="344">
        <f t="shared" si="5"/>
        <v>21.556</v>
      </c>
      <c r="HF10" s="404" t="s">
        <v>53</v>
      </c>
      <c r="HG10" s="339" t="s">
        <v>650</v>
      </c>
      <c r="HH10" s="340">
        <v>16.049</v>
      </c>
      <c r="HI10" s="340">
        <v>15.868</v>
      </c>
      <c r="HJ10" s="344">
        <f t="shared" si="7"/>
        <v>16.049</v>
      </c>
      <c r="HP10" s="404" t="s">
        <v>53</v>
      </c>
      <c r="HQ10" s="339" t="s">
        <v>606</v>
      </c>
      <c r="HR10" s="340">
        <v>14.557</v>
      </c>
      <c r="HS10" s="340">
        <v>14.498</v>
      </c>
      <c r="HT10" s="344">
        <f t="shared" si="8"/>
        <v>14.557</v>
      </c>
      <c r="HU10" s="350" t="s">
        <v>218</v>
      </c>
      <c r="HV10" s="340">
        <v>22.22</v>
      </c>
      <c r="HW10" s="340">
        <v>21.908</v>
      </c>
      <c r="HX10" s="344">
        <f t="shared" si="9"/>
        <v>22.22</v>
      </c>
      <c r="HZ10" s="580" t="s">
        <v>53</v>
      </c>
      <c r="IA10" s="568" t="s">
        <v>651</v>
      </c>
      <c r="IB10" s="569">
        <v>15.776</v>
      </c>
      <c r="IC10" s="569">
        <v>15.865</v>
      </c>
      <c r="ID10" s="579">
        <f t="shared" si="10"/>
        <v>15.865</v>
      </c>
      <c r="IJ10" s="598" t="s">
        <v>53</v>
      </c>
      <c r="IK10" s="488" t="s">
        <v>3054</v>
      </c>
      <c r="IL10" s="203">
        <v>1983</v>
      </c>
      <c r="IM10" s="488" t="s">
        <v>3050</v>
      </c>
      <c r="IN10" s="605" t="s">
        <v>3132</v>
      </c>
      <c r="IP10" s="598" t="s">
        <v>53</v>
      </c>
      <c r="IQ10" s="488" t="s">
        <v>1499</v>
      </c>
      <c r="IR10" s="203">
        <v>1970</v>
      </c>
      <c r="IS10" s="488" t="s">
        <v>1466</v>
      </c>
      <c r="IT10" s="599">
        <v>0.4458333333333333</v>
      </c>
    </row>
    <row r="11" spans="1:254" ht="13.5" customHeight="1" thickBot="1">
      <c r="A11" s="196" t="s">
        <v>46</v>
      </c>
      <c r="B11" s="197" t="s">
        <v>212</v>
      </c>
      <c r="C11" s="198">
        <v>1</v>
      </c>
      <c r="D11" s="198">
        <v>1</v>
      </c>
      <c r="E11" s="199">
        <v>4</v>
      </c>
      <c r="F11" s="199">
        <v>1</v>
      </c>
      <c r="G11" s="199">
        <v>1</v>
      </c>
      <c r="H11" s="199">
        <v>3</v>
      </c>
      <c r="I11" s="199">
        <v>3</v>
      </c>
      <c r="J11" s="199">
        <v>4</v>
      </c>
      <c r="K11" s="199">
        <v>0</v>
      </c>
      <c r="L11" s="200">
        <f aca="true" t="shared" si="19" ref="L11:L42">SUM(C11:K11)</f>
        <v>18</v>
      </c>
      <c r="M11" s="474" t="s">
        <v>46</v>
      </c>
      <c r="N11" s="475" t="s">
        <v>203</v>
      </c>
      <c r="O11" s="1087">
        <v>2</v>
      </c>
      <c r="P11" s="241">
        <v>1</v>
      </c>
      <c r="Q11" s="242">
        <v>3</v>
      </c>
      <c r="R11" s="476">
        <v>1</v>
      </c>
      <c r="S11" s="476">
        <v>1</v>
      </c>
      <c r="T11" s="476">
        <v>1</v>
      </c>
      <c r="U11" s="199">
        <v>1</v>
      </c>
      <c r="V11" s="199">
        <v>3</v>
      </c>
      <c r="W11" s="199">
        <v>0</v>
      </c>
      <c r="X11" s="200">
        <f aca="true" t="shared" si="20" ref="X11:X28">SUM(O11:W11)</f>
        <v>13</v>
      </c>
      <c r="Z11" s="201" t="s">
        <v>57</v>
      </c>
      <c r="AA11" s="202" t="s">
        <v>204</v>
      </c>
      <c r="AB11" s="123">
        <v>36.81</v>
      </c>
      <c r="AC11" s="223">
        <v>0</v>
      </c>
      <c r="AD11" s="124">
        <v>36.81</v>
      </c>
      <c r="AE11" s="201" t="s">
        <v>57</v>
      </c>
      <c r="AF11" s="202" t="s">
        <v>209</v>
      </c>
      <c r="AG11" s="224">
        <v>37.56</v>
      </c>
      <c r="AH11" s="223">
        <v>20</v>
      </c>
      <c r="AI11" s="225">
        <v>57.56</v>
      </c>
      <c r="AK11" s="1080" t="s">
        <v>55</v>
      </c>
      <c r="AL11" s="1081" t="s">
        <v>130</v>
      </c>
      <c r="AM11" s="378">
        <v>26</v>
      </c>
      <c r="AN11" s="1082">
        <v>0.5277777777777778</v>
      </c>
      <c r="AO11" s="1082">
        <v>0.5396180555555555</v>
      </c>
      <c r="AP11" s="1083">
        <f t="shared" si="14"/>
        <v>0.011840277777777741</v>
      </c>
      <c r="AQ11" s="1083">
        <v>0.0009722222222222221</v>
      </c>
      <c r="AR11" s="378">
        <v>2</v>
      </c>
      <c r="AS11" s="378">
        <v>3</v>
      </c>
      <c r="AT11" s="378">
        <v>7</v>
      </c>
      <c r="AU11" s="378">
        <v>3</v>
      </c>
      <c r="AV11" s="378">
        <v>3</v>
      </c>
      <c r="AW11" s="378">
        <v>3</v>
      </c>
      <c r="AX11" s="378">
        <v>2</v>
      </c>
      <c r="AY11" s="378">
        <f t="shared" si="15"/>
        <v>23</v>
      </c>
      <c r="AZ11" s="1084">
        <f t="shared" si="16"/>
        <v>0.01086805555555552</v>
      </c>
      <c r="BA11" s="1423" t="s">
        <v>284</v>
      </c>
      <c r="BB11" s="1430"/>
      <c r="BC11" s="1433" t="s">
        <v>277</v>
      </c>
      <c r="BD11" s="1414" t="s">
        <v>262</v>
      </c>
      <c r="BE11" s="1416" t="s">
        <v>263</v>
      </c>
      <c r="BF11" s="1416" t="s">
        <v>264</v>
      </c>
      <c r="BG11" s="1416" t="s">
        <v>265</v>
      </c>
      <c r="BH11" s="1416" t="s">
        <v>266</v>
      </c>
      <c r="BI11" s="1414" t="s">
        <v>267</v>
      </c>
      <c r="BJ11" s="1414" t="s">
        <v>268</v>
      </c>
      <c r="BK11" s="1414" t="s">
        <v>269</v>
      </c>
      <c r="BL11" s="1414" t="s">
        <v>270</v>
      </c>
      <c r="BM11" s="1414" t="s">
        <v>271</v>
      </c>
      <c r="BN11" s="1414" t="s">
        <v>278</v>
      </c>
      <c r="BO11" s="1414" t="s">
        <v>272</v>
      </c>
      <c r="BP11" s="1414" t="s">
        <v>273</v>
      </c>
      <c r="BQ11" s="1414" t="s">
        <v>274</v>
      </c>
      <c r="BR11" s="1427" t="s">
        <v>275</v>
      </c>
      <c r="BT11" s="352" t="s">
        <v>179</v>
      </c>
      <c r="BU11" s="59"/>
      <c r="BV11" s="130"/>
      <c r="BW11" s="130"/>
      <c r="CD11" s="485" t="s">
        <v>57</v>
      </c>
      <c r="CE11" s="203">
        <v>102</v>
      </c>
      <c r="CF11" s="496" t="s">
        <v>339</v>
      </c>
      <c r="CG11" s="496" t="s">
        <v>340</v>
      </c>
      <c r="CH11" s="203">
        <v>29</v>
      </c>
      <c r="CI11" s="1072">
        <v>0.0026856481481481484</v>
      </c>
      <c r="CK11" s="394" t="s">
        <v>57</v>
      </c>
      <c r="CL11" s="128" t="s">
        <v>357</v>
      </c>
      <c r="CM11" s="128" t="s">
        <v>355</v>
      </c>
      <c r="CN11" s="1077">
        <v>0.0023056712962962965</v>
      </c>
      <c r="CO11" s="203">
        <v>0</v>
      </c>
      <c r="CP11" s="1072">
        <f>CN11</f>
        <v>0.0023056712962962965</v>
      </c>
      <c r="CR11" s="414" t="s">
        <v>57</v>
      </c>
      <c r="CS11" s="415" t="s">
        <v>222</v>
      </c>
      <c r="CT11" s="356">
        <v>20.495</v>
      </c>
      <c r="CU11" s="356">
        <v>22.171</v>
      </c>
      <c r="CV11" s="357">
        <f t="shared" si="18"/>
        <v>22.171</v>
      </c>
      <c r="CW11" s="350" t="s">
        <v>128</v>
      </c>
      <c r="CX11" s="340">
        <v>17.847</v>
      </c>
      <c r="CY11" s="340">
        <v>20.693</v>
      </c>
      <c r="CZ11" s="344">
        <f t="shared" si="17"/>
        <v>20.693</v>
      </c>
      <c r="DA11" s="122"/>
      <c r="DC11" s="58"/>
      <c r="DD11" s="58"/>
      <c r="DP11" s="404" t="s">
        <v>57</v>
      </c>
      <c r="DQ11" s="339" t="s">
        <v>650</v>
      </c>
      <c r="DR11" s="340">
        <v>14.745</v>
      </c>
      <c r="DS11" s="340">
        <v>15.851</v>
      </c>
      <c r="DT11" s="344">
        <v>15.851</v>
      </c>
      <c r="DU11" s="350" t="s">
        <v>150</v>
      </c>
      <c r="DV11" s="340">
        <v>42.708</v>
      </c>
      <c r="DW11" s="340">
        <v>43.159</v>
      </c>
      <c r="DX11" s="344">
        <v>43.159</v>
      </c>
      <c r="EJ11" s="404" t="s">
        <v>57</v>
      </c>
      <c r="EK11" s="339" t="s">
        <v>362</v>
      </c>
      <c r="EL11" s="477" t="s">
        <v>236</v>
      </c>
      <c r="EM11" s="458">
        <v>0.0030899305555555554</v>
      </c>
      <c r="EO11" s="404" t="s">
        <v>57</v>
      </c>
      <c r="EP11" s="339" t="s">
        <v>32</v>
      </c>
      <c r="EQ11" s="340">
        <v>63.493</v>
      </c>
      <c r="ER11" s="340">
        <v>67.072</v>
      </c>
      <c r="ES11" s="344">
        <f t="shared" si="3"/>
        <v>63.493</v>
      </c>
      <c r="ET11" s="404" t="s">
        <v>57</v>
      </c>
      <c r="EU11" s="339" t="s">
        <v>28</v>
      </c>
      <c r="EV11" s="123">
        <v>78</v>
      </c>
      <c r="EW11" s="123">
        <v>71.96</v>
      </c>
      <c r="EX11" s="448">
        <f t="shared" si="4"/>
        <v>71.96</v>
      </c>
      <c r="EY11" s="403" t="s">
        <v>57</v>
      </c>
      <c r="EZ11" s="415" t="s">
        <v>222</v>
      </c>
      <c r="FA11" s="357">
        <v>106.123</v>
      </c>
      <c r="FC11" s="993" t="s">
        <v>57</v>
      </c>
      <c r="FD11" s="813" t="s">
        <v>797</v>
      </c>
      <c r="FE11" s="813" t="s">
        <v>798</v>
      </c>
      <c r="FF11" s="479" t="s">
        <v>799</v>
      </c>
      <c r="FG11" s="479" t="s">
        <v>800</v>
      </c>
      <c r="FH11" s="479" t="s">
        <v>801</v>
      </c>
      <c r="FI11" s="479" t="s">
        <v>802</v>
      </c>
      <c r="FJ11" s="1076" t="s">
        <v>803</v>
      </c>
      <c r="FK11" s="513">
        <v>2</v>
      </c>
      <c r="FM11" s="404" t="s">
        <v>57</v>
      </c>
      <c r="FN11" s="339" t="s">
        <v>1370</v>
      </c>
      <c r="FO11" s="340">
        <v>18.039</v>
      </c>
      <c r="FP11" s="340">
        <v>17.769</v>
      </c>
      <c r="FQ11" s="344">
        <f t="shared" si="12"/>
        <v>18.039</v>
      </c>
      <c r="FW11" s="404" t="s">
        <v>57</v>
      </c>
      <c r="FX11" s="339" t="s">
        <v>224</v>
      </c>
      <c r="FY11" s="340">
        <v>30.883</v>
      </c>
      <c r="FZ11" s="340">
        <v>25.656</v>
      </c>
      <c r="GA11" s="452">
        <v>30.883</v>
      </c>
      <c r="GB11" s="404" t="s">
        <v>53</v>
      </c>
      <c r="GC11" s="339" t="s">
        <v>32</v>
      </c>
      <c r="GD11" s="123" t="s">
        <v>239</v>
      </c>
      <c r="GE11" s="340" t="s">
        <v>239</v>
      </c>
      <c r="GF11" s="124" t="s">
        <v>239</v>
      </c>
      <c r="GH11" s="404" t="s">
        <v>57</v>
      </c>
      <c r="GI11" s="339" t="s">
        <v>1357</v>
      </c>
      <c r="GJ11" s="340">
        <v>14.924</v>
      </c>
      <c r="GK11" s="340">
        <v>14.235</v>
      </c>
      <c r="GL11" s="344">
        <v>14.924</v>
      </c>
      <c r="GM11" s="350" t="s">
        <v>326</v>
      </c>
      <c r="GN11" s="340">
        <v>21.887</v>
      </c>
      <c r="GO11" s="340">
        <v>24.349</v>
      </c>
      <c r="GP11" s="344">
        <v>24.349</v>
      </c>
      <c r="GR11" s="135"/>
      <c r="GT11" s="334"/>
      <c r="GV11" s="404" t="s">
        <v>57</v>
      </c>
      <c r="GW11" s="339" t="s">
        <v>212</v>
      </c>
      <c r="GX11" s="340">
        <v>23.062</v>
      </c>
      <c r="GY11" s="340">
        <v>22.761</v>
      </c>
      <c r="GZ11" s="344">
        <f t="shared" si="5"/>
        <v>23.062</v>
      </c>
      <c r="HF11" s="404" t="s">
        <v>57</v>
      </c>
      <c r="HG11" s="339" t="s">
        <v>208</v>
      </c>
      <c r="HH11" s="340">
        <v>22.674</v>
      </c>
      <c r="HI11" s="340">
        <v>16.411</v>
      </c>
      <c r="HJ11" s="344">
        <f t="shared" si="7"/>
        <v>22.674</v>
      </c>
      <c r="HP11" s="404" t="s">
        <v>57</v>
      </c>
      <c r="HQ11" s="339" t="s">
        <v>650</v>
      </c>
      <c r="HR11" s="340">
        <v>14.667</v>
      </c>
      <c r="HS11" s="340">
        <v>14.378</v>
      </c>
      <c r="HT11" s="344">
        <f t="shared" si="8"/>
        <v>14.667</v>
      </c>
      <c r="HU11" s="351" t="s">
        <v>216</v>
      </c>
      <c r="HV11" s="347">
        <v>21.638</v>
      </c>
      <c r="HW11" s="347">
        <v>22.532</v>
      </c>
      <c r="HX11" s="348">
        <f t="shared" si="9"/>
        <v>22.532</v>
      </c>
      <c r="HZ11" s="580" t="s">
        <v>57</v>
      </c>
      <c r="IA11" s="568" t="s">
        <v>1431</v>
      </c>
      <c r="IB11" s="569">
        <v>16.096</v>
      </c>
      <c r="IC11" s="569">
        <v>15.688</v>
      </c>
      <c r="ID11" s="579">
        <f t="shared" si="10"/>
        <v>16.096</v>
      </c>
      <c r="IJ11" s="598" t="s">
        <v>57</v>
      </c>
      <c r="IK11" s="488" t="s">
        <v>3055</v>
      </c>
      <c r="IL11" s="203">
        <v>1998</v>
      </c>
      <c r="IM11" s="488" t="s">
        <v>3045</v>
      </c>
      <c r="IN11" s="605" t="s">
        <v>3133</v>
      </c>
      <c r="IP11" s="598" t="s">
        <v>57</v>
      </c>
      <c r="IQ11" s="488" t="s">
        <v>1500</v>
      </c>
      <c r="IR11" s="203">
        <v>1971</v>
      </c>
      <c r="IS11" s="488" t="s">
        <v>1501</v>
      </c>
      <c r="IT11" s="599">
        <v>0.45208333333333334</v>
      </c>
    </row>
    <row r="12" spans="1:254" ht="13.5" customHeight="1" thickBot="1">
      <c r="A12" s="201" t="s">
        <v>50</v>
      </c>
      <c r="B12" s="128" t="s">
        <v>31</v>
      </c>
      <c r="C12" s="195">
        <v>3</v>
      </c>
      <c r="D12" s="195">
        <v>5</v>
      </c>
      <c r="E12" s="195">
        <v>3</v>
      </c>
      <c r="F12" s="203">
        <v>2</v>
      </c>
      <c r="G12" s="203">
        <v>7</v>
      </c>
      <c r="H12" s="203">
        <v>2</v>
      </c>
      <c r="I12" s="203">
        <v>1</v>
      </c>
      <c r="J12" s="203">
        <v>1</v>
      </c>
      <c r="K12" s="203">
        <v>0</v>
      </c>
      <c r="L12" s="204">
        <f t="shared" si="19"/>
        <v>24</v>
      </c>
      <c r="M12" s="338" t="s">
        <v>50</v>
      </c>
      <c r="N12" s="468" t="s">
        <v>31</v>
      </c>
      <c r="O12" s="546">
        <v>1</v>
      </c>
      <c r="P12" s="238">
        <v>5</v>
      </c>
      <c r="Q12" s="238">
        <v>4</v>
      </c>
      <c r="R12" s="223">
        <v>3</v>
      </c>
      <c r="S12" s="223">
        <v>2</v>
      </c>
      <c r="T12" s="223">
        <v>4</v>
      </c>
      <c r="U12" s="203">
        <v>4</v>
      </c>
      <c r="V12" s="203">
        <v>7</v>
      </c>
      <c r="W12" s="203">
        <v>0</v>
      </c>
      <c r="X12" s="204">
        <f t="shared" si="20"/>
        <v>30</v>
      </c>
      <c r="Z12" s="201" t="s">
        <v>51</v>
      </c>
      <c r="AA12" s="202" t="s">
        <v>219</v>
      </c>
      <c r="AB12" s="123">
        <v>37.09</v>
      </c>
      <c r="AC12" s="223">
        <v>0</v>
      </c>
      <c r="AD12" s="124">
        <v>37.09</v>
      </c>
      <c r="AE12" s="201" t="s">
        <v>51</v>
      </c>
      <c r="AF12" s="202" t="s">
        <v>205</v>
      </c>
      <c r="AG12" s="224">
        <v>45.38</v>
      </c>
      <c r="AH12" s="223">
        <v>20</v>
      </c>
      <c r="AI12" s="225">
        <v>65.38</v>
      </c>
      <c r="AK12" s="1080" t="s">
        <v>52</v>
      </c>
      <c r="AL12" s="1081" t="s">
        <v>132</v>
      </c>
      <c r="AM12" s="378">
        <v>2</v>
      </c>
      <c r="AN12" s="1082">
        <v>0.4777777777777778</v>
      </c>
      <c r="AO12" s="1082">
        <v>0.49068287037037034</v>
      </c>
      <c r="AP12" s="1083">
        <f t="shared" si="14"/>
        <v>0.012905092592592537</v>
      </c>
      <c r="AQ12" s="1083">
        <v>0</v>
      </c>
      <c r="AR12" s="378">
        <v>4</v>
      </c>
      <c r="AS12" s="378">
        <v>3</v>
      </c>
      <c r="AT12" s="378">
        <v>7</v>
      </c>
      <c r="AU12" s="378">
        <v>2</v>
      </c>
      <c r="AV12" s="378">
        <v>3</v>
      </c>
      <c r="AW12" s="378">
        <v>3</v>
      </c>
      <c r="AX12" s="378">
        <v>1</v>
      </c>
      <c r="AY12" s="378">
        <f t="shared" si="15"/>
        <v>23</v>
      </c>
      <c r="AZ12" s="1084">
        <f t="shared" si="16"/>
        <v>0.012905092592592537</v>
      </c>
      <c r="BA12" s="1431"/>
      <c r="BB12" s="1432"/>
      <c r="BC12" s="1434"/>
      <c r="BD12" s="1429"/>
      <c r="BE12" s="1429"/>
      <c r="BF12" s="1429"/>
      <c r="BG12" s="1429"/>
      <c r="BH12" s="1429"/>
      <c r="BI12" s="1415"/>
      <c r="BJ12" s="1415"/>
      <c r="BK12" s="1415"/>
      <c r="BL12" s="1415"/>
      <c r="BM12" s="1415"/>
      <c r="BN12" s="1415"/>
      <c r="BO12" s="1415"/>
      <c r="BP12" s="1415"/>
      <c r="BQ12" s="1415"/>
      <c r="BR12" s="1428"/>
      <c r="BT12" s="353" t="s">
        <v>249</v>
      </c>
      <c r="BU12" s="354" t="s">
        <v>102</v>
      </c>
      <c r="BY12" s="58"/>
      <c r="CD12" s="485" t="s">
        <v>51</v>
      </c>
      <c r="CE12" s="203">
        <v>117</v>
      </c>
      <c r="CF12" s="496" t="s">
        <v>341</v>
      </c>
      <c r="CG12" s="496" t="s">
        <v>330</v>
      </c>
      <c r="CH12" s="203">
        <v>27</v>
      </c>
      <c r="CI12" s="1072">
        <v>0.0027074652777777774</v>
      </c>
      <c r="CK12" s="394" t="s">
        <v>51</v>
      </c>
      <c r="CL12" s="842" t="s">
        <v>575</v>
      </c>
      <c r="CM12" s="842" t="s">
        <v>576</v>
      </c>
      <c r="CN12" s="1086">
        <v>0.0023196180555555557</v>
      </c>
      <c r="CO12" s="1027">
        <v>0</v>
      </c>
      <c r="CP12" s="1072">
        <v>0.0023196180555555557</v>
      </c>
      <c r="CR12" s="338" t="s">
        <v>51</v>
      </c>
      <c r="CS12" s="339" t="s">
        <v>131</v>
      </c>
      <c r="CT12" s="340">
        <v>23.533</v>
      </c>
      <c r="CU12" s="340">
        <v>23.333</v>
      </c>
      <c r="CV12" s="344">
        <f t="shared" si="18"/>
        <v>23.533</v>
      </c>
      <c r="CW12" s="350" t="s">
        <v>515</v>
      </c>
      <c r="CX12" s="340">
        <v>20.833</v>
      </c>
      <c r="CY12" s="340">
        <v>20.033</v>
      </c>
      <c r="CZ12" s="344">
        <f t="shared" si="17"/>
        <v>20.833</v>
      </c>
      <c r="DA12" s="122"/>
      <c r="DC12" s="58"/>
      <c r="DD12" s="58"/>
      <c r="DF12" s="352" t="s">
        <v>179</v>
      </c>
      <c r="DG12" s="59"/>
      <c r="DH12" s="133"/>
      <c r="DP12" s="404" t="s">
        <v>51</v>
      </c>
      <c r="DQ12" s="339" t="s">
        <v>615</v>
      </c>
      <c r="DR12" s="340">
        <v>15.868</v>
      </c>
      <c r="DS12" s="340">
        <v>15.42</v>
      </c>
      <c r="DT12" s="344">
        <v>15.868</v>
      </c>
      <c r="DU12" s="351" t="s">
        <v>651</v>
      </c>
      <c r="DV12" s="347" t="s">
        <v>239</v>
      </c>
      <c r="DW12" s="347" t="s">
        <v>239</v>
      </c>
      <c r="DX12" s="348" t="s">
        <v>239</v>
      </c>
      <c r="DZ12" s="352" t="s">
        <v>179</v>
      </c>
      <c r="EA12" s="59"/>
      <c r="EB12" s="133"/>
      <c r="EC12" s="441"/>
      <c r="ED12" s="58"/>
      <c r="EJ12" s="404" t="s">
        <v>51</v>
      </c>
      <c r="EK12" s="339" t="s">
        <v>664</v>
      </c>
      <c r="EL12" s="477" t="s">
        <v>716</v>
      </c>
      <c r="EM12" s="458">
        <v>0.00322337962962963</v>
      </c>
      <c r="EO12" s="404" t="s">
        <v>51</v>
      </c>
      <c r="EP12" s="339" t="s">
        <v>218</v>
      </c>
      <c r="EQ12" s="340">
        <v>64.195</v>
      </c>
      <c r="ER12" s="340">
        <v>76.187</v>
      </c>
      <c r="ES12" s="344">
        <f t="shared" si="3"/>
        <v>64.195</v>
      </c>
      <c r="ET12" s="404" t="s">
        <v>51</v>
      </c>
      <c r="EU12" s="339" t="s">
        <v>220</v>
      </c>
      <c r="EV12" s="123">
        <v>75.75</v>
      </c>
      <c r="EW12" s="123" t="s">
        <v>683</v>
      </c>
      <c r="EX12" s="448">
        <f t="shared" si="4"/>
        <v>75.75</v>
      </c>
      <c r="EY12" s="404" t="s">
        <v>51</v>
      </c>
      <c r="EZ12" s="339" t="s">
        <v>218</v>
      </c>
      <c r="FA12" s="344">
        <v>107.299</v>
      </c>
      <c r="FC12" s="993" t="s">
        <v>51</v>
      </c>
      <c r="FD12" s="813" t="s">
        <v>804</v>
      </c>
      <c r="FE12" s="813" t="s">
        <v>784</v>
      </c>
      <c r="FF12" s="479" t="s">
        <v>805</v>
      </c>
      <c r="FG12" s="479" t="s">
        <v>806</v>
      </c>
      <c r="FH12" s="479" t="s">
        <v>807</v>
      </c>
      <c r="FI12" s="479" t="s">
        <v>808</v>
      </c>
      <c r="FJ12" s="1076" t="s">
        <v>809</v>
      </c>
      <c r="FK12" s="513">
        <v>1</v>
      </c>
      <c r="FM12" s="404" t="s">
        <v>51</v>
      </c>
      <c r="FN12" s="339" t="s">
        <v>608</v>
      </c>
      <c r="FO12" s="340">
        <v>18.182</v>
      </c>
      <c r="FP12" s="340">
        <v>18.637</v>
      </c>
      <c r="FQ12" s="344">
        <f t="shared" si="12"/>
        <v>18.637</v>
      </c>
      <c r="FW12" s="404" t="s">
        <v>51</v>
      </c>
      <c r="FX12" s="339" t="s">
        <v>30</v>
      </c>
      <c r="FY12" s="340">
        <v>41.35</v>
      </c>
      <c r="FZ12" s="340">
        <v>41.812</v>
      </c>
      <c r="GA12" s="452">
        <v>41.812</v>
      </c>
      <c r="GB12" s="404" t="s">
        <v>53</v>
      </c>
      <c r="GC12" s="339" t="s">
        <v>205</v>
      </c>
      <c r="GD12" s="123" t="s">
        <v>239</v>
      </c>
      <c r="GE12" s="340" t="s">
        <v>239</v>
      </c>
      <c r="GF12" s="124" t="s">
        <v>239</v>
      </c>
      <c r="GH12" s="404" t="s">
        <v>51</v>
      </c>
      <c r="GI12" s="339" t="s">
        <v>604</v>
      </c>
      <c r="GJ12" s="340">
        <v>14.938</v>
      </c>
      <c r="GK12" s="340">
        <v>14.465</v>
      </c>
      <c r="GL12" s="344">
        <v>14.938</v>
      </c>
      <c r="GM12" s="350" t="s">
        <v>1380</v>
      </c>
      <c r="GN12" s="340">
        <v>21.157</v>
      </c>
      <c r="GO12" s="340">
        <v>26.957</v>
      </c>
      <c r="GP12" s="344">
        <v>26.957</v>
      </c>
      <c r="GR12" s="135"/>
      <c r="GT12" s="334"/>
      <c r="GV12" s="404" t="s">
        <v>51</v>
      </c>
      <c r="GW12" s="339" t="s">
        <v>1347</v>
      </c>
      <c r="GX12" s="340">
        <v>24.788</v>
      </c>
      <c r="GY12" s="340">
        <v>26.272</v>
      </c>
      <c r="GZ12" s="344">
        <f t="shared" si="5"/>
        <v>26.272</v>
      </c>
      <c r="HF12" s="403" t="s">
        <v>51</v>
      </c>
      <c r="HG12" s="415" t="s">
        <v>222</v>
      </c>
      <c r="HH12" s="356">
        <v>15.143</v>
      </c>
      <c r="HI12" s="356" t="s">
        <v>239</v>
      </c>
      <c r="HJ12" s="357" t="s">
        <v>239</v>
      </c>
      <c r="HP12" s="404" t="s">
        <v>51</v>
      </c>
      <c r="HQ12" s="339" t="s">
        <v>657</v>
      </c>
      <c r="HR12" s="340">
        <v>14.83</v>
      </c>
      <c r="HS12" s="340">
        <v>14.288</v>
      </c>
      <c r="HT12" s="344">
        <f t="shared" si="8"/>
        <v>14.83</v>
      </c>
      <c r="HZ12" s="580" t="s">
        <v>51</v>
      </c>
      <c r="IA12" s="568" t="s">
        <v>1359</v>
      </c>
      <c r="IB12" s="340">
        <v>16.599</v>
      </c>
      <c r="IC12" s="340">
        <v>15.909</v>
      </c>
      <c r="ID12" s="344">
        <f t="shared" si="10"/>
        <v>16.599</v>
      </c>
      <c r="IJ12" s="598" t="s">
        <v>51</v>
      </c>
      <c r="IK12" s="488" t="s">
        <v>3056</v>
      </c>
      <c r="IL12" s="203">
        <v>1981</v>
      </c>
      <c r="IM12" s="488" t="s">
        <v>3057</v>
      </c>
      <c r="IN12" s="605" t="s">
        <v>3134</v>
      </c>
      <c r="IP12" s="598" t="s">
        <v>51</v>
      </c>
      <c r="IQ12" s="488" t="s">
        <v>1502</v>
      </c>
      <c r="IR12" s="203">
        <v>1987</v>
      </c>
      <c r="IS12" s="488" t="s">
        <v>1467</v>
      </c>
      <c r="IT12" s="599">
        <v>0.4548611111111111</v>
      </c>
    </row>
    <row r="13" spans="1:254" ht="13.5" customHeight="1" thickBot="1">
      <c r="A13" s="201" t="s">
        <v>49</v>
      </c>
      <c r="B13" s="202" t="s">
        <v>28</v>
      </c>
      <c r="C13" s="195">
        <v>2</v>
      </c>
      <c r="D13" s="195">
        <v>3</v>
      </c>
      <c r="E13" s="203">
        <v>5</v>
      </c>
      <c r="F13" s="203">
        <v>3</v>
      </c>
      <c r="G13" s="203">
        <v>9</v>
      </c>
      <c r="H13" s="203">
        <v>1</v>
      </c>
      <c r="I13" s="203">
        <v>2</v>
      </c>
      <c r="J13" s="203">
        <v>2</v>
      </c>
      <c r="K13" s="203">
        <v>0</v>
      </c>
      <c r="L13" s="204">
        <f t="shared" si="19"/>
        <v>27</v>
      </c>
      <c r="M13" s="338" t="s">
        <v>49</v>
      </c>
      <c r="N13" s="468" t="s">
        <v>131</v>
      </c>
      <c r="O13" s="546">
        <v>5</v>
      </c>
      <c r="P13" s="238">
        <v>12</v>
      </c>
      <c r="Q13" s="238">
        <v>1</v>
      </c>
      <c r="R13" s="223">
        <v>5</v>
      </c>
      <c r="S13" s="223">
        <v>5</v>
      </c>
      <c r="T13" s="223">
        <v>2</v>
      </c>
      <c r="U13" s="203">
        <v>3</v>
      </c>
      <c r="V13" s="203">
        <v>2</v>
      </c>
      <c r="W13" s="203">
        <v>0</v>
      </c>
      <c r="X13" s="204">
        <f t="shared" si="20"/>
        <v>35</v>
      </c>
      <c r="Z13" s="201" t="s">
        <v>48</v>
      </c>
      <c r="AA13" s="202" t="s">
        <v>220</v>
      </c>
      <c r="AB13" s="123">
        <v>38.32</v>
      </c>
      <c r="AC13" s="223">
        <v>0</v>
      </c>
      <c r="AD13" s="124">
        <v>38.32</v>
      </c>
      <c r="AE13" s="201" t="s">
        <v>48</v>
      </c>
      <c r="AF13" s="202" t="s">
        <v>215</v>
      </c>
      <c r="AG13" s="224">
        <v>67.03</v>
      </c>
      <c r="AH13" s="223">
        <v>0</v>
      </c>
      <c r="AI13" s="225">
        <v>67.03</v>
      </c>
      <c r="AK13" s="1088" t="s">
        <v>56</v>
      </c>
      <c r="AL13" s="1089" t="s">
        <v>222</v>
      </c>
      <c r="AM13" s="1090">
        <v>18</v>
      </c>
      <c r="AN13" s="1091">
        <v>0.5111111111111112</v>
      </c>
      <c r="AO13" s="1091">
        <v>0.5264467592592593</v>
      </c>
      <c r="AP13" s="1092">
        <f t="shared" si="14"/>
        <v>0.01533564814814814</v>
      </c>
      <c r="AQ13" s="1092">
        <v>0.002615740740740741</v>
      </c>
      <c r="AR13" s="1090">
        <v>2</v>
      </c>
      <c r="AS13" s="1090">
        <v>2</v>
      </c>
      <c r="AT13" s="1090">
        <v>7</v>
      </c>
      <c r="AU13" s="1090">
        <v>3</v>
      </c>
      <c r="AV13" s="1090">
        <v>3</v>
      </c>
      <c r="AW13" s="1090">
        <v>3</v>
      </c>
      <c r="AX13" s="1090">
        <v>2</v>
      </c>
      <c r="AY13" s="1090">
        <f t="shared" si="15"/>
        <v>22</v>
      </c>
      <c r="AZ13" s="1093">
        <f t="shared" si="16"/>
        <v>0.012719907407407399</v>
      </c>
      <c r="BA13" s="1431"/>
      <c r="BB13" s="1432"/>
      <c r="BC13" s="1434"/>
      <c r="BD13" s="1429"/>
      <c r="BE13" s="1429"/>
      <c r="BF13" s="1429"/>
      <c r="BG13" s="1429"/>
      <c r="BH13" s="1429"/>
      <c r="BI13" s="1415"/>
      <c r="BJ13" s="1415"/>
      <c r="BK13" s="1415"/>
      <c r="BL13" s="1415"/>
      <c r="BM13" s="1415"/>
      <c r="BN13" s="1415"/>
      <c r="BO13" s="1415"/>
      <c r="BP13" s="1415"/>
      <c r="BQ13" s="1415"/>
      <c r="BR13" s="1428"/>
      <c r="BT13" s="353" t="s">
        <v>250</v>
      </c>
      <c r="BU13" s="339" t="s">
        <v>95</v>
      </c>
      <c r="BY13" s="58"/>
      <c r="CD13" s="485" t="s">
        <v>48</v>
      </c>
      <c r="CE13" s="203">
        <v>71</v>
      </c>
      <c r="CF13" s="496" t="s">
        <v>342</v>
      </c>
      <c r="CG13" s="496" t="s">
        <v>237</v>
      </c>
      <c r="CH13" s="203">
        <v>23</v>
      </c>
      <c r="CI13" s="1072">
        <v>0.0027400462962962964</v>
      </c>
      <c r="CK13" s="394" t="s">
        <v>48</v>
      </c>
      <c r="CL13" s="128" t="s">
        <v>545</v>
      </c>
      <c r="CM13" s="128" t="s">
        <v>600</v>
      </c>
      <c r="CN13" s="1077">
        <v>0.0023202199074074076</v>
      </c>
      <c r="CO13" s="203">
        <v>0</v>
      </c>
      <c r="CP13" s="1072">
        <f aca="true" t="shared" si="21" ref="CP13:CP18">CN13</f>
        <v>0.0023202199074074076</v>
      </c>
      <c r="CR13" s="338" t="s">
        <v>48</v>
      </c>
      <c r="CS13" s="339" t="s">
        <v>171</v>
      </c>
      <c r="CT13" s="340">
        <v>24.191</v>
      </c>
      <c r="CU13" s="340">
        <v>24.433</v>
      </c>
      <c r="CV13" s="344">
        <f t="shared" si="18"/>
        <v>24.433</v>
      </c>
      <c r="CW13" s="350" t="s">
        <v>207</v>
      </c>
      <c r="CX13" s="340">
        <v>22.533</v>
      </c>
      <c r="CY13" s="340">
        <v>19.797</v>
      </c>
      <c r="CZ13" s="344">
        <f t="shared" si="17"/>
        <v>22.533</v>
      </c>
      <c r="DA13" s="122"/>
      <c r="DC13" s="58"/>
      <c r="DD13" s="58"/>
      <c r="DF13" s="353" t="s">
        <v>249</v>
      </c>
      <c r="DG13" s="1405" t="s">
        <v>79</v>
      </c>
      <c r="DH13" s="1404"/>
      <c r="DI13" s="339" t="s">
        <v>102</v>
      </c>
      <c r="DJ13" s="340"/>
      <c r="DK13" s="442"/>
      <c r="DP13" s="404" t="s">
        <v>48</v>
      </c>
      <c r="DQ13" s="339" t="s">
        <v>651</v>
      </c>
      <c r="DR13" s="340">
        <v>15.544</v>
      </c>
      <c r="DS13" s="340">
        <v>15.876</v>
      </c>
      <c r="DT13" s="344">
        <v>15.876</v>
      </c>
      <c r="DZ13" s="353" t="s">
        <v>249</v>
      </c>
      <c r="EA13" s="1405" t="s">
        <v>79</v>
      </c>
      <c r="EB13" s="1404"/>
      <c r="EC13" s="339" t="s">
        <v>183</v>
      </c>
      <c r="ED13" s="128"/>
      <c r="EE13" s="340"/>
      <c r="EJ13" s="404" t="s">
        <v>48</v>
      </c>
      <c r="EK13" s="339" t="s">
        <v>673</v>
      </c>
      <c r="EL13" s="477" t="s">
        <v>717</v>
      </c>
      <c r="EM13" s="458">
        <v>0.0033489583333333336</v>
      </c>
      <c r="EO13" s="404" t="s">
        <v>48</v>
      </c>
      <c r="EP13" s="339" t="s">
        <v>230</v>
      </c>
      <c r="EQ13" s="340">
        <v>65.897</v>
      </c>
      <c r="ER13" s="340" t="s">
        <v>683</v>
      </c>
      <c r="ES13" s="344">
        <f t="shared" si="3"/>
        <v>65.897</v>
      </c>
      <c r="ET13" s="404" t="s">
        <v>48</v>
      </c>
      <c r="EU13" s="339" t="s">
        <v>205</v>
      </c>
      <c r="EV13" s="123">
        <v>77.22</v>
      </c>
      <c r="EW13" s="123" t="s">
        <v>683</v>
      </c>
      <c r="EX13" s="448">
        <f t="shared" si="4"/>
        <v>77.22</v>
      </c>
      <c r="EY13" s="404" t="s">
        <v>48</v>
      </c>
      <c r="EZ13" s="339" t="s">
        <v>209</v>
      </c>
      <c r="FA13" s="344">
        <v>111.933</v>
      </c>
      <c r="FC13" s="993" t="s">
        <v>48</v>
      </c>
      <c r="FD13" s="813" t="s">
        <v>810</v>
      </c>
      <c r="FE13" s="813" t="s">
        <v>811</v>
      </c>
      <c r="FF13" s="479" t="s">
        <v>812</v>
      </c>
      <c r="FG13" s="479" t="s">
        <v>813</v>
      </c>
      <c r="FH13" s="479" t="s">
        <v>814</v>
      </c>
      <c r="FI13" s="479" t="s">
        <v>815</v>
      </c>
      <c r="FJ13" s="1076" t="s">
        <v>816</v>
      </c>
      <c r="FK13" s="513">
        <v>1</v>
      </c>
      <c r="FM13" s="404" t="s">
        <v>48</v>
      </c>
      <c r="FN13" s="339" t="s">
        <v>1371</v>
      </c>
      <c r="FO13" s="340">
        <v>18.273</v>
      </c>
      <c r="FP13" s="340">
        <v>18.92</v>
      </c>
      <c r="FQ13" s="344">
        <f t="shared" si="12"/>
        <v>18.92</v>
      </c>
      <c r="FW13" s="404" t="s">
        <v>48</v>
      </c>
      <c r="FX13" s="339" t="s">
        <v>207</v>
      </c>
      <c r="FY13" s="340">
        <v>24.267</v>
      </c>
      <c r="FZ13" s="340">
        <v>42.61</v>
      </c>
      <c r="GA13" s="452">
        <v>42.61</v>
      </c>
      <c r="GB13" s="404" t="s">
        <v>53</v>
      </c>
      <c r="GC13" s="339" t="s">
        <v>218</v>
      </c>
      <c r="GD13" s="123" t="s">
        <v>239</v>
      </c>
      <c r="GE13" s="340" t="s">
        <v>239</v>
      </c>
      <c r="GF13" s="124" t="s">
        <v>239</v>
      </c>
      <c r="GH13" s="404" t="s">
        <v>48</v>
      </c>
      <c r="GI13" s="339" t="s">
        <v>326</v>
      </c>
      <c r="GJ13" s="340">
        <v>14.769</v>
      </c>
      <c r="GK13" s="340">
        <v>14.968</v>
      </c>
      <c r="GL13" s="344">
        <v>14.968</v>
      </c>
      <c r="GM13" s="350" t="s">
        <v>236</v>
      </c>
      <c r="GN13" s="340">
        <v>29.38</v>
      </c>
      <c r="GO13" s="340">
        <v>29.381</v>
      </c>
      <c r="GP13" s="344">
        <v>29.381</v>
      </c>
      <c r="GR13" s="135"/>
      <c r="GT13" s="334"/>
      <c r="GV13" s="404" t="s">
        <v>48</v>
      </c>
      <c r="GW13" s="339" t="s">
        <v>1382</v>
      </c>
      <c r="GX13" s="340">
        <v>48.857</v>
      </c>
      <c r="GY13" s="340">
        <v>47.818</v>
      </c>
      <c r="GZ13" s="344">
        <f t="shared" si="5"/>
        <v>48.857</v>
      </c>
      <c r="HF13" s="563" t="s">
        <v>48</v>
      </c>
      <c r="HG13" s="564" t="s">
        <v>1424</v>
      </c>
      <c r="HH13" s="565" t="s">
        <v>239</v>
      </c>
      <c r="HI13" s="565" t="s">
        <v>239</v>
      </c>
      <c r="HJ13" s="348" t="s">
        <v>239</v>
      </c>
      <c r="HP13" s="403" t="s">
        <v>48</v>
      </c>
      <c r="HQ13" s="415" t="s">
        <v>222</v>
      </c>
      <c r="HR13" s="356">
        <v>14.988</v>
      </c>
      <c r="HS13" s="356">
        <v>15.052</v>
      </c>
      <c r="HT13" s="357">
        <f t="shared" si="8"/>
        <v>15.052</v>
      </c>
      <c r="HZ13" s="580" t="s">
        <v>48</v>
      </c>
      <c r="IA13" s="568" t="s">
        <v>1430</v>
      </c>
      <c r="IB13" s="569">
        <v>16.021</v>
      </c>
      <c r="IC13" s="569">
        <v>16.666</v>
      </c>
      <c r="ID13" s="579">
        <f t="shared" si="10"/>
        <v>16.666</v>
      </c>
      <c r="IJ13" s="598" t="s">
        <v>48</v>
      </c>
      <c r="IK13" s="488" t="s">
        <v>3058</v>
      </c>
      <c r="IL13" s="203">
        <v>1986</v>
      </c>
      <c r="IM13" s="488" t="s">
        <v>3045</v>
      </c>
      <c r="IN13" s="605" t="s">
        <v>3135</v>
      </c>
      <c r="IP13" s="598" t="s">
        <v>48</v>
      </c>
      <c r="IQ13" s="488" t="s">
        <v>1468</v>
      </c>
      <c r="IR13" s="203">
        <v>1992</v>
      </c>
      <c r="IS13" s="488" t="s">
        <v>1469</v>
      </c>
      <c r="IT13" s="599">
        <v>0.45625</v>
      </c>
    </row>
    <row r="14" spans="1:254" ht="13.5" customHeight="1" thickBot="1">
      <c r="A14" s="201" t="s">
        <v>47</v>
      </c>
      <c r="B14" s="128" t="s">
        <v>207</v>
      </c>
      <c r="C14" s="195">
        <v>12</v>
      </c>
      <c r="D14" s="195">
        <v>7</v>
      </c>
      <c r="E14" s="195">
        <v>1</v>
      </c>
      <c r="F14" s="203">
        <v>4</v>
      </c>
      <c r="G14" s="203">
        <v>4</v>
      </c>
      <c r="H14" s="203">
        <v>4</v>
      </c>
      <c r="I14" s="203">
        <v>11</v>
      </c>
      <c r="J14" s="203">
        <v>5</v>
      </c>
      <c r="K14" s="203">
        <v>0</v>
      </c>
      <c r="L14" s="204">
        <f t="shared" si="19"/>
        <v>48</v>
      </c>
      <c r="M14" s="338" t="s">
        <v>47</v>
      </c>
      <c r="N14" s="468" t="s">
        <v>205</v>
      </c>
      <c r="O14" s="546">
        <v>3</v>
      </c>
      <c r="P14" s="238">
        <v>3</v>
      </c>
      <c r="Q14" s="239">
        <v>8</v>
      </c>
      <c r="R14" s="223">
        <v>6</v>
      </c>
      <c r="S14" s="223">
        <v>4</v>
      </c>
      <c r="T14" s="223">
        <v>5</v>
      </c>
      <c r="U14" s="203">
        <v>11</v>
      </c>
      <c r="V14" s="203">
        <v>1</v>
      </c>
      <c r="W14" s="203">
        <v>0</v>
      </c>
      <c r="X14" s="204">
        <f t="shared" si="20"/>
        <v>41</v>
      </c>
      <c r="Z14" s="201" t="s">
        <v>62</v>
      </c>
      <c r="AA14" s="202" t="s">
        <v>30</v>
      </c>
      <c r="AB14" s="123">
        <v>38.38</v>
      </c>
      <c r="AC14" s="223">
        <v>0</v>
      </c>
      <c r="AD14" s="124">
        <v>38.38</v>
      </c>
      <c r="AE14" s="201" t="s">
        <v>62</v>
      </c>
      <c r="AF14" s="202" t="s">
        <v>220</v>
      </c>
      <c r="AG14" s="224">
        <v>49.16</v>
      </c>
      <c r="AH14" s="223">
        <v>20</v>
      </c>
      <c r="AI14" s="225">
        <v>69.16</v>
      </c>
      <c r="AK14" s="1080" t="s">
        <v>53</v>
      </c>
      <c r="AL14" s="1081" t="s">
        <v>293</v>
      </c>
      <c r="AM14" s="378">
        <v>16</v>
      </c>
      <c r="AN14" s="1082">
        <v>0.5069444444444444</v>
      </c>
      <c r="AO14" s="1082">
        <v>0.5225925925925926</v>
      </c>
      <c r="AP14" s="1083">
        <f t="shared" si="14"/>
        <v>0.01564814814814819</v>
      </c>
      <c r="AQ14" s="1083">
        <v>0.0024189814814814816</v>
      </c>
      <c r="AR14" s="378">
        <v>4</v>
      </c>
      <c r="AS14" s="378">
        <v>3</v>
      </c>
      <c r="AT14" s="378">
        <v>7</v>
      </c>
      <c r="AU14" s="378">
        <v>2</v>
      </c>
      <c r="AV14" s="378">
        <v>3</v>
      </c>
      <c r="AW14" s="378">
        <v>3</v>
      </c>
      <c r="AX14" s="378">
        <v>0</v>
      </c>
      <c r="AY14" s="378">
        <f t="shared" si="15"/>
        <v>22</v>
      </c>
      <c r="AZ14" s="1084">
        <f t="shared" si="16"/>
        <v>0.013229166666666707</v>
      </c>
      <c r="BA14" s="1431"/>
      <c r="BB14" s="1432"/>
      <c r="BC14" s="1434"/>
      <c r="BD14" s="1429"/>
      <c r="BE14" s="1429"/>
      <c r="BF14" s="1429"/>
      <c r="BG14" s="1429"/>
      <c r="BH14" s="1429"/>
      <c r="BI14" s="1415"/>
      <c r="BJ14" s="1415"/>
      <c r="BK14" s="1415"/>
      <c r="BL14" s="1415"/>
      <c r="BM14" s="1415"/>
      <c r="BN14" s="1415"/>
      <c r="BO14" s="1415"/>
      <c r="BP14" s="1415"/>
      <c r="BQ14" s="1415"/>
      <c r="BR14" s="1428"/>
      <c r="BT14" s="353" t="s">
        <v>251</v>
      </c>
      <c r="BU14" s="339" t="s">
        <v>142</v>
      </c>
      <c r="BY14" s="58"/>
      <c r="CD14" s="485" t="s">
        <v>62</v>
      </c>
      <c r="CE14" s="203">
        <v>21</v>
      </c>
      <c r="CF14" s="496" t="s">
        <v>343</v>
      </c>
      <c r="CG14" s="496" t="s">
        <v>344</v>
      </c>
      <c r="CH14" s="203">
        <v>25</v>
      </c>
      <c r="CI14" s="1072">
        <v>0.002766678240740741</v>
      </c>
      <c r="CK14" s="398" t="s">
        <v>62</v>
      </c>
      <c r="CL14" s="1073" t="s">
        <v>539</v>
      </c>
      <c r="CM14" s="1073" t="s">
        <v>535</v>
      </c>
      <c r="CN14" s="1074">
        <v>0.0023268634259259262</v>
      </c>
      <c r="CO14" s="332">
        <v>0</v>
      </c>
      <c r="CP14" s="1075">
        <f t="shared" si="21"/>
        <v>0.0023268634259259262</v>
      </c>
      <c r="CR14" s="338" t="s">
        <v>62</v>
      </c>
      <c r="CS14" s="339" t="s">
        <v>207</v>
      </c>
      <c r="CT14" s="340">
        <v>24.733</v>
      </c>
      <c r="CU14" s="340">
        <v>23.333</v>
      </c>
      <c r="CV14" s="344">
        <f t="shared" si="18"/>
        <v>24.733</v>
      </c>
      <c r="CW14" s="350" t="s">
        <v>29</v>
      </c>
      <c r="CX14" s="340">
        <v>23.276</v>
      </c>
      <c r="CY14" s="340">
        <v>22.581</v>
      </c>
      <c r="CZ14" s="344">
        <f t="shared" si="17"/>
        <v>23.276</v>
      </c>
      <c r="DA14" s="122"/>
      <c r="DC14" s="58"/>
      <c r="DD14" s="58"/>
      <c r="DF14" s="353" t="s">
        <v>250</v>
      </c>
      <c r="DG14" s="1405" t="s">
        <v>72</v>
      </c>
      <c r="DH14" s="1404"/>
      <c r="DI14" s="339" t="s">
        <v>183</v>
      </c>
      <c r="DJ14" s="340"/>
      <c r="DK14" s="442"/>
      <c r="DP14" s="404" t="s">
        <v>62</v>
      </c>
      <c r="DQ14" s="339" t="s">
        <v>652</v>
      </c>
      <c r="DR14" s="340">
        <v>16.281</v>
      </c>
      <c r="DS14" s="340">
        <v>16.579</v>
      </c>
      <c r="DT14" s="344">
        <v>16.579</v>
      </c>
      <c r="DZ14" s="353" t="s">
        <v>250</v>
      </c>
      <c r="EA14" s="1405" t="s">
        <v>72</v>
      </c>
      <c r="EB14" s="1404"/>
      <c r="EC14" s="339" t="s">
        <v>95</v>
      </c>
      <c r="ED14" s="128"/>
      <c r="EE14" s="340"/>
      <c r="EJ14" s="404" t="s">
        <v>62</v>
      </c>
      <c r="EK14" s="339" t="s">
        <v>568</v>
      </c>
      <c r="EL14" s="477" t="s">
        <v>569</v>
      </c>
      <c r="EM14" s="458">
        <v>0.003510532407407407</v>
      </c>
      <c r="EO14" s="404" t="s">
        <v>62</v>
      </c>
      <c r="EP14" s="339" t="s">
        <v>220</v>
      </c>
      <c r="EQ14" s="340">
        <v>75.733</v>
      </c>
      <c r="ER14" s="340" t="s">
        <v>683</v>
      </c>
      <c r="ES14" s="344">
        <f t="shared" si="3"/>
        <v>75.733</v>
      </c>
      <c r="ET14" s="404" t="s">
        <v>62</v>
      </c>
      <c r="EU14" s="339" t="s">
        <v>224</v>
      </c>
      <c r="EV14" s="123">
        <v>77.31</v>
      </c>
      <c r="EW14" s="123">
        <v>82.31</v>
      </c>
      <c r="EX14" s="448">
        <f t="shared" si="4"/>
        <v>77.31</v>
      </c>
      <c r="EY14" s="404" t="s">
        <v>62</v>
      </c>
      <c r="EZ14" s="339" t="s">
        <v>230</v>
      </c>
      <c r="FA14" s="344">
        <v>114.476</v>
      </c>
      <c r="FC14" s="993" t="s">
        <v>62</v>
      </c>
      <c r="FD14" s="813" t="s">
        <v>817</v>
      </c>
      <c r="FE14" s="813" t="s">
        <v>818</v>
      </c>
      <c r="FF14" s="479" t="s">
        <v>819</v>
      </c>
      <c r="FG14" s="479" t="s">
        <v>820</v>
      </c>
      <c r="FH14" s="479" t="s">
        <v>821</v>
      </c>
      <c r="FI14" s="479" t="s">
        <v>822</v>
      </c>
      <c r="FJ14" s="1076" t="s">
        <v>823</v>
      </c>
      <c r="FK14" s="513">
        <v>1</v>
      </c>
      <c r="FM14" s="404" t="s">
        <v>62</v>
      </c>
      <c r="FN14" s="339" t="s">
        <v>34</v>
      </c>
      <c r="FO14" s="340">
        <v>19.026</v>
      </c>
      <c r="FP14" s="340">
        <v>18.406</v>
      </c>
      <c r="FQ14" s="344">
        <v>16.579</v>
      </c>
      <c r="FW14" s="404" t="s">
        <v>62</v>
      </c>
      <c r="FX14" s="339" t="s">
        <v>220</v>
      </c>
      <c r="FY14" s="340">
        <v>44.914</v>
      </c>
      <c r="FZ14" s="340">
        <v>45.179</v>
      </c>
      <c r="GA14" s="452">
        <v>45.179</v>
      </c>
      <c r="GB14" s="404" t="s">
        <v>62</v>
      </c>
      <c r="GC14" s="339" t="s">
        <v>217</v>
      </c>
      <c r="GD14" s="123" t="s">
        <v>238</v>
      </c>
      <c r="GE14" s="340" t="s">
        <v>238</v>
      </c>
      <c r="GF14" s="124" t="s">
        <v>238</v>
      </c>
      <c r="GH14" s="404" t="s">
        <v>62</v>
      </c>
      <c r="GI14" s="339" t="s">
        <v>1346</v>
      </c>
      <c r="GJ14" s="340">
        <v>14.993</v>
      </c>
      <c r="GK14" s="340">
        <v>14.936</v>
      </c>
      <c r="GL14" s="344">
        <v>14.993</v>
      </c>
      <c r="GM14" s="350" t="s">
        <v>435</v>
      </c>
      <c r="GN14" s="340">
        <v>22.249</v>
      </c>
      <c r="GO14" s="340">
        <v>22.479</v>
      </c>
      <c r="GP14" s="344" t="s">
        <v>239</v>
      </c>
      <c r="GR14" s="135"/>
      <c r="GT14" s="334"/>
      <c r="GV14" s="405" t="s">
        <v>62</v>
      </c>
      <c r="GW14" s="346" t="s">
        <v>1380</v>
      </c>
      <c r="GX14" s="347">
        <v>17.437</v>
      </c>
      <c r="GY14" s="347">
        <v>18.064</v>
      </c>
      <c r="GZ14" s="348" t="s">
        <v>239</v>
      </c>
      <c r="HP14" s="404" t="s">
        <v>62</v>
      </c>
      <c r="HQ14" s="339" t="s">
        <v>326</v>
      </c>
      <c r="HR14" s="340">
        <v>15.101</v>
      </c>
      <c r="HS14" s="340">
        <v>14.868</v>
      </c>
      <c r="HT14" s="344">
        <f t="shared" si="8"/>
        <v>15.101</v>
      </c>
      <c r="HZ14" s="581" t="s">
        <v>62</v>
      </c>
      <c r="IA14" s="570" t="s">
        <v>222</v>
      </c>
      <c r="IB14" s="571">
        <v>17.904</v>
      </c>
      <c r="IC14" s="571">
        <v>17.419</v>
      </c>
      <c r="ID14" s="582">
        <f t="shared" si="10"/>
        <v>17.904</v>
      </c>
      <c r="IJ14" s="598" t="s">
        <v>62</v>
      </c>
      <c r="IK14" s="488" t="s">
        <v>3059</v>
      </c>
      <c r="IL14" s="203">
        <v>1986</v>
      </c>
      <c r="IM14" s="488" t="s">
        <v>3047</v>
      </c>
      <c r="IN14" s="605" t="s">
        <v>3136</v>
      </c>
      <c r="IP14" s="602" t="s">
        <v>62</v>
      </c>
      <c r="IQ14" s="603" t="s">
        <v>401</v>
      </c>
      <c r="IR14" s="332">
        <v>1988</v>
      </c>
      <c r="IS14" s="603" t="s">
        <v>1503</v>
      </c>
      <c r="IT14" s="607">
        <v>0.46249999999999997</v>
      </c>
    </row>
    <row r="15" spans="1:254" ht="13.5" customHeight="1">
      <c r="A15" s="201" t="s">
        <v>55</v>
      </c>
      <c r="B15" s="128" t="s">
        <v>205</v>
      </c>
      <c r="C15" s="195">
        <v>7</v>
      </c>
      <c r="D15" s="195">
        <v>2</v>
      </c>
      <c r="E15" s="195">
        <v>10</v>
      </c>
      <c r="F15" s="203">
        <v>6</v>
      </c>
      <c r="G15" s="203">
        <v>11</v>
      </c>
      <c r="H15" s="203">
        <v>8</v>
      </c>
      <c r="I15" s="203">
        <v>8</v>
      </c>
      <c r="J15" s="203">
        <v>8</v>
      </c>
      <c r="K15" s="203">
        <v>0</v>
      </c>
      <c r="L15" s="204">
        <f t="shared" si="19"/>
        <v>60</v>
      </c>
      <c r="M15" s="338" t="s">
        <v>55</v>
      </c>
      <c r="N15" s="468" t="s">
        <v>208</v>
      </c>
      <c r="O15" s="546">
        <v>4</v>
      </c>
      <c r="P15" s="238">
        <v>7</v>
      </c>
      <c r="Q15" s="238">
        <v>5</v>
      </c>
      <c r="R15" s="223">
        <v>7</v>
      </c>
      <c r="S15" s="223">
        <v>10</v>
      </c>
      <c r="T15" s="223">
        <v>11</v>
      </c>
      <c r="U15" s="203">
        <v>6</v>
      </c>
      <c r="V15" s="203">
        <v>8</v>
      </c>
      <c r="W15" s="203">
        <v>0</v>
      </c>
      <c r="X15" s="204">
        <f t="shared" si="20"/>
        <v>58</v>
      </c>
      <c r="Z15" s="201" t="s">
        <v>114</v>
      </c>
      <c r="AA15" s="202" t="s">
        <v>211</v>
      </c>
      <c r="AB15" s="123">
        <v>38.44</v>
      </c>
      <c r="AC15" s="223">
        <v>0</v>
      </c>
      <c r="AD15" s="124">
        <v>38.44</v>
      </c>
      <c r="AE15" s="201" t="s">
        <v>114</v>
      </c>
      <c r="AF15" s="202" t="s">
        <v>216</v>
      </c>
      <c r="AG15" s="224">
        <v>58.78</v>
      </c>
      <c r="AH15" s="223">
        <v>20</v>
      </c>
      <c r="AI15" s="225">
        <v>78.78</v>
      </c>
      <c r="AK15" s="1080" t="s">
        <v>57</v>
      </c>
      <c r="AL15" s="1081" t="s">
        <v>136</v>
      </c>
      <c r="AM15" s="378">
        <v>38</v>
      </c>
      <c r="AN15" s="1082">
        <v>0.5527777777777778</v>
      </c>
      <c r="AO15" s="1082">
        <v>0.5675694444444445</v>
      </c>
      <c r="AP15" s="1083">
        <f t="shared" si="14"/>
        <v>0.014791666666666647</v>
      </c>
      <c r="AQ15" s="1083">
        <v>0</v>
      </c>
      <c r="AR15" s="378">
        <v>3</v>
      </c>
      <c r="AS15" s="378">
        <v>3</v>
      </c>
      <c r="AT15" s="378">
        <v>7</v>
      </c>
      <c r="AU15" s="378">
        <v>2</v>
      </c>
      <c r="AV15" s="378">
        <v>3</v>
      </c>
      <c r="AW15" s="378">
        <v>3</v>
      </c>
      <c r="AX15" s="378">
        <v>1</v>
      </c>
      <c r="AY15" s="378">
        <f t="shared" si="15"/>
        <v>22</v>
      </c>
      <c r="AZ15" s="1084">
        <f t="shared" si="16"/>
        <v>0.014791666666666647</v>
      </c>
      <c r="BA15" s="1431"/>
      <c r="BB15" s="1432"/>
      <c r="BC15" s="1434"/>
      <c r="BD15" s="1429"/>
      <c r="BE15" s="1429"/>
      <c r="BF15" s="1429"/>
      <c r="BG15" s="1429"/>
      <c r="BH15" s="1429"/>
      <c r="BI15" s="1415"/>
      <c r="BJ15" s="1415"/>
      <c r="BK15" s="1415"/>
      <c r="BL15" s="1415"/>
      <c r="BM15" s="1415"/>
      <c r="BN15" s="1415"/>
      <c r="BO15" s="1415"/>
      <c r="BP15" s="1415"/>
      <c r="BQ15" s="1415"/>
      <c r="BR15" s="1428"/>
      <c r="BT15" s="353" t="s">
        <v>74</v>
      </c>
      <c r="BU15" s="339" t="s">
        <v>253</v>
      </c>
      <c r="BY15" s="58"/>
      <c r="CD15" s="485" t="s">
        <v>114</v>
      </c>
      <c r="CE15" s="203">
        <v>103</v>
      </c>
      <c r="CF15" s="496" t="s">
        <v>345</v>
      </c>
      <c r="CG15" s="496" t="s">
        <v>337</v>
      </c>
      <c r="CH15" s="203">
        <v>20</v>
      </c>
      <c r="CI15" s="1072">
        <v>0.002808101851851852</v>
      </c>
      <c r="CK15" s="394" t="s">
        <v>114</v>
      </c>
      <c r="CL15" s="128" t="s">
        <v>354</v>
      </c>
      <c r="CM15" s="128" t="s">
        <v>355</v>
      </c>
      <c r="CN15" s="1077">
        <v>0.002375185185185185</v>
      </c>
      <c r="CO15" s="203">
        <v>0</v>
      </c>
      <c r="CP15" s="1072">
        <f t="shared" si="21"/>
        <v>0.002375185185185185</v>
      </c>
      <c r="CR15" s="338" t="s">
        <v>114</v>
      </c>
      <c r="CS15" s="339" t="s">
        <v>172</v>
      </c>
      <c r="CT15" s="340">
        <v>25.966</v>
      </c>
      <c r="CU15" s="340">
        <v>26.197</v>
      </c>
      <c r="CV15" s="344">
        <f t="shared" si="18"/>
        <v>26.197</v>
      </c>
      <c r="CW15" s="350" t="s">
        <v>206</v>
      </c>
      <c r="CX15" s="340">
        <v>15.562</v>
      </c>
      <c r="CY15" s="340">
        <v>23.533</v>
      </c>
      <c r="CZ15" s="344">
        <f t="shared" si="17"/>
        <v>23.533</v>
      </c>
      <c r="DA15" s="122"/>
      <c r="DC15" s="58"/>
      <c r="DD15" s="58"/>
      <c r="DF15" s="353" t="s">
        <v>251</v>
      </c>
      <c r="DG15" s="1405" t="s">
        <v>75</v>
      </c>
      <c r="DH15" s="1404"/>
      <c r="DI15" s="1403" t="s">
        <v>142</v>
      </c>
      <c r="DJ15" s="1406"/>
      <c r="DK15" s="1404"/>
      <c r="DP15" s="404" t="s">
        <v>114</v>
      </c>
      <c r="DQ15" s="339" t="s">
        <v>653</v>
      </c>
      <c r="DR15" s="340">
        <v>17.598</v>
      </c>
      <c r="DS15" s="340">
        <v>18.324</v>
      </c>
      <c r="DT15" s="344">
        <v>18.324</v>
      </c>
      <c r="DZ15" s="353" t="s">
        <v>251</v>
      </c>
      <c r="EA15" s="1405" t="s">
        <v>75</v>
      </c>
      <c r="EB15" s="1404"/>
      <c r="EC15" s="339" t="s">
        <v>142</v>
      </c>
      <c r="ED15" s="128"/>
      <c r="EE15" s="340"/>
      <c r="EJ15" s="404" t="s">
        <v>114</v>
      </c>
      <c r="EK15" s="339" t="s">
        <v>662</v>
      </c>
      <c r="EL15" s="477" t="s">
        <v>715</v>
      </c>
      <c r="EM15" s="458">
        <v>0.0035983796296296298</v>
      </c>
      <c r="EO15" s="404" t="s">
        <v>114</v>
      </c>
      <c r="EP15" s="339" t="s">
        <v>224</v>
      </c>
      <c r="EQ15" s="340" t="s">
        <v>683</v>
      </c>
      <c r="ER15" s="340">
        <v>76.174</v>
      </c>
      <c r="ES15" s="344">
        <f t="shared" si="3"/>
        <v>76.174</v>
      </c>
      <c r="ET15" s="404" t="s">
        <v>114</v>
      </c>
      <c r="EU15" s="339" t="s">
        <v>215</v>
      </c>
      <c r="EV15" s="123">
        <v>84.34</v>
      </c>
      <c r="EW15" s="123" t="s">
        <v>683</v>
      </c>
      <c r="EX15" s="448">
        <f t="shared" si="4"/>
        <v>84.34</v>
      </c>
      <c r="EY15" s="404" t="s">
        <v>114</v>
      </c>
      <c r="EZ15" s="339" t="s">
        <v>224</v>
      </c>
      <c r="FA15" s="344">
        <v>124.946</v>
      </c>
      <c r="FC15" s="993" t="s">
        <v>114</v>
      </c>
      <c r="FD15" s="813" t="s">
        <v>824</v>
      </c>
      <c r="FE15" s="813" t="s">
        <v>548</v>
      </c>
      <c r="FF15" s="479" t="s">
        <v>825</v>
      </c>
      <c r="FG15" s="479" t="s">
        <v>826</v>
      </c>
      <c r="FH15" s="479" t="s">
        <v>827</v>
      </c>
      <c r="FI15" s="479" t="s">
        <v>828</v>
      </c>
      <c r="FJ15" s="1076" t="s">
        <v>829</v>
      </c>
      <c r="FK15" s="513">
        <v>1</v>
      </c>
      <c r="FM15" s="404" t="s">
        <v>114</v>
      </c>
      <c r="FN15" s="339" t="s">
        <v>212</v>
      </c>
      <c r="FO15" s="340">
        <v>20.089</v>
      </c>
      <c r="FP15" s="340">
        <v>19.925</v>
      </c>
      <c r="FQ15" s="344">
        <v>18.324</v>
      </c>
      <c r="FW15" s="403" t="s">
        <v>114</v>
      </c>
      <c r="FX15" s="415" t="s">
        <v>222</v>
      </c>
      <c r="FY15" s="356">
        <v>41.659</v>
      </c>
      <c r="FZ15" s="356">
        <v>52.94</v>
      </c>
      <c r="GA15" s="544">
        <v>52.94</v>
      </c>
      <c r="GB15" s="403" t="s">
        <v>62</v>
      </c>
      <c r="GC15" s="415" t="s">
        <v>222</v>
      </c>
      <c r="GD15" s="324" t="s">
        <v>238</v>
      </c>
      <c r="GE15" s="356" t="s">
        <v>238</v>
      </c>
      <c r="GF15" s="326" t="s">
        <v>238</v>
      </c>
      <c r="GH15" s="404" t="s">
        <v>114</v>
      </c>
      <c r="GI15" s="339" t="s">
        <v>1374</v>
      </c>
      <c r="GJ15" s="340">
        <v>15.11</v>
      </c>
      <c r="GK15" s="340">
        <v>14.935</v>
      </c>
      <c r="GL15" s="344">
        <v>15.11</v>
      </c>
      <c r="GM15" s="355" t="s">
        <v>656</v>
      </c>
      <c r="GN15" s="356">
        <v>23.179</v>
      </c>
      <c r="GO15" s="356" t="s">
        <v>239</v>
      </c>
      <c r="GP15" s="357" t="s">
        <v>239</v>
      </c>
      <c r="GR15" s="135"/>
      <c r="GT15" s="334"/>
      <c r="HF15" s="352" t="s">
        <v>179</v>
      </c>
      <c r="HG15" s="59"/>
      <c r="HH15" s="133"/>
      <c r="HP15" s="404" t="s">
        <v>114</v>
      </c>
      <c r="HQ15" s="339" t="s">
        <v>1372</v>
      </c>
      <c r="HR15" s="340">
        <v>15.048</v>
      </c>
      <c r="HS15" s="340">
        <v>15.163</v>
      </c>
      <c r="HT15" s="344">
        <f t="shared" si="8"/>
        <v>15.163</v>
      </c>
      <c r="HZ15" s="580" t="s">
        <v>114</v>
      </c>
      <c r="IA15" s="128" t="s">
        <v>236</v>
      </c>
      <c r="IB15" s="569">
        <v>16.075</v>
      </c>
      <c r="IC15" s="569">
        <v>18.983</v>
      </c>
      <c r="ID15" s="579">
        <f t="shared" si="10"/>
        <v>18.983</v>
      </c>
      <c r="IJ15" s="598" t="s">
        <v>114</v>
      </c>
      <c r="IK15" s="488" t="s">
        <v>3060</v>
      </c>
      <c r="IL15" s="203">
        <v>1981</v>
      </c>
      <c r="IM15" s="488" t="s">
        <v>3061</v>
      </c>
      <c r="IN15" s="605" t="s">
        <v>3137</v>
      </c>
      <c r="IP15" s="598" t="s">
        <v>114</v>
      </c>
      <c r="IQ15" s="488" t="s">
        <v>1504</v>
      </c>
      <c r="IR15" s="203">
        <v>1995</v>
      </c>
      <c r="IS15" s="488" t="s">
        <v>1505</v>
      </c>
      <c r="IT15" s="599">
        <v>0.46875</v>
      </c>
    </row>
    <row r="16" spans="1:254" ht="13.5" customHeight="1" thickBot="1">
      <c r="A16" s="201" t="s">
        <v>52</v>
      </c>
      <c r="B16" s="202" t="s">
        <v>218</v>
      </c>
      <c r="C16" s="195">
        <v>16</v>
      </c>
      <c r="D16" s="195">
        <v>4</v>
      </c>
      <c r="E16" s="203">
        <v>2</v>
      </c>
      <c r="F16" s="203">
        <v>10</v>
      </c>
      <c r="G16" s="203">
        <v>8</v>
      </c>
      <c r="H16" s="203">
        <v>10</v>
      </c>
      <c r="I16" s="203">
        <v>4</v>
      </c>
      <c r="J16" s="203">
        <v>8</v>
      </c>
      <c r="K16" s="203">
        <v>0</v>
      </c>
      <c r="L16" s="204">
        <f t="shared" si="19"/>
        <v>62</v>
      </c>
      <c r="M16" s="338" t="s">
        <v>52</v>
      </c>
      <c r="N16" s="468" t="s">
        <v>207</v>
      </c>
      <c r="O16" s="546">
        <v>8</v>
      </c>
      <c r="P16" s="238">
        <v>6</v>
      </c>
      <c r="Q16" s="239">
        <v>2</v>
      </c>
      <c r="R16" s="223">
        <v>9</v>
      </c>
      <c r="S16" s="223">
        <v>6</v>
      </c>
      <c r="T16" s="223">
        <v>8</v>
      </c>
      <c r="U16" s="203">
        <v>14</v>
      </c>
      <c r="V16" s="203">
        <v>10</v>
      </c>
      <c r="W16" s="203">
        <v>0</v>
      </c>
      <c r="X16" s="204">
        <f t="shared" si="20"/>
        <v>63</v>
      </c>
      <c r="Z16" s="201" t="s">
        <v>54</v>
      </c>
      <c r="AA16" s="202" t="s">
        <v>32</v>
      </c>
      <c r="AB16" s="123">
        <v>38.72</v>
      </c>
      <c r="AC16" s="223">
        <v>0</v>
      </c>
      <c r="AD16" s="124">
        <v>38.72</v>
      </c>
      <c r="AE16" s="201" t="s">
        <v>54</v>
      </c>
      <c r="AF16" s="202" t="s">
        <v>214</v>
      </c>
      <c r="AG16" s="224">
        <v>61.28</v>
      </c>
      <c r="AH16" s="223">
        <v>20</v>
      </c>
      <c r="AI16" s="225">
        <v>81.28</v>
      </c>
      <c r="AK16" s="1080" t="s">
        <v>51</v>
      </c>
      <c r="AL16" s="1081" t="s">
        <v>291</v>
      </c>
      <c r="AM16" s="378">
        <v>12</v>
      </c>
      <c r="AN16" s="1082">
        <v>0.4986111111111111</v>
      </c>
      <c r="AO16" s="1082">
        <v>0.5153125</v>
      </c>
      <c r="AP16" s="1083">
        <f t="shared" si="14"/>
        <v>0.016701388888888835</v>
      </c>
      <c r="AQ16" s="1083">
        <v>0</v>
      </c>
      <c r="AR16" s="378">
        <v>3</v>
      </c>
      <c r="AS16" s="378">
        <v>3</v>
      </c>
      <c r="AT16" s="378">
        <v>7</v>
      </c>
      <c r="AU16" s="378">
        <v>3</v>
      </c>
      <c r="AV16" s="378">
        <v>3</v>
      </c>
      <c r="AW16" s="378">
        <v>3</v>
      </c>
      <c r="AX16" s="378">
        <v>0</v>
      </c>
      <c r="AY16" s="378">
        <f t="shared" si="15"/>
        <v>22</v>
      </c>
      <c r="AZ16" s="1084">
        <f t="shared" si="16"/>
        <v>0.016701388888888835</v>
      </c>
      <c r="BA16" s="1080" t="s">
        <v>46</v>
      </c>
      <c r="BB16" s="1081" t="s">
        <v>314</v>
      </c>
      <c r="BC16" s="1081" t="s">
        <v>216</v>
      </c>
      <c r="BD16" s="378">
        <v>22</v>
      </c>
      <c r="BE16" s="1082">
        <v>0.5194444444444445</v>
      </c>
      <c r="BF16" s="1082">
        <v>0.5337731481481481</v>
      </c>
      <c r="BG16" s="1083">
        <f aca="true" t="shared" si="22" ref="BG16:BG21">BF16-BE16</f>
        <v>0.014328703703703649</v>
      </c>
      <c r="BH16" s="1083">
        <v>0.0012152777777777778</v>
      </c>
      <c r="BI16" s="378">
        <v>2</v>
      </c>
      <c r="BJ16" s="378">
        <v>1</v>
      </c>
      <c r="BK16" s="378">
        <v>5</v>
      </c>
      <c r="BL16" s="378">
        <v>1</v>
      </c>
      <c r="BM16" s="378">
        <v>2</v>
      </c>
      <c r="BN16" s="378">
        <v>2</v>
      </c>
      <c r="BO16" s="378">
        <v>1</v>
      </c>
      <c r="BP16" s="378">
        <v>0</v>
      </c>
      <c r="BQ16" s="378">
        <f aca="true" t="shared" si="23" ref="BQ16:BQ21">SUM(BI16:BP16)</f>
        <v>14</v>
      </c>
      <c r="BR16" s="1084">
        <f aca="true" t="shared" si="24" ref="BR16:BR21">BG16-BH16</f>
        <v>0.013113425925925872</v>
      </c>
      <c r="BT16" s="353" t="s">
        <v>252</v>
      </c>
      <c r="BU16" s="339" t="s">
        <v>35</v>
      </c>
      <c r="BY16" s="58"/>
      <c r="CD16" s="485" t="s">
        <v>54</v>
      </c>
      <c r="CE16" s="203">
        <v>37</v>
      </c>
      <c r="CF16" s="496" t="s">
        <v>346</v>
      </c>
      <c r="CG16" s="496" t="s">
        <v>212</v>
      </c>
      <c r="CH16" s="203">
        <v>29</v>
      </c>
      <c r="CI16" s="1072">
        <v>0.0028914351851851857</v>
      </c>
      <c r="CK16" s="394" t="s">
        <v>54</v>
      </c>
      <c r="CL16" s="842" t="s">
        <v>555</v>
      </c>
      <c r="CM16" s="842" t="s">
        <v>554</v>
      </c>
      <c r="CN16" s="1086">
        <v>0.0023838310185185186</v>
      </c>
      <c r="CO16" s="1027">
        <v>0</v>
      </c>
      <c r="CP16" s="1072">
        <f t="shared" si="21"/>
        <v>0.0023838310185185186</v>
      </c>
      <c r="CR16" s="338" t="s">
        <v>54</v>
      </c>
      <c r="CS16" s="339" t="s">
        <v>137</v>
      </c>
      <c r="CT16" s="340">
        <v>27.262</v>
      </c>
      <c r="CU16" s="340">
        <v>27.066</v>
      </c>
      <c r="CV16" s="344">
        <f t="shared" si="18"/>
        <v>27.262</v>
      </c>
      <c r="CW16" s="350" t="s">
        <v>622</v>
      </c>
      <c r="CX16" s="340">
        <v>27.697</v>
      </c>
      <c r="CY16" s="340">
        <v>22.884</v>
      </c>
      <c r="CZ16" s="344">
        <f t="shared" si="17"/>
        <v>27.697</v>
      </c>
      <c r="DA16" s="122"/>
      <c r="DC16" s="58"/>
      <c r="DD16" s="58"/>
      <c r="DF16" s="353" t="s">
        <v>74</v>
      </c>
      <c r="DG16" s="1405" t="s">
        <v>13</v>
      </c>
      <c r="DH16" s="1404"/>
      <c r="DI16" s="1403" t="s">
        <v>253</v>
      </c>
      <c r="DJ16" s="1406"/>
      <c r="DK16" s="1404"/>
      <c r="DP16" s="404" t="s">
        <v>54</v>
      </c>
      <c r="DQ16" s="339" t="s">
        <v>654</v>
      </c>
      <c r="DR16" s="340">
        <v>14.104</v>
      </c>
      <c r="DS16" s="340">
        <v>19.093</v>
      </c>
      <c r="DT16" s="344">
        <v>19.093</v>
      </c>
      <c r="DZ16" s="353" t="s">
        <v>74</v>
      </c>
      <c r="EA16" s="1405" t="s">
        <v>13</v>
      </c>
      <c r="EB16" s="1404"/>
      <c r="EC16" s="339" t="s">
        <v>253</v>
      </c>
      <c r="ED16" s="128"/>
      <c r="EE16" s="340"/>
      <c r="EJ16" s="404" t="s">
        <v>54</v>
      </c>
      <c r="EK16" s="339" t="s">
        <v>665</v>
      </c>
      <c r="EL16" s="477" t="s">
        <v>717</v>
      </c>
      <c r="EM16" s="458">
        <v>0.0037256944444444447</v>
      </c>
      <c r="EO16" s="404" t="s">
        <v>54</v>
      </c>
      <c r="EP16" s="339" t="s">
        <v>30</v>
      </c>
      <c r="EQ16" s="340">
        <v>86.324</v>
      </c>
      <c r="ER16" s="340">
        <v>88.664</v>
      </c>
      <c r="ES16" s="344">
        <f t="shared" si="3"/>
        <v>86.324</v>
      </c>
      <c r="ET16" s="404" t="s">
        <v>54</v>
      </c>
      <c r="EU16" s="339" t="s">
        <v>32</v>
      </c>
      <c r="EV16" s="123">
        <v>86.16</v>
      </c>
      <c r="EW16" s="123">
        <v>96.75</v>
      </c>
      <c r="EX16" s="448">
        <f t="shared" si="4"/>
        <v>86.16</v>
      </c>
      <c r="EY16" s="404" t="s">
        <v>54</v>
      </c>
      <c r="EZ16" s="339" t="s">
        <v>30</v>
      </c>
      <c r="FA16" s="344">
        <v>129.8</v>
      </c>
      <c r="FC16" s="993" t="s">
        <v>54</v>
      </c>
      <c r="FD16" s="813" t="s">
        <v>830</v>
      </c>
      <c r="FE16" s="813" t="s">
        <v>831</v>
      </c>
      <c r="FF16" s="479" t="s">
        <v>832</v>
      </c>
      <c r="FG16" s="479" t="s">
        <v>833</v>
      </c>
      <c r="FH16" s="479" t="s">
        <v>834</v>
      </c>
      <c r="FI16" s="479" t="s">
        <v>835</v>
      </c>
      <c r="FJ16" s="1076" t="s">
        <v>836</v>
      </c>
      <c r="FK16" s="513">
        <v>1</v>
      </c>
      <c r="FM16" s="404" t="s">
        <v>54</v>
      </c>
      <c r="FN16" s="339" t="s">
        <v>642</v>
      </c>
      <c r="FO16" s="340" t="s">
        <v>239</v>
      </c>
      <c r="FP16" s="340" t="s">
        <v>239</v>
      </c>
      <c r="FQ16" s="344" t="s">
        <v>239</v>
      </c>
      <c r="FW16" s="404" t="s">
        <v>54</v>
      </c>
      <c r="FX16" s="339" t="s">
        <v>209</v>
      </c>
      <c r="FY16" s="340" t="s">
        <v>239</v>
      </c>
      <c r="FZ16" s="340" t="s">
        <v>239</v>
      </c>
      <c r="GA16" s="452" t="s">
        <v>239</v>
      </c>
      <c r="GB16" s="404" t="s">
        <v>62</v>
      </c>
      <c r="GC16" s="339" t="s">
        <v>233</v>
      </c>
      <c r="GD16" s="123" t="s">
        <v>238</v>
      </c>
      <c r="GE16" s="340" t="s">
        <v>238</v>
      </c>
      <c r="GF16" s="124" t="s">
        <v>238</v>
      </c>
      <c r="GH16" s="404" t="s">
        <v>54</v>
      </c>
      <c r="GI16" s="339" t="s">
        <v>204</v>
      </c>
      <c r="GJ16" s="340">
        <v>15.132</v>
      </c>
      <c r="GK16" s="340">
        <v>15.19</v>
      </c>
      <c r="GL16" s="344">
        <v>15.19</v>
      </c>
      <c r="GM16" s="351" t="s">
        <v>244</v>
      </c>
      <c r="GN16" s="347" t="s">
        <v>239</v>
      </c>
      <c r="GO16" s="347" t="s">
        <v>239</v>
      </c>
      <c r="GP16" s="348" t="s">
        <v>239</v>
      </c>
      <c r="GR16" s="135"/>
      <c r="GT16" s="334"/>
      <c r="GV16" s="352" t="s">
        <v>179</v>
      </c>
      <c r="GW16" s="59"/>
      <c r="GX16" s="133"/>
      <c r="HF16" s="353" t="s">
        <v>249</v>
      </c>
      <c r="HG16" s="128" t="s">
        <v>78</v>
      </c>
      <c r="HH16" s="1402" t="s">
        <v>125</v>
      </c>
      <c r="HI16" s="1400"/>
      <c r="HJ16" s="1400"/>
      <c r="HP16" s="404" t="s">
        <v>54</v>
      </c>
      <c r="HQ16" s="339" t="s">
        <v>221</v>
      </c>
      <c r="HR16" s="340">
        <v>15.531</v>
      </c>
      <c r="HS16" s="340">
        <v>15.228</v>
      </c>
      <c r="HT16" s="344">
        <f t="shared" si="8"/>
        <v>15.531</v>
      </c>
      <c r="HW16" s="257"/>
      <c r="HZ16" s="580" t="s">
        <v>54</v>
      </c>
      <c r="IA16" s="568" t="s">
        <v>326</v>
      </c>
      <c r="IB16" s="569">
        <v>19.088</v>
      </c>
      <c r="IC16" s="569">
        <v>18.527</v>
      </c>
      <c r="ID16" s="579">
        <f t="shared" si="10"/>
        <v>19.088</v>
      </c>
      <c r="IG16" s="257"/>
      <c r="IJ16" s="598" t="s">
        <v>54</v>
      </c>
      <c r="IK16" s="488" t="s">
        <v>3062</v>
      </c>
      <c r="IL16" s="203">
        <v>2000</v>
      </c>
      <c r="IM16" s="488" t="s">
        <v>3045</v>
      </c>
      <c r="IN16" s="605" t="s">
        <v>3138</v>
      </c>
      <c r="IP16" s="598" t="s">
        <v>54</v>
      </c>
      <c r="IQ16" s="488" t="s">
        <v>1506</v>
      </c>
      <c r="IR16" s="203">
        <v>1979</v>
      </c>
      <c r="IS16" s="488" t="s">
        <v>1494</v>
      </c>
      <c r="IT16" s="599">
        <v>0.47291666666666665</v>
      </c>
    </row>
    <row r="17" spans="1:254" ht="13.5" customHeight="1" thickBot="1">
      <c r="A17" s="201" t="s">
        <v>56</v>
      </c>
      <c r="B17" s="202" t="s">
        <v>211</v>
      </c>
      <c r="C17" s="195">
        <v>5</v>
      </c>
      <c r="D17" s="195">
        <v>13</v>
      </c>
      <c r="E17" s="195">
        <v>8</v>
      </c>
      <c r="F17" s="203">
        <v>15</v>
      </c>
      <c r="G17" s="203">
        <v>5</v>
      </c>
      <c r="H17" s="203">
        <v>6</v>
      </c>
      <c r="I17" s="203">
        <v>7</v>
      </c>
      <c r="J17" s="203">
        <v>6</v>
      </c>
      <c r="K17" s="203">
        <v>0</v>
      </c>
      <c r="L17" s="204">
        <f t="shared" si="19"/>
        <v>65</v>
      </c>
      <c r="M17" s="338" t="s">
        <v>56</v>
      </c>
      <c r="N17" s="468" t="s">
        <v>209</v>
      </c>
      <c r="O17" s="546">
        <v>6</v>
      </c>
      <c r="P17" s="238">
        <v>8</v>
      </c>
      <c r="Q17" s="238">
        <v>6</v>
      </c>
      <c r="R17" s="223">
        <v>8</v>
      </c>
      <c r="S17" s="223">
        <v>12</v>
      </c>
      <c r="T17" s="223">
        <v>9</v>
      </c>
      <c r="U17" s="203">
        <v>7</v>
      </c>
      <c r="V17" s="203">
        <v>9</v>
      </c>
      <c r="W17" s="203">
        <v>0</v>
      </c>
      <c r="X17" s="204">
        <f t="shared" si="20"/>
        <v>65</v>
      </c>
      <c r="Z17" s="201" t="s">
        <v>120</v>
      </c>
      <c r="AA17" s="202" t="s">
        <v>221</v>
      </c>
      <c r="AB17" s="123">
        <v>39.25</v>
      </c>
      <c r="AC17" s="223">
        <v>0</v>
      </c>
      <c r="AD17" s="124">
        <v>39.25</v>
      </c>
      <c r="AE17" s="201" t="s">
        <v>120</v>
      </c>
      <c r="AF17" s="202" t="s">
        <v>225</v>
      </c>
      <c r="AG17" s="224">
        <v>83.82</v>
      </c>
      <c r="AH17" s="223">
        <v>0</v>
      </c>
      <c r="AI17" s="225">
        <v>83.82</v>
      </c>
      <c r="AK17" s="1080" t="s">
        <v>48</v>
      </c>
      <c r="AL17" s="1081" t="s">
        <v>296</v>
      </c>
      <c r="AM17" s="378">
        <v>8</v>
      </c>
      <c r="AN17" s="1082">
        <v>0.4902777777777778</v>
      </c>
      <c r="AO17" s="1082">
        <v>0.5036921296296296</v>
      </c>
      <c r="AP17" s="1083">
        <f t="shared" si="14"/>
        <v>0.013414351851851802</v>
      </c>
      <c r="AQ17" s="1083">
        <v>0.0009259259259259259</v>
      </c>
      <c r="AR17" s="378">
        <v>1</v>
      </c>
      <c r="AS17" s="378">
        <v>2</v>
      </c>
      <c r="AT17" s="378">
        <v>7</v>
      </c>
      <c r="AU17" s="378">
        <v>3</v>
      </c>
      <c r="AV17" s="378">
        <v>3</v>
      </c>
      <c r="AW17" s="378">
        <v>3</v>
      </c>
      <c r="AX17" s="378">
        <v>2</v>
      </c>
      <c r="AY17" s="378">
        <f t="shared" si="15"/>
        <v>21</v>
      </c>
      <c r="AZ17" s="1084">
        <f t="shared" si="16"/>
        <v>0.012488425925925877</v>
      </c>
      <c r="BA17" s="1080" t="s">
        <v>50</v>
      </c>
      <c r="BB17" s="1081" t="s">
        <v>315</v>
      </c>
      <c r="BC17" s="1081" t="s">
        <v>216</v>
      </c>
      <c r="BD17" s="378">
        <v>23</v>
      </c>
      <c r="BE17" s="1082">
        <v>0.5215277777777778</v>
      </c>
      <c r="BF17" s="1082">
        <v>0.5347222222222222</v>
      </c>
      <c r="BG17" s="1083">
        <f t="shared" si="22"/>
        <v>0.013194444444444398</v>
      </c>
      <c r="BH17" s="1083">
        <v>0</v>
      </c>
      <c r="BI17" s="378">
        <v>2</v>
      </c>
      <c r="BJ17" s="378">
        <v>1</v>
      </c>
      <c r="BK17" s="378">
        <v>5</v>
      </c>
      <c r="BL17" s="378">
        <v>1</v>
      </c>
      <c r="BM17" s="378">
        <v>2</v>
      </c>
      <c r="BN17" s="378">
        <v>2</v>
      </c>
      <c r="BO17" s="378">
        <v>1</v>
      </c>
      <c r="BP17" s="378">
        <v>0</v>
      </c>
      <c r="BQ17" s="378">
        <f t="shared" si="23"/>
        <v>14</v>
      </c>
      <c r="BR17" s="1084">
        <f t="shared" si="24"/>
        <v>0.013194444444444398</v>
      </c>
      <c r="BT17" s="353" t="s">
        <v>247</v>
      </c>
      <c r="BU17" s="339" t="s">
        <v>10</v>
      </c>
      <c r="BY17" s="58"/>
      <c r="CD17" s="485" t="s">
        <v>120</v>
      </c>
      <c r="CE17" s="203">
        <v>52</v>
      </c>
      <c r="CF17" s="496" t="s">
        <v>347</v>
      </c>
      <c r="CG17" s="496" t="s">
        <v>348</v>
      </c>
      <c r="CH17" s="203">
        <v>31</v>
      </c>
      <c r="CI17" s="1072">
        <v>0.002906608796296296</v>
      </c>
      <c r="CK17" s="398" t="s">
        <v>120</v>
      </c>
      <c r="CL17" s="843" t="s">
        <v>83</v>
      </c>
      <c r="CM17" s="843" t="s">
        <v>537</v>
      </c>
      <c r="CN17" s="1094">
        <v>0.00252</v>
      </c>
      <c r="CO17" s="1095">
        <v>0</v>
      </c>
      <c r="CP17" s="1096">
        <f t="shared" si="21"/>
        <v>0.00252</v>
      </c>
      <c r="CR17" s="338" t="s">
        <v>120</v>
      </c>
      <c r="CS17" s="339" t="s">
        <v>182</v>
      </c>
      <c r="CT17" s="340">
        <v>37.846</v>
      </c>
      <c r="CU17" s="340">
        <v>35.533</v>
      </c>
      <c r="CV17" s="344">
        <f t="shared" si="18"/>
        <v>37.846</v>
      </c>
      <c r="CW17" s="350" t="s">
        <v>34</v>
      </c>
      <c r="CX17" s="340">
        <v>27.995</v>
      </c>
      <c r="CY17" s="340">
        <v>23.967</v>
      </c>
      <c r="CZ17" s="344">
        <f t="shared" si="17"/>
        <v>27.995</v>
      </c>
      <c r="DA17" s="122"/>
      <c r="DC17" s="58"/>
      <c r="DD17" s="58"/>
      <c r="DF17" s="353" t="s">
        <v>252</v>
      </c>
      <c r="DG17" s="1405" t="s">
        <v>83</v>
      </c>
      <c r="DH17" s="1404"/>
      <c r="DI17" s="339" t="s">
        <v>35</v>
      </c>
      <c r="DJ17" s="340"/>
      <c r="DK17" s="442"/>
      <c r="DP17" s="404" t="s">
        <v>120</v>
      </c>
      <c r="DQ17" s="339" t="s">
        <v>622</v>
      </c>
      <c r="DR17" s="340">
        <v>20.989</v>
      </c>
      <c r="DS17" s="340">
        <v>21.736</v>
      </c>
      <c r="DT17" s="344">
        <v>21.736</v>
      </c>
      <c r="DZ17" s="353" t="s">
        <v>252</v>
      </c>
      <c r="EA17" s="1405" t="s">
        <v>83</v>
      </c>
      <c r="EB17" s="1404"/>
      <c r="EC17" s="339" t="s">
        <v>35</v>
      </c>
      <c r="ED17" s="128"/>
      <c r="EE17" s="340"/>
      <c r="EJ17" s="404" t="s">
        <v>120</v>
      </c>
      <c r="EK17" s="339" t="s">
        <v>670</v>
      </c>
      <c r="EL17" s="477" t="s">
        <v>487</v>
      </c>
      <c r="EM17" s="458">
        <v>0.004008680555555555</v>
      </c>
      <c r="EO17" s="404" t="s">
        <v>120</v>
      </c>
      <c r="EP17" s="339" t="s">
        <v>233</v>
      </c>
      <c r="EQ17" s="340" t="s">
        <v>683</v>
      </c>
      <c r="ER17" s="340" t="s">
        <v>683</v>
      </c>
      <c r="ES17" s="344" t="s">
        <v>683</v>
      </c>
      <c r="ET17" s="404" t="s">
        <v>120</v>
      </c>
      <c r="EU17" s="339" t="s">
        <v>233</v>
      </c>
      <c r="EV17" s="123">
        <v>94.15</v>
      </c>
      <c r="EW17" s="123" t="s">
        <v>683</v>
      </c>
      <c r="EX17" s="448">
        <f t="shared" si="4"/>
        <v>94.15</v>
      </c>
      <c r="EY17" s="404" t="s">
        <v>120</v>
      </c>
      <c r="EZ17" s="339" t="s">
        <v>220</v>
      </c>
      <c r="FA17" s="344">
        <v>133.851</v>
      </c>
      <c r="FC17" s="993" t="s">
        <v>120</v>
      </c>
      <c r="FD17" s="813" t="s">
        <v>837</v>
      </c>
      <c r="FE17" s="813" t="s">
        <v>752</v>
      </c>
      <c r="FF17" s="479" t="s">
        <v>838</v>
      </c>
      <c r="FG17" s="479" t="s">
        <v>839</v>
      </c>
      <c r="FH17" s="479" t="s">
        <v>840</v>
      </c>
      <c r="FI17" s="479" t="s">
        <v>841</v>
      </c>
      <c r="FJ17" s="1076" t="s">
        <v>842</v>
      </c>
      <c r="FK17" s="513">
        <v>1</v>
      </c>
      <c r="FM17" s="405" t="s">
        <v>120</v>
      </c>
      <c r="FN17" s="346" t="s">
        <v>1372</v>
      </c>
      <c r="FO17" s="347" t="s">
        <v>239</v>
      </c>
      <c r="FP17" s="347" t="s">
        <v>239</v>
      </c>
      <c r="FQ17" s="348" t="s">
        <v>239</v>
      </c>
      <c r="FW17" s="404" t="s">
        <v>54</v>
      </c>
      <c r="FX17" s="339" t="s">
        <v>215</v>
      </c>
      <c r="FY17" s="340" t="s">
        <v>239</v>
      </c>
      <c r="FZ17" s="340" t="s">
        <v>239</v>
      </c>
      <c r="GA17" s="452" t="s">
        <v>239</v>
      </c>
      <c r="GB17" s="404" t="s">
        <v>62</v>
      </c>
      <c r="GC17" s="339" t="s">
        <v>215</v>
      </c>
      <c r="GD17" s="123" t="s">
        <v>238</v>
      </c>
      <c r="GE17" s="340" t="s">
        <v>238</v>
      </c>
      <c r="GF17" s="124" t="s">
        <v>238</v>
      </c>
      <c r="GH17" s="404" t="s">
        <v>120</v>
      </c>
      <c r="GI17" s="339" t="s">
        <v>361</v>
      </c>
      <c r="GJ17" s="340">
        <v>14.342</v>
      </c>
      <c r="GK17" s="340">
        <v>15.23</v>
      </c>
      <c r="GL17" s="344">
        <v>15.23</v>
      </c>
      <c r="GO17" s="334"/>
      <c r="GP17" s="135"/>
      <c r="GR17" s="135"/>
      <c r="GT17" s="334"/>
      <c r="GV17" s="353" t="s">
        <v>249</v>
      </c>
      <c r="GW17" s="128" t="s">
        <v>79</v>
      </c>
      <c r="GX17" s="1402" t="s">
        <v>170</v>
      </c>
      <c r="GY17" s="1400"/>
      <c r="GZ17" s="1400"/>
      <c r="HF17" s="353" t="s">
        <v>250</v>
      </c>
      <c r="HG17" s="128" t="s">
        <v>72</v>
      </c>
      <c r="HH17" s="1402" t="s">
        <v>183</v>
      </c>
      <c r="HI17" s="1400"/>
      <c r="HJ17" s="1400"/>
      <c r="HP17" s="404" t="s">
        <v>120</v>
      </c>
      <c r="HQ17" s="339" t="s">
        <v>218</v>
      </c>
      <c r="HR17" s="340">
        <v>15.694</v>
      </c>
      <c r="HS17" s="340">
        <v>15.228</v>
      </c>
      <c r="HT17" s="344">
        <f t="shared" si="8"/>
        <v>15.694</v>
      </c>
      <c r="HW17" s="257"/>
      <c r="HZ17" s="580" t="s">
        <v>120</v>
      </c>
      <c r="IA17" s="568" t="s">
        <v>207</v>
      </c>
      <c r="IB17" s="569">
        <v>17.067</v>
      </c>
      <c r="IC17" s="569">
        <v>26.03</v>
      </c>
      <c r="ID17" s="579">
        <f t="shared" si="10"/>
        <v>26.03</v>
      </c>
      <c r="IG17" s="257"/>
      <c r="IJ17" s="598" t="s">
        <v>120</v>
      </c>
      <c r="IK17" s="488" t="s">
        <v>3063</v>
      </c>
      <c r="IL17" s="203">
        <v>1996</v>
      </c>
      <c r="IM17" s="488" t="s">
        <v>3064</v>
      </c>
      <c r="IN17" s="605" t="s">
        <v>3139</v>
      </c>
      <c r="IP17" s="598" t="s">
        <v>120</v>
      </c>
      <c r="IQ17" s="488" t="s">
        <v>1507</v>
      </c>
      <c r="IR17" s="203">
        <v>1994</v>
      </c>
      <c r="IS17" s="488" t="s">
        <v>1505</v>
      </c>
      <c r="IT17" s="599">
        <v>0.4777777777777778</v>
      </c>
    </row>
    <row r="18" spans="1:254" ht="13.5" customHeight="1">
      <c r="A18" s="201" t="s">
        <v>53</v>
      </c>
      <c r="B18" s="202" t="s">
        <v>209</v>
      </c>
      <c r="C18" s="195">
        <v>6</v>
      </c>
      <c r="D18" s="195">
        <v>6</v>
      </c>
      <c r="E18" s="203">
        <v>9</v>
      </c>
      <c r="F18" s="203">
        <v>15</v>
      </c>
      <c r="G18" s="203">
        <v>3</v>
      </c>
      <c r="H18" s="203">
        <v>11</v>
      </c>
      <c r="I18" s="203">
        <v>14</v>
      </c>
      <c r="J18" s="203">
        <v>3</v>
      </c>
      <c r="K18" s="203">
        <v>0</v>
      </c>
      <c r="L18" s="204">
        <f t="shared" si="19"/>
        <v>67</v>
      </c>
      <c r="M18" s="338" t="s">
        <v>53</v>
      </c>
      <c r="N18" s="468" t="s">
        <v>212</v>
      </c>
      <c r="O18" s="546">
        <v>7</v>
      </c>
      <c r="P18" s="238">
        <v>13</v>
      </c>
      <c r="Q18" s="238">
        <v>7</v>
      </c>
      <c r="R18" s="223">
        <v>11</v>
      </c>
      <c r="S18" s="223">
        <v>7</v>
      </c>
      <c r="T18" s="223">
        <v>7</v>
      </c>
      <c r="U18" s="203">
        <v>8</v>
      </c>
      <c r="V18" s="203">
        <v>6</v>
      </c>
      <c r="W18" s="203">
        <v>0</v>
      </c>
      <c r="X18" s="204">
        <f t="shared" si="20"/>
        <v>66</v>
      </c>
      <c r="Z18" s="201" t="s">
        <v>121</v>
      </c>
      <c r="AA18" s="202" t="s">
        <v>214</v>
      </c>
      <c r="AB18" s="123">
        <v>39.57</v>
      </c>
      <c r="AC18" s="223">
        <v>0</v>
      </c>
      <c r="AD18" s="124">
        <v>39.57</v>
      </c>
      <c r="AE18" s="201" t="s">
        <v>121</v>
      </c>
      <c r="AF18" s="202" t="s">
        <v>219</v>
      </c>
      <c r="AG18" s="224">
        <v>47.29</v>
      </c>
      <c r="AH18" s="223">
        <v>40</v>
      </c>
      <c r="AI18" s="225">
        <v>87.29</v>
      </c>
      <c r="AK18" s="1080" t="s">
        <v>62</v>
      </c>
      <c r="AL18" s="1081" t="s">
        <v>292</v>
      </c>
      <c r="AM18" s="378">
        <v>15</v>
      </c>
      <c r="AN18" s="1082">
        <v>0.5048611111111111</v>
      </c>
      <c r="AO18" s="1082">
        <v>0.5207060185185185</v>
      </c>
      <c r="AP18" s="1083">
        <f t="shared" si="14"/>
        <v>0.015844907407407405</v>
      </c>
      <c r="AQ18" s="1083">
        <v>0.003344907407407407</v>
      </c>
      <c r="AR18" s="378">
        <v>3</v>
      </c>
      <c r="AS18" s="378">
        <v>3</v>
      </c>
      <c r="AT18" s="378">
        <v>7</v>
      </c>
      <c r="AU18" s="378">
        <v>2</v>
      </c>
      <c r="AV18" s="378">
        <v>3</v>
      </c>
      <c r="AW18" s="378">
        <v>3</v>
      </c>
      <c r="AX18" s="378">
        <v>0</v>
      </c>
      <c r="AY18" s="378">
        <f t="shared" si="15"/>
        <v>21</v>
      </c>
      <c r="AZ18" s="1084">
        <f t="shared" si="16"/>
        <v>0.012499999999999997</v>
      </c>
      <c r="BA18" s="1080" t="s">
        <v>49</v>
      </c>
      <c r="BB18" s="1081" t="s">
        <v>285</v>
      </c>
      <c r="BC18" s="1081" t="s">
        <v>220</v>
      </c>
      <c r="BD18" s="378">
        <v>34</v>
      </c>
      <c r="BE18" s="1082">
        <v>0.5444444444444444</v>
      </c>
      <c r="BF18" s="1082">
        <v>0.5562268518518518</v>
      </c>
      <c r="BG18" s="1083">
        <f t="shared" si="22"/>
        <v>0.011782407407407436</v>
      </c>
      <c r="BH18" s="1083">
        <v>0</v>
      </c>
      <c r="BI18" s="378">
        <v>1</v>
      </c>
      <c r="BJ18" s="378">
        <v>1</v>
      </c>
      <c r="BK18" s="378">
        <v>5</v>
      </c>
      <c r="BL18" s="378">
        <v>1</v>
      </c>
      <c r="BM18" s="378">
        <v>2</v>
      </c>
      <c r="BN18" s="378">
        <v>2</v>
      </c>
      <c r="BO18" s="378">
        <v>1</v>
      </c>
      <c r="BP18" s="378">
        <v>0</v>
      </c>
      <c r="BQ18" s="378">
        <f t="shared" si="23"/>
        <v>13</v>
      </c>
      <c r="BR18" s="1084">
        <f t="shared" si="24"/>
        <v>0.011782407407407436</v>
      </c>
      <c r="BT18" s="353" t="s">
        <v>248</v>
      </c>
      <c r="BU18" s="339" t="s">
        <v>254</v>
      </c>
      <c r="BY18" s="58"/>
      <c r="CD18" s="485" t="s">
        <v>121</v>
      </c>
      <c r="CE18" s="203">
        <v>26</v>
      </c>
      <c r="CF18" s="496" t="s">
        <v>349</v>
      </c>
      <c r="CG18" s="496" t="s">
        <v>350</v>
      </c>
      <c r="CH18" s="203">
        <v>28</v>
      </c>
      <c r="CI18" s="1072">
        <v>0.0029106481481481483</v>
      </c>
      <c r="CK18" s="394" t="s">
        <v>121</v>
      </c>
      <c r="CL18" s="842" t="s">
        <v>434</v>
      </c>
      <c r="CM18" s="842" t="s">
        <v>435</v>
      </c>
      <c r="CN18" s="1086">
        <v>0.0025319907407407405</v>
      </c>
      <c r="CO18" s="1027">
        <v>0</v>
      </c>
      <c r="CP18" s="1097">
        <f t="shared" si="21"/>
        <v>0.0025319907407407405</v>
      </c>
      <c r="CR18" s="338" t="s">
        <v>121</v>
      </c>
      <c r="CS18" s="339" t="s">
        <v>181</v>
      </c>
      <c r="CT18" s="340">
        <v>40.635</v>
      </c>
      <c r="CU18" s="340">
        <v>61.14</v>
      </c>
      <c r="CV18" s="344">
        <f t="shared" si="18"/>
        <v>61.14</v>
      </c>
      <c r="CW18" s="350" t="s">
        <v>623</v>
      </c>
      <c r="CX18" s="340">
        <v>28.235</v>
      </c>
      <c r="CY18" s="340">
        <v>28.254</v>
      </c>
      <c r="CZ18" s="344">
        <f t="shared" si="17"/>
        <v>28.254</v>
      </c>
      <c r="DA18" s="122"/>
      <c r="DC18" s="58"/>
      <c r="DD18" s="58"/>
      <c r="DF18" s="353" t="s">
        <v>247</v>
      </c>
      <c r="DG18" s="1405" t="s">
        <v>140</v>
      </c>
      <c r="DH18" s="1404"/>
      <c r="DI18" s="339" t="s">
        <v>109</v>
      </c>
      <c r="DJ18" s="340"/>
      <c r="DK18" s="442"/>
      <c r="DP18" s="404" t="s">
        <v>121</v>
      </c>
      <c r="DQ18" s="339" t="s">
        <v>390</v>
      </c>
      <c r="DR18" s="340" t="s">
        <v>239</v>
      </c>
      <c r="DS18" s="340" t="s">
        <v>239</v>
      </c>
      <c r="DT18" s="344" t="s">
        <v>239</v>
      </c>
      <c r="DZ18" s="353" t="s">
        <v>247</v>
      </c>
      <c r="EA18" s="1405" t="s">
        <v>186</v>
      </c>
      <c r="EB18" s="1404"/>
      <c r="EC18" s="339" t="s">
        <v>109</v>
      </c>
      <c r="ED18" s="128"/>
      <c r="EE18" s="340"/>
      <c r="EJ18" s="404" t="s">
        <v>121</v>
      </c>
      <c r="EK18" s="339" t="s">
        <v>674</v>
      </c>
      <c r="EL18" s="477"/>
      <c r="EM18" s="458">
        <v>0.004092824074074074</v>
      </c>
      <c r="EO18" s="404" t="s">
        <v>121</v>
      </c>
      <c r="EP18" s="339" t="s">
        <v>225</v>
      </c>
      <c r="EQ18" s="340" t="s">
        <v>683</v>
      </c>
      <c r="ER18" s="340" t="s">
        <v>683</v>
      </c>
      <c r="ES18" s="344" t="s">
        <v>683</v>
      </c>
      <c r="ET18" s="404" t="s">
        <v>121</v>
      </c>
      <c r="EU18" s="339" t="s">
        <v>225</v>
      </c>
      <c r="EV18" s="123">
        <v>95.15</v>
      </c>
      <c r="EW18" s="123" t="s">
        <v>683</v>
      </c>
      <c r="EX18" s="448">
        <f t="shared" si="4"/>
        <v>95.15</v>
      </c>
      <c r="EY18" s="404" t="s">
        <v>121</v>
      </c>
      <c r="EZ18" s="339" t="s">
        <v>217</v>
      </c>
      <c r="FA18" s="344" t="s">
        <v>238</v>
      </c>
      <c r="FC18" s="993" t="s">
        <v>121</v>
      </c>
      <c r="FD18" s="813" t="s">
        <v>843</v>
      </c>
      <c r="FE18" s="813" t="s">
        <v>844</v>
      </c>
      <c r="FF18" s="479" t="s">
        <v>845</v>
      </c>
      <c r="FG18" s="479" t="s">
        <v>846</v>
      </c>
      <c r="FH18" s="479" t="s">
        <v>847</v>
      </c>
      <c r="FI18" s="479" t="s">
        <v>848</v>
      </c>
      <c r="FJ18" s="1076" t="s">
        <v>849</v>
      </c>
      <c r="FK18" s="513">
        <v>1</v>
      </c>
      <c r="FW18" s="404" t="s">
        <v>54</v>
      </c>
      <c r="FX18" s="339" t="s">
        <v>217</v>
      </c>
      <c r="FY18" s="340" t="s">
        <v>239</v>
      </c>
      <c r="FZ18" s="340" t="s">
        <v>239</v>
      </c>
      <c r="GA18" s="452" t="s">
        <v>239</v>
      </c>
      <c r="GB18" s="404" t="s">
        <v>62</v>
      </c>
      <c r="GC18" s="339" t="s">
        <v>220</v>
      </c>
      <c r="GD18" s="123" t="s">
        <v>238</v>
      </c>
      <c r="GE18" s="340" t="s">
        <v>238</v>
      </c>
      <c r="GF18" s="124" t="s">
        <v>238</v>
      </c>
      <c r="GH18" s="404" t="s">
        <v>121</v>
      </c>
      <c r="GI18" s="339" t="s">
        <v>638</v>
      </c>
      <c r="GJ18" s="340">
        <v>15.23</v>
      </c>
      <c r="GK18" s="340">
        <v>14.683</v>
      </c>
      <c r="GL18" s="344">
        <v>15.23</v>
      </c>
      <c r="GO18" s="334"/>
      <c r="GP18" s="135"/>
      <c r="GR18" s="135"/>
      <c r="GT18" s="334"/>
      <c r="GV18" s="353" t="s">
        <v>250</v>
      </c>
      <c r="GW18" s="128" t="s">
        <v>72</v>
      </c>
      <c r="GX18" s="1402" t="s">
        <v>95</v>
      </c>
      <c r="GY18" s="1400"/>
      <c r="GZ18" s="1400"/>
      <c r="HF18" s="353" t="s">
        <v>251</v>
      </c>
      <c r="HG18" s="128" t="s">
        <v>73</v>
      </c>
      <c r="HH18" s="1402" t="s">
        <v>96</v>
      </c>
      <c r="HI18" s="1400"/>
      <c r="HJ18" s="1400"/>
      <c r="HP18" s="404" t="s">
        <v>121</v>
      </c>
      <c r="HQ18" s="339" t="s">
        <v>1358</v>
      </c>
      <c r="HR18" s="340">
        <v>15.858</v>
      </c>
      <c r="HS18" s="340">
        <v>15.854</v>
      </c>
      <c r="HT18" s="344">
        <f t="shared" si="8"/>
        <v>15.858</v>
      </c>
      <c r="HW18" s="257"/>
      <c r="HZ18" s="580" t="s">
        <v>121</v>
      </c>
      <c r="IA18" s="568" t="s">
        <v>1368</v>
      </c>
      <c r="IB18" s="569">
        <v>15.183</v>
      </c>
      <c r="IC18" s="569" t="s">
        <v>239</v>
      </c>
      <c r="ID18" s="579" t="str">
        <f t="shared" si="10"/>
        <v>NP</v>
      </c>
      <c r="IG18" s="257"/>
      <c r="IJ18" s="598" t="s">
        <v>121</v>
      </c>
      <c r="IK18" s="488" t="s">
        <v>3065</v>
      </c>
      <c r="IL18" s="203">
        <v>1985</v>
      </c>
      <c r="IM18" s="488" t="s">
        <v>3050</v>
      </c>
      <c r="IN18" s="605" t="s">
        <v>3140</v>
      </c>
      <c r="IP18" s="598" t="s">
        <v>121</v>
      </c>
      <c r="IQ18" s="488" t="s">
        <v>1508</v>
      </c>
      <c r="IR18" s="203">
        <v>1982</v>
      </c>
      <c r="IS18" s="488" t="s">
        <v>1471</v>
      </c>
      <c r="IT18" s="599">
        <v>0.4861111111111111</v>
      </c>
    </row>
    <row r="19" spans="1:254" ht="13.5" customHeight="1" thickBot="1">
      <c r="A19" s="322" t="s">
        <v>57</v>
      </c>
      <c r="B19" s="323" t="s">
        <v>222</v>
      </c>
      <c r="C19" s="331">
        <v>9</v>
      </c>
      <c r="D19" s="331">
        <v>17</v>
      </c>
      <c r="E19" s="331">
        <v>7</v>
      </c>
      <c r="F19" s="332">
        <v>7</v>
      </c>
      <c r="G19" s="332">
        <v>6</v>
      </c>
      <c r="H19" s="332">
        <v>9</v>
      </c>
      <c r="I19" s="332">
        <v>13</v>
      </c>
      <c r="J19" s="332">
        <v>12</v>
      </c>
      <c r="K19" s="332">
        <v>0</v>
      </c>
      <c r="L19" s="333">
        <f t="shared" si="19"/>
        <v>80</v>
      </c>
      <c r="M19" s="338" t="s">
        <v>57</v>
      </c>
      <c r="N19" s="468" t="s">
        <v>213</v>
      </c>
      <c r="O19" s="546">
        <v>17</v>
      </c>
      <c r="P19" s="238">
        <v>14</v>
      </c>
      <c r="Q19" s="238">
        <v>13</v>
      </c>
      <c r="R19" s="223">
        <v>10</v>
      </c>
      <c r="S19" s="223">
        <v>3</v>
      </c>
      <c r="T19" s="223">
        <v>3</v>
      </c>
      <c r="U19" s="203">
        <v>5</v>
      </c>
      <c r="V19" s="203">
        <v>5</v>
      </c>
      <c r="W19" s="203">
        <v>10</v>
      </c>
      <c r="X19" s="204">
        <f t="shared" si="20"/>
        <v>80</v>
      </c>
      <c r="Z19" s="322" t="s">
        <v>63</v>
      </c>
      <c r="AA19" s="323" t="s">
        <v>222</v>
      </c>
      <c r="AB19" s="324">
        <v>39.63</v>
      </c>
      <c r="AC19" s="325">
        <v>0</v>
      </c>
      <c r="AD19" s="326">
        <v>39.63</v>
      </c>
      <c r="AE19" s="201" t="s">
        <v>63</v>
      </c>
      <c r="AF19" s="202" t="s">
        <v>208</v>
      </c>
      <c r="AG19" s="224">
        <v>68.69</v>
      </c>
      <c r="AH19" s="195">
        <v>20</v>
      </c>
      <c r="AI19" s="225">
        <v>88.69</v>
      </c>
      <c r="AK19" s="1080" t="s">
        <v>114</v>
      </c>
      <c r="AL19" s="1081" t="s">
        <v>135</v>
      </c>
      <c r="AM19" s="378">
        <v>37</v>
      </c>
      <c r="AN19" s="1082">
        <v>0.5506944444444445</v>
      </c>
      <c r="AO19" s="1082">
        <v>0.5633101851851852</v>
      </c>
      <c r="AP19" s="1083">
        <f t="shared" si="14"/>
        <v>0.012615740740740677</v>
      </c>
      <c r="AQ19" s="1083">
        <v>0</v>
      </c>
      <c r="AR19" s="378">
        <v>1</v>
      </c>
      <c r="AS19" s="378">
        <v>3</v>
      </c>
      <c r="AT19" s="378">
        <v>7</v>
      </c>
      <c r="AU19" s="378">
        <v>3</v>
      </c>
      <c r="AV19" s="378">
        <v>3</v>
      </c>
      <c r="AW19" s="378">
        <v>3</v>
      </c>
      <c r="AX19" s="378">
        <v>1</v>
      </c>
      <c r="AY19" s="378">
        <f t="shared" si="15"/>
        <v>21</v>
      </c>
      <c r="AZ19" s="1084">
        <f t="shared" si="16"/>
        <v>0.012615740740740677</v>
      </c>
      <c r="BA19" s="1080" t="s">
        <v>47</v>
      </c>
      <c r="BB19" s="1081" t="s">
        <v>316</v>
      </c>
      <c r="BC19" s="1081" t="s">
        <v>218</v>
      </c>
      <c r="BD19" s="378">
        <v>44</v>
      </c>
      <c r="BE19" s="1082">
        <v>0.5652777777777778</v>
      </c>
      <c r="BF19" s="1082">
        <v>0.5804976851851852</v>
      </c>
      <c r="BG19" s="1083">
        <f t="shared" si="22"/>
        <v>0.015219907407407418</v>
      </c>
      <c r="BH19" s="1083">
        <v>1.1574074074074073E-05</v>
      </c>
      <c r="BI19" s="378">
        <v>1</v>
      </c>
      <c r="BJ19" s="378">
        <v>1</v>
      </c>
      <c r="BK19" s="378">
        <v>5</v>
      </c>
      <c r="BL19" s="378">
        <v>1</v>
      </c>
      <c r="BM19" s="378">
        <v>2</v>
      </c>
      <c r="BN19" s="378">
        <v>2</v>
      </c>
      <c r="BO19" s="378">
        <v>1</v>
      </c>
      <c r="BP19" s="378">
        <v>0</v>
      </c>
      <c r="BQ19" s="378">
        <f t="shared" si="23"/>
        <v>13</v>
      </c>
      <c r="BR19" s="1084">
        <f t="shared" si="24"/>
        <v>0.015208333333333345</v>
      </c>
      <c r="BU19" s="58"/>
      <c r="BY19" s="58"/>
      <c r="CD19" s="485" t="s">
        <v>63</v>
      </c>
      <c r="CE19" s="203">
        <v>115</v>
      </c>
      <c r="CF19" s="496" t="s">
        <v>351</v>
      </c>
      <c r="CG19" s="496" t="s">
        <v>352</v>
      </c>
      <c r="CH19" s="203">
        <v>28</v>
      </c>
      <c r="CI19" s="1072">
        <v>0.0029145486111111112</v>
      </c>
      <c r="CK19" s="394" t="s">
        <v>63</v>
      </c>
      <c r="CL19" s="842" t="s">
        <v>556</v>
      </c>
      <c r="CM19" s="842" t="s">
        <v>557</v>
      </c>
      <c r="CN19" s="1086">
        <v>0.002501851851851852</v>
      </c>
      <c r="CO19" s="1027">
        <v>10</v>
      </c>
      <c r="CP19" s="1072">
        <v>0.002617592592592593</v>
      </c>
      <c r="CR19" s="338" t="s">
        <v>63</v>
      </c>
      <c r="CS19" s="339" t="s">
        <v>205</v>
      </c>
      <c r="CT19" s="340" t="s">
        <v>239</v>
      </c>
      <c r="CU19" s="340" t="s">
        <v>239</v>
      </c>
      <c r="CV19" s="344" t="s">
        <v>239</v>
      </c>
      <c r="CW19" s="350" t="s">
        <v>611</v>
      </c>
      <c r="CX19" s="340">
        <v>28.433</v>
      </c>
      <c r="CY19" s="340">
        <v>27.263</v>
      </c>
      <c r="CZ19" s="344">
        <f>MAX(CX19:CY19)</f>
        <v>28.433</v>
      </c>
      <c r="DA19" s="58"/>
      <c r="DF19" s="353" t="s">
        <v>248</v>
      </c>
      <c r="DG19" s="1405" t="s">
        <v>101</v>
      </c>
      <c r="DH19" s="1404"/>
      <c r="DI19" s="339" t="s">
        <v>95</v>
      </c>
      <c r="DJ19" s="340"/>
      <c r="DK19" s="442"/>
      <c r="DP19" s="404" t="s">
        <v>63</v>
      </c>
      <c r="DQ19" s="339" t="s">
        <v>655</v>
      </c>
      <c r="DR19" s="340" t="s">
        <v>239</v>
      </c>
      <c r="DS19" s="340" t="s">
        <v>239</v>
      </c>
      <c r="DT19" s="344" t="s">
        <v>239</v>
      </c>
      <c r="DZ19" s="353" t="s">
        <v>248</v>
      </c>
      <c r="EA19" s="1405" t="s">
        <v>101</v>
      </c>
      <c r="EB19" s="1404"/>
      <c r="EC19" s="339" t="s">
        <v>141</v>
      </c>
      <c r="ED19" s="128"/>
      <c r="EE19" s="340"/>
      <c r="EJ19" s="404" t="s">
        <v>63</v>
      </c>
      <c r="EK19" s="339" t="s">
        <v>667</v>
      </c>
      <c r="EL19" s="477" t="s">
        <v>718</v>
      </c>
      <c r="EM19" s="458">
        <v>0.004099884259259259</v>
      </c>
      <c r="EO19" s="404" t="s">
        <v>63</v>
      </c>
      <c r="EP19" s="339" t="s">
        <v>209</v>
      </c>
      <c r="EQ19" s="340" t="s">
        <v>683</v>
      </c>
      <c r="ER19" s="340" t="s">
        <v>683</v>
      </c>
      <c r="ES19" s="344" t="s">
        <v>683</v>
      </c>
      <c r="ET19" s="404" t="s">
        <v>63</v>
      </c>
      <c r="EU19" s="339" t="s">
        <v>30</v>
      </c>
      <c r="EV19" s="123">
        <v>161.34</v>
      </c>
      <c r="EW19" s="123">
        <v>95.78</v>
      </c>
      <c r="EX19" s="448">
        <f t="shared" si="4"/>
        <v>95.78</v>
      </c>
      <c r="EY19" s="404" t="s">
        <v>63</v>
      </c>
      <c r="EZ19" s="339" t="s">
        <v>233</v>
      </c>
      <c r="FA19" s="344" t="s">
        <v>238</v>
      </c>
      <c r="FC19" s="993" t="s">
        <v>63</v>
      </c>
      <c r="FD19" s="813" t="s">
        <v>850</v>
      </c>
      <c r="FE19" s="813" t="s">
        <v>798</v>
      </c>
      <c r="FF19" s="479" t="s">
        <v>851</v>
      </c>
      <c r="FG19" s="479" t="s">
        <v>852</v>
      </c>
      <c r="FH19" s="479" t="s">
        <v>853</v>
      </c>
      <c r="FI19" s="479" t="s">
        <v>854</v>
      </c>
      <c r="FJ19" s="1076" t="s">
        <v>855</v>
      </c>
      <c r="FK19" s="513">
        <v>1</v>
      </c>
      <c r="FM19" s="352" t="s">
        <v>179</v>
      </c>
      <c r="FN19" s="59"/>
      <c r="FO19" s="133"/>
      <c r="FR19" s="441"/>
      <c r="FW19" s="405" t="s">
        <v>54</v>
      </c>
      <c r="FX19" s="346" t="s">
        <v>32</v>
      </c>
      <c r="FY19" s="347" t="s">
        <v>239</v>
      </c>
      <c r="FZ19" s="347" t="s">
        <v>239</v>
      </c>
      <c r="GA19" s="545" t="s">
        <v>239</v>
      </c>
      <c r="GB19" s="405" t="s">
        <v>62</v>
      </c>
      <c r="GC19" s="346" t="s">
        <v>206</v>
      </c>
      <c r="GD19" s="125" t="s">
        <v>238</v>
      </c>
      <c r="GE19" s="347" t="s">
        <v>238</v>
      </c>
      <c r="GF19" s="126" t="s">
        <v>238</v>
      </c>
      <c r="GH19" s="404" t="s">
        <v>63</v>
      </c>
      <c r="GI19" s="339" t="s">
        <v>209</v>
      </c>
      <c r="GJ19" s="340">
        <v>14.643</v>
      </c>
      <c r="GK19" s="340">
        <v>15.249</v>
      </c>
      <c r="GL19" s="344">
        <v>15.249</v>
      </c>
      <c r="GO19" s="334"/>
      <c r="GP19" s="135"/>
      <c r="GR19" s="135"/>
      <c r="GT19" s="334"/>
      <c r="GV19" s="353" t="s">
        <v>251</v>
      </c>
      <c r="GW19" s="128" t="s">
        <v>75</v>
      </c>
      <c r="GX19" s="1402" t="s">
        <v>142</v>
      </c>
      <c r="GY19" s="1400"/>
      <c r="GZ19" s="1400"/>
      <c r="HA19" s="441"/>
      <c r="HF19" s="353" t="s">
        <v>74</v>
      </c>
      <c r="HG19" s="128" t="s">
        <v>13</v>
      </c>
      <c r="HH19" s="1402" t="s">
        <v>253</v>
      </c>
      <c r="HI19" s="1400"/>
      <c r="HJ19" s="1400"/>
      <c r="HK19" s="441"/>
      <c r="HP19" s="404" t="s">
        <v>63</v>
      </c>
      <c r="HQ19" s="339" t="s">
        <v>653</v>
      </c>
      <c r="HR19" s="340">
        <v>16.058</v>
      </c>
      <c r="HS19" s="340">
        <v>16.281</v>
      </c>
      <c r="HT19" s="344">
        <f t="shared" si="8"/>
        <v>16.281</v>
      </c>
      <c r="HW19" s="257"/>
      <c r="HZ19" s="580" t="s">
        <v>63</v>
      </c>
      <c r="IA19" s="568" t="s">
        <v>515</v>
      </c>
      <c r="IB19" s="569" t="s">
        <v>239</v>
      </c>
      <c r="IC19" s="569">
        <v>18.273</v>
      </c>
      <c r="ID19" s="579" t="str">
        <f t="shared" si="10"/>
        <v>NP</v>
      </c>
      <c r="IG19" s="257"/>
      <c r="IJ19" s="598" t="s">
        <v>63</v>
      </c>
      <c r="IK19" s="488" t="s">
        <v>3066</v>
      </c>
      <c r="IL19" s="203">
        <v>1984</v>
      </c>
      <c r="IM19" s="488" t="s">
        <v>3067</v>
      </c>
      <c r="IN19" s="605" t="s">
        <v>3141</v>
      </c>
      <c r="IP19" s="598" t="s">
        <v>63</v>
      </c>
      <c r="IQ19" s="488" t="s">
        <v>1474</v>
      </c>
      <c r="IR19" s="203">
        <v>1994</v>
      </c>
      <c r="IS19" s="488" t="s">
        <v>1509</v>
      </c>
      <c r="IT19" s="599">
        <v>0.49722222222222223</v>
      </c>
    </row>
    <row r="20" spans="1:254" ht="13.5" customHeight="1" thickBot="1">
      <c r="A20" s="201" t="s">
        <v>51</v>
      </c>
      <c r="B20" s="202" t="s">
        <v>217</v>
      </c>
      <c r="C20" s="195">
        <v>10</v>
      </c>
      <c r="D20" s="195">
        <v>18</v>
      </c>
      <c r="E20" s="203">
        <v>19</v>
      </c>
      <c r="F20" s="203">
        <v>5</v>
      </c>
      <c r="G20" s="203">
        <v>2</v>
      </c>
      <c r="H20" s="203">
        <v>16</v>
      </c>
      <c r="I20" s="203">
        <v>14</v>
      </c>
      <c r="J20" s="203">
        <v>12</v>
      </c>
      <c r="K20" s="203">
        <v>0</v>
      </c>
      <c r="L20" s="204">
        <f t="shared" si="19"/>
        <v>96</v>
      </c>
      <c r="M20" s="338" t="s">
        <v>51</v>
      </c>
      <c r="N20" s="468" t="s">
        <v>215</v>
      </c>
      <c r="O20" s="238">
        <v>9</v>
      </c>
      <c r="P20" s="240">
        <v>16</v>
      </c>
      <c r="Q20" s="238">
        <v>17</v>
      </c>
      <c r="R20" s="223">
        <v>2</v>
      </c>
      <c r="S20" s="223">
        <v>13</v>
      </c>
      <c r="T20" s="223">
        <v>12</v>
      </c>
      <c r="U20" s="203">
        <v>9</v>
      </c>
      <c r="V20" s="203">
        <v>12</v>
      </c>
      <c r="W20" s="203">
        <v>0</v>
      </c>
      <c r="X20" s="204">
        <f t="shared" si="20"/>
        <v>90</v>
      </c>
      <c r="Z20" s="201" t="s">
        <v>151</v>
      </c>
      <c r="AA20" s="202" t="s">
        <v>217</v>
      </c>
      <c r="AB20" s="123">
        <v>40.1</v>
      </c>
      <c r="AC20" s="223">
        <v>0</v>
      </c>
      <c r="AD20" s="124">
        <v>40.1</v>
      </c>
      <c r="AE20" s="201" t="s">
        <v>151</v>
      </c>
      <c r="AF20" s="202" t="s">
        <v>230</v>
      </c>
      <c r="AG20" s="224">
        <v>79.25</v>
      </c>
      <c r="AH20" s="223">
        <v>20</v>
      </c>
      <c r="AI20" s="225">
        <v>99.25</v>
      </c>
      <c r="AK20" s="1080" t="s">
        <v>54</v>
      </c>
      <c r="AL20" s="1081" t="s">
        <v>294</v>
      </c>
      <c r="AM20" s="378">
        <v>11</v>
      </c>
      <c r="AN20" s="1082">
        <v>0.49652777777777773</v>
      </c>
      <c r="AO20" s="1082">
        <v>0.5107291666666667</v>
      </c>
      <c r="AP20" s="1083">
        <f t="shared" si="14"/>
        <v>0.014201388888888944</v>
      </c>
      <c r="AQ20" s="1083">
        <v>0</v>
      </c>
      <c r="AR20" s="378">
        <v>1</v>
      </c>
      <c r="AS20" s="378">
        <v>3</v>
      </c>
      <c r="AT20" s="378">
        <v>7</v>
      </c>
      <c r="AU20" s="378">
        <v>3</v>
      </c>
      <c r="AV20" s="378">
        <v>3</v>
      </c>
      <c r="AW20" s="378">
        <v>3</v>
      </c>
      <c r="AX20" s="378">
        <v>1</v>
      </c>
      <c r="AY20" s="378">
        <f t="shared" si="15"/>
        <v>21</v>
      </c>
      <c r="AZ20" s="1084">
        <f t="shared" si="16"/>
        <v>0.014201388888888944</v>
      </c>
      <c r="BA20" s="1080" t="s">
        <v>55</v>
      </c>
      <c r="BB20" s="1081" t="s">
        <v>317</v>
      </c>
      <c r="BC20" s="1081" t="s">
        <v>218</v>
      </c>
      <c r="BD20" s="378">
        <v>43</v>
      </c>
      <c r="BE20" s="1082">
        <v>0.5631944444444444</v>
      </c>
      <c r="BF20" s="1082">
        <v>0.5780092592592593</v>
      </c>
      <c r="BG20" s="1083">
        <f t="shared" si="22"/>
        <v>0.014814814814814836</v>
      </c>
      <c r="BH20" s="1083">
        <v>0.0002546296296296296</v>
      </c>
      <c r="BI20" s="378">
        <v>0</v>
      </c>
      <c r="BJ20" s="378">
        <v>1</v>
      </c>
      <c r="BK20" s="378">
        <v>5</v>
      </c>
      <c r="BL20" s="378">
        <v>0</v>
      </c>
      <c r="BM20" s="378">
        <v>2</v>
      </c>
      <c r="BN20" s="378">
        <v>2</v>
      </c>
      <c r="BO20" s="378">
        <v>1</v>
      </c>
      <c r="BP20" s="378">
        <v>1</v>
      </c>
      <c r="BQ20" s="378">
        <f t="shared" si="23"/>
        <v>12</v>
      </c>
      <c r="BR20" s="1084">
        <f t="shared" si="24"/>
        <v>0.014560185185185207</v>
      </c>
      <c r="BV20" s="334"/>
      <c r="BY20" s="58"/>
      <c r="CD20" s="485" t="s">
        <v>151</v>
      </c>
      <c r="CE20" s="203">
        <v>35</v>
      </c>
      <c r="CF20" s="496" t="s">
        <v>353</v>
      </c>
      <c r="CG20" s="496" t="s">
        <v>241</v>
      </c>
      <c r="CH20" s="203">
        <v>21</v>
      </c>
      <c r="CI20" s="1072">
        <v>0.0029420138888888894</v>
      </c>
      <c r="CK20" s="394" t="s">
        <v>151</v>
      </c>
      <c r="CL20" s="842" t="s">
        <v>598</v>
      </c>
      <c r="CM20" s="842" t="s">
        <v>599</v>
      </c>
      <c r="CN20" s="1086">
        <v>0.002659965277777778</v>
      </c>
      <c r="CO20" s="1027">
        <v>0</v>
      </c>
      <c r="CP20" s="1072">
        <v>0.002659965277777778</v>
      </c>
      <c r="CR20" s="338" t="s">
        <v>151</v>
      </c>
      <c r="CS20" s="339" t="s">
        <v>515</v>
      </c>
      <c r="CT20" s="340" t="s">
        <v>239</v>
      </c>
      <c r="CU20" s="340" t="s">
        <v>239</v>
      </c>
      <c r="CV20" s="344" t="s">
        <v>239</v>
      </c>
      <c r="CW20" s="350" t="s">
        <v>131</v>
      </c>
      <c r="CX20" s="340">
        <v>27.633</v>
      </c>
      <c r="CY20" s="340">
        <v>29.733</v>
      </c>
      <c r="CZ20" s="344">
        <f>MAX(CX20:CY20)</f>
        <v>29.733</v>
      </c>
      <c r="DA20" s="58"/>
      <c r="DP20" s="404" t="s">
        <v>151</v>
      </c>
      <c r="DQ20" s="339" t="s">
        <v>207</v>
      </c>
      <c r="DR20" s="340" t="s">
        <v>239</v>
      </c>
      <c r="DS20" s="340">
        <v>18.291</v>
      </c>
      <c r="DT20" s="344" t="s">
        <v>239</v>
      </c>
      <c r="EJ20" s="404" t="s">
        <v>151</v>
      </c>
      <c r="EK20" s="339" t="s">
        <v>675</v>
      </c>
      <c r="EL20" s="477" t="s">
        <v>551</v>
      </c>
      <c r="EM20" s="458">
        <v>0.0041120370370370364</v>
      </c>
      <c r="EO20" s="405" t="s">
        <v>151</v>
      </c>
      <c r="EP20" s="346" t="s">
        <v>211</v>
      </c>
      <c r="EQ20" s="347" t="s">
        <v>683</v>
      </c>
      <c r="ER20" s="347" t="s">
        <v>683</v>
      </c>
      <c r="ES20" s="348" t="s">
        <v>683</v>
      </c>
      <c r="ET20" s="405" t="s">
        <v>151</v>
      </c>
      <c r="EU20" s="346" t="s">
        <v>230</v>
      </c>
      <c r="EV20" s="125">
        <v>122.06</v>
      </c>
      <c r="EW20" s="125" t="s">
        <v>683</v>
      </c>
      <c r="EX20" s="461">
        <f t="shared" si="4"/>
        <v>122.06</v>
      </c>
      <c r="EY20" s="405" t="s">
        <v>151</v>
      </c>
      <c r="EZ20" s="346" t="s">
        <v>215</v>
      </c>
      <c r="FA20" s="348" t="s">
        <v>238</v>
      </c>
      <c r="FC20" s="993" t="s">
        <v>151</v>
      </c>
      <c r="FD20" s="813" t="s">
        <v>856</v>
      </c>
      <c r="FE20" s="813" t="s">
        <v>857</v>
      </c>
      <c r="FF20" s="479" t="s">
        <v>858</v>
      </c>
      <c r="FG20" s="479" t="s">
        <v>859</v>
      </c>
      <c r="FH20" s="479" t="s">
        <v>860</v>
      </c>
      <c r="FI20" s="479" t="s">
        <v>861</v>
      </c>
      <c r="FJ20" s="1076" t="s">
        <v>862</v>
      </c>
      <c r="FK20" s="513">
        <v>1</v>
      </c>
      <c r="FM20" s="353" t="s">
        <v>249</v>
      </c>
      <c r="FN20" s="128" t="s">
        <v>78</v>
      </c>
      <c r="FO20" s="1402" t="s">
        <v>102</v>
      </c>
      <c r="FP20" s="1400"/>
      <c r="FQ20" s="1400"/>
      <c r="FR20" s="1402" t="s">
        <v>125</v>
      </c>
      <c r="FS20" s="1400"/>
      <c r="FW20" s="349" t="s">
        <v>1389</v>
      </c>
      <c r="FX20" s="341"/>
      <c r="FY20" s="342" t="s">
        <v>247</v>
      </c>
      <c r="FZ20" s="342" t="s">
        <v>248</v>
      </c>
      <c r="GA20" s="342"/>
      <c r="GB20" s="349" t="s">
        <v>1392</v>
      </c>
      <c r="GC20" s="342"/>
      <c r="GD20" s="220" t="s">
        <v>159</v>
      </c>
      <c r="GE20" s="342" t="s">
        <v>160</v>
      </c>
      <c r="GF20" s="222"/>
      <c r="GH20" s="404" t="s">
        <v>151</v>
      </c>
      <c r="GI20" s="339" t="s">
        <v>650</v>
      </c>
      <c r="GJ20" s="340">
        <v>15.267</v>
      </c>
      <c r="GK20" s="340">
        <v>15.103</v>
      </c>
      <c r="GL20" s="344">
        <v>15.268</v>
      </c>
      <c r="GO20" s="334"/>
      <c r="GP20" s="135"/>
      <c r="GR20" s="135"/>
      <c r="GT20" s="334"/>
      <c r="GV20" s="353" t="s">
        <v>74</v>
      </c>
      <c r="GW20" s="128" t="s">
        <v>13</v>
      </c>
      <c r="GX20" s="1402" t="s">
        <v>253</v>
      </c>
      <c r="GY20" s="1400"/>
      <c r="GZ20" s="1400"/>
      <c r="HF20" s="353" t="s">
        <v>252</v>
      </c>
      <c r="HG20" s="128" t="s">
        <v>83</v>
      </c>
      <c r="HH20" s="1402" t="s">
        <v>1366</v>
      </c>
      <c r="HI20" s="1400"/>
      <c r="HJ20" s="1400"/>
      <c r="HP20" s="404" t="s">
        <v>151</v>
      </c>
      <c r="HQ20" s="339" t="s">
        <v>213</v>
      </c>
      <c r="HR20" s="340">
        <v>16.68</v>
      </c>
      <c r="HS20" s="340">
        <v>16.338</v>
      </c>
      <c r="HT20" s="344">
        <f t="shared" si="8"/>
        <v>16.68</v>
      </c>
      <c r="HW20" s="257"/>
      <c r="HZ20" s="580" t="s">
        <v>151</v>
      </c>
      <c r="IA20" s="128" t="s">
        <v>1342</v>
      </c>
      <c r="IB20" s="569" t="s">
        <v>239</v>
      </c>
      <c r="IC20" s="569">
        <v>14.876</v>
      </c>
      <c r="ID20" s="579" t="str">
        <f t="shared" si="10"/>
        <v>NP</v>
      </c>
      <c r="IG20" s="257"/>
      <c r="IJ20" s="598" t="s">
        <v>151</v>
      </c>
      <c r="IK20" s="488" t="s">
        <v>3068</v>
      </c>
      <c r="IL20" s="203">
        <v>1996</v>
      </c>
      <c r="IM20" s="488" t="s">
        <v>3069</v>
      </c>
      <c r="IN20" s="605" t="s">
        <v>3142</v>
      </c>
      <c r="IP20" s="598" t="s">
        <v>151</v>
      </c>
      <c r="IQ20" s="488" t="s">
        <v>1472</v>
      </c>
      <c r="IR20" s="203">
        <v>1984</v>
      </c>
      <c r="IS20" s="488" t="s">
        <v>1510</v>
      </c>
      <c r="IT20" s="599">
        <v>0.5013888888888889</v>
      </c>
    </row>
    <row r="21" spans="1:254" ht="13.5" customHeight="1" thickBot="1">
      <c r="A21" s="201" t="s">
        <v>48</v>
      </c>
      <c r="B21" s="128" t="s">
        <v>215</v>
      </c>
      <c r="C21" s="195">
        <v>8</v>
      </c>
      <c r="D21" s="195">
        <v>19</v>
      </c>
      <c r="E21" s="195">
        <v>11</v>
      </c>
      <c r="F21" s="203">
        <v>8</v>
      </c>
      <c r="G21" s="203">
        <v>13</v>
      </c>
      <c r="H21" s="203">
        <v>16</v>
      </c>
      <c r="I21" s="203">
        <v>14</v>
      </c>
      <c r="J21" s="203">
        <v>12</v>
      </c>
      <c r="K21" s="203">
        <v>0</v>
      </c>
      <c r="L21" s="204">
        <f t="shared" si="19"/>
        <v>101</v>
      </c>
      <c r="M21" s="338" t="s">
        <v>48</v>
      </c>
      <c r="N21" s="468" t="s">
        <v>214</v>
      </c>
      <c r="O21" s="546">
        <v>14</v>
      </c>
      <c r="P21" s="238">
        <v>15</v>
      </c>
      <c r="Q21" s="238">
        <v>14</v>
      </c>
      <c r="R21" s="223">
        <v>13</v>
      </c>
      <c r="S21" s="223">
        <v>8</v>
      </c>
      <c r="T21" s="223">
        <v>6</v>
      </c>
      <c r="U21" s="203">
        <v>13</v>
      </c>
      <c r="V21" s="203">
        <v>4</v>
      </c>
      <c r="W21" s="203">
        <v>5</v>
      </c>
      <c r="X21" s="204">
        <f t="shared" si="20"/>
        <v>92</v>
      </c>
      <c r="Z21" s="201" t="s">
        <v>59</v>
      </c>
      <c r="AA21" s="202" t="s">
        <v>215</v>
      </c>
      <c r="AB21" s="123">
        <v>41.15</v>
      </c>
      <c r="AC21" s="223">
        <v>0</v>
      </c>
      <c r="AD21" s="124">
        <v>41.15</v>
      </c>
      <c r="AE21" s="201" t="s">
        <v>59</v>
      </c>
      <c r="AF21" s="202" t="s">
        <v>217</v>
      </c>
      <c r="AG21" s="224">
        <v>80.41</v>
      </c>
      <c r="AH21" s="195">
        <v>20</v>
      </c>
      <c r="AI21" s="225">
        <v>100.41</v>
      </c>
      <c r="AK21" s="1080" t="s">
        <v>120</v>
      </c>
      <c r="AL21" s="1081" t="s">
        <v>295</v>
      </c>
      <c r="AM21" s="378">
        <v>9</v>
      </c>
      <c r="AN21" s="1082">
        <v>0.4923611111111111</v>
      </c>
      <c r="AO21" s="1082">
        <v>0.5068981481481482</v>
      </c>
      <c r="AP21" s="1083">
        <f t="shared" si="14"/>
        <v>0.01453703703703707</v>
      </c>
      <c r="AQ21" s="1083">
        <v>0</v>
      </c>
      <c r="AR21" s="378">
        <v>3</v>
      </c>
      <c r="AS21" s="378">
        <v>2</v>
      </c>
      <c r="AT21" s="378">
        <v>7</v>
      </c>
      <c r="AU21" s="378">
        <v>2</v>
      </c>
      <c r="AV21" s="378">
        <v>3</v>
      </c>
      <c r="AW21" s="378">
        <v>3</v>
      </c>
      <c r="AX21" s="378">
        <v>1</v>
      </c>
      <c r="AY21" s="378">
        <f t="shared" si="15"/>
        <v>21</v>
      </c>
      <c r="AZ21" s="1084">
        <f t="shared" si="16"/>
        <v>0.01453703703703707</v>
      </c>
      <c r="BA21" s="1098" t="s">
        <v>52</v>
      </c>
      <c r="BB21" s="1099" t="s">
        <v>318</v>
      </c>
      <c r="BC21" s="1099" t="s">
        <v>31</v>
      </c>
      <c r="BD21" s="380">
        <v>39</v>
      </c>
      <c r="BE21" s="1100">
        <v>0.5548611111111111</v>
      </c>
      <c r="BF21" s="1100">
        <v>0.5708564814814815</v>
      </c>
      <c r="BG21" s="1101">
        <f t="shared" si="22"/>
        <v>0.015995370370370354</v>
      </c>
      <c r="BH21" s="1101">
        <v>0</v>
      </c>
      <c r="BI21" s="380">
        <v>1</v>
      </c>
      <c r="BJ21" s="380">
        <v>1</v>
      </c>
      <c r="BK21" s="380">
        <v>4</v>
      </c>
      <c r="BL21" s="380">
        <v>1</v>
      </c>
      <c r="BM21" s="380">
        <v>2</v>
      </c>
      <c r="BN21" s="380">
        <v>2</v>
      </c>
      <c r="BO21" s="380">
        <v>1</v>
      </c>
      <c r="BP21" s="380">
        <v>0</v>
      </c>
      <c r="BQ21" s="380">
        <f t="shared" si="23"/>
        <v>12</v>
      </c>
      <c r="BR21" s="1102">
        <f t="shared" si="24"/>
        <v>0.015995370370370354</v>
      </c>
      <c r="BV21" s="334"/>
      <c r="BY21" s="58"/>
      <c r="CD21" s="485" t="s">
        <v>59</v>
      </c>
      <c r="CE21" s="203">
        <v>91</v>
      </c>
      <c r="CF21" s="496" t="s">
        <v>354</v>
      </c>
      <c r="CG21" s="496" t="s">
        <v>355</v>
      </c>
      <c r="CH21" s="203">
        <v>37</v>
      </c>
      <c r="CI21" s="1072">
        <v>0.002959259259259259</v>
      </c>
      <c r="CK21" s="394" t="s">
        <v>59</v>
      </c>
      <c r="CL21" s="842" t="s">
        <v>560</v>
      </c>
      <c r="CM21" s="842" t="s">
        <v>561</v>
      </c>
      <c r="CN21" s="1086">
        <v>0.002708425925925926</v>
      </c>
      <c r="CO21" s="1027">
        <v>0</v>
      </c>
      <c r="CP21" s="1097">
        <f aca="true" t="shared" si="25" ref="CP21:CP37">CN21</f>
        <v>0.002708425925925926</v>
      </c>
      <c r="CR21" s="338" t="s">
        <v>59</v>
      </c>
      <c r="CS21" s="339" t="s">
        <v>326</v>
      </c>
      <c r="CT21" s="340" t="s">
        <v>239</v>
      </c>
      <c r="CU21" s="340" t="s">
        <v>239</v>
      </c>
      <c r="CV21" s="344" t="s">
        <v>239</v>
      </c>
      <c r="CW21" s="350" t="s">
        <v>612</v>
      </c>
      <c r="CX21" s="340">
        <v>32.051</v>
      </c>
      <c r="CY21" s="340">
        <v>23.633</v>
      </c>
      <c r="CZ21" s="344">
        <f>MAX(CX21:CY21)</f>
        <v>32.051</v>
      </c>
      <c r="DA21" s="58"/>
      <c r="DP21" s="403" t="s">
        <v>59</v>
      </c>
      <c r="DQ21" s="415" t="s">
        <v>656</v>
      </c>
      <c r="DR21" s="356" t="s">
        <v>239</v>
      </c>
      <c r="DS21" s="356" t="s">
        <v>239</v>
      </c>
      <c r="DT21" s="357" t="s">
        <v>239</v>
      </c>
      <c r="DU21" s="451"/>
      <c r="DV21" s="451"/>
      <c r="DW21" s="451"/>
      <c r="DX21" s="451"/>
      <c r="EJ21" s="404" t="s">
        <v>59</v>
      </c>
      <c r="EK21" s="339" t="s">
        <v>666</v>
      </c>
      <c r="EL21" s="477" t="s">
        <v>487</v>
      </c>
      <c r="EM21" s="458">
        <v>0.004463194444444444</v>
      </c>
      <c r="EO21" s="349" t="s">
        <v>693</v>
      </c>
      <c r="EP21" s="341"/>
      <c r="EQ21" s="220" t="s">
        <v>678</v>
      </c>
      <c r="ER21" s="220" t="s">
        <v>679</v>
      </c>
      <c r="ES21" s="222" t="s">
        <v>159</v>
      </c>
      <c r="ET21" s="349" t="s">
        <v>692</v>
      </c>
      <c r="EU21" s="341"/>
      <c r="EV21" s="220" t="s">
        <v>678</v>
      </c>
      <c r="EW21" s="220" t="s">
        <v>679</v>
      </c>
      <c r="EX21" s="222" t="s">
        <v>159</v>
      </c>
      <c r="EY21" s="349" t="s">
        <v>694</v>
      </c>
      <c r="EZ21" s="341"/>
      <c r="FA21" s="222" t="s">
        <v>159</v>
      </c>
      <c r="FC21" s="993" t="s">
        <v>59</v>
      </c>
      <c r="FD21" s="813" t="s">
        <v>863</v>
      </c>
      <c r="FE21" s="813" t="s">
        <v>752</v>
      </c>
      <c r="FF21" s="479" t="s">
        <v>864</v>
      </c>
      <c r="FG21" s="479" t="s">
        <v>865</v>
      </c>
      <c r="FH21" s="479" t="s">
        <v>866</v>
      </c>
      <c r="FI21" s="479" t="s">
        <v>867</v>
      </c>
      <c r="FJ21" s="1076" t="s">
        <v>868</v>
      </c>
      <c r="FK21" s="513">
        <v>1</v>
      </c>
      <c r="FM21" s="353" t="s">
        <v>250</v>
      </c>
      <c r="FN21" s="128" t="s">
        <v>401</v>
      </c>
      <c r="FO21" s="1402" t="s">
        <v>183</v>
      </c>
      <c r="FP21" s="1400"/>
      <c r="FQ21" s="1400"/>
      <c r="FR21" s="1402" t="s">
        <v>27</v>
      </c>
      <c r="FS21" s="1400"/>
      <c r="FT21" s="451"/>
      <c r="FU21" s="451"/>
      <c r="FW21" s="404" t="s">
        <v>46</v>
      </c>
      <c r="FX21" s="339" t="s">
        <v>203</v>
      </c>
      <c r="FY21" s="340">
        <v>14.607</v>
      </c>
      <c r="FZ21" s="340">
        <v>15.865</v>
      </c>
      <c r="GA21" s="452">
        <v>15.865</v>
      </c>
      <c r="GB21" s="404" t="s">
        <v>46</v>
      </c>
      <c r="GC21" s="339" t="s">
        <v>205</v>
      </c>
      <c r="GD21" s="123">
        <v>89.97</v>
      </c>
      <c r="GE21" s="546">
        <f>GF21-GD21</f>
        <v>10</v>
      </c>
      <c r="GF21" s="124">
        <v>99.97</v>
      </c>
      <c r="GH21" s="403" t="s">
        <v>59</v>
      </c>
      <c r="GI21" s="415" t="s">
        <v>656</v>
      </c>
      <c r="GJ21" s="356">
        <v>15.009</v>
      </c>
      <c r="GK21" s="356">
        <v>15.426</v>
      </c>
      <c r="GL21" s="357">
        <v>15.426</v>
      </c>
      <c r="GO21" s="334"/>
      <c r="GP21" s="135"/>
      <c r="GR21" s="135"/>
      <c r="GT21" s="334"/>
      <c r="GV21" s="353" t="s">
        <v>252</v>
      </c>
      <c r="GW21" s="128" t="s">
        <v>83</v>
      </c>
      <c r="GX21" s="1402" t="s">
        <v>35</v>
      </c>
      <c r="GY21" s="1400"/>
      <c r="GZ21" s="1400"/>
      <c r="HA21" s="451"/>
      <c r="HB21" s="451"/>
      <c r="HF21" s="353" t="s">
        <v>247</v>
      </c>
      <c r="HG21" s="128" t="s">
        <v>140</v>
      </c>
      <c r="HH21" s="1402" t="s">
        <v>0</v>
      </c>
      <c r="HI21" s="1400"/>
      <c r="HJ21" s="1400"/>
      <c r="HK21" s="451"/>
      <c r="HL21" s="451"/>
      <c r="HP21" s="404" t="s">
        <v>59</v>
      </c>
      <c r="HQ21" s="339" t="s">
        <v>32</v>
      </c>
      <c r="HR21" s="340">
        <v>20.358</v>
      </c>
      <c r="HS21" s="340">
        <v>22.125</v>
      </c>
      <c r="HT21" s="344">
        <f t="shared" si="8"/>
        <v>22.125</v>
      </c>
      <c r="HW21" s="257"/>
      <c r="HZ21" s="583" t="s">
        <v>59</v>
      </c>
      <c r="IA21" s="584" t="s">
        <v>1346</v>
      </c>
      <c r="IB21" s="585" t="s">
        <v>239</v>
      </c>
      <c r="IC21" s="585" t="s">
        <v>239</v>
      </c>
      <c r="ID21" s="586" t="str">
        <f t="shared" si="10"/>
        <v>NP</v>
      </c>
      <c r="IG21" s="257"/>
      <c r="IJ21" s="598" t="s">
        <v>59</v>
      </c>
      <c r="IK21" s="488" t="s">
        <v>3070</v>
      </c>
      <c r="IL21" s="203">
        <v>1988</v>
      </c>
      <c r="IM21" s="488" t="s">
        <v>3071</v>
      </c>
      <c r="IN21" s="605" t="s">
        <v>3142</v>
      </c>
      <c r="IP21" s="598" t="s">
        <v>59</v>
      </c>
      <c r="IQ21" s="488" t="s">
        <v>1470</v>
      </c>
      <c r="IR21" s="203">
        <v>1982</v>
      </c>
      <c r="IS21" s="488" t="s">
        <v>1471</v>
      </c>
      <c r="IT21" s="599">
        <v>0.5020833333333333</v>
      </c>
    </row>
    <row r="22" spans="1:254" ht="13.5" customHeight="1">
      <c r="A22" s="201" t="s">
        <v>62</v>
      </c>
      <c r="B22" s="128" t="s">
        <v>220</v>
      </c>
      <c r="C22" s="195">
        <v>20</v>
      </c>
      <c r="D22" s="195">
        <v>11</v>
      </c>
      <c r="E22" s="195">
        <v>12</v>
      </c>
      <c r="F22" s="203">
        <v>12</v>
      </c>
      <c r="G22" s="203">
        <v>10</v>
      </c>
      <c r="H22" s="203">
        <v>15</v>
      </c>
      <c r="I22" s="203">
        <v>12</v>
      </c>
      <c r="J22" s="203">
        <v>12</v>
      </c>
      <c r="K22" s="203">
        <v>5</v>
      </c>
      <c r="L22" s="204">
        <f t="shared" si="19"/>
        <v>109</v>
      </c>
      <c r="M22" s="338" t="s">
        <v>62</v>
      </c>
      <c r="N22" s="468" t="s">
        <v>217</v>
      </c>
      <c r="O22" s="546">
        <v>10</v>
      </c>
      <c r="P22" s="238">
        <v>18</v>
      </c>
      <c r="Q22" s="238">
        <v>18</v>
      </c>
      <c r="R22" s="223">
        <v>4</v>
      </c>
      <c r="S22" s="223">
        <v>9</v>
      </c>
      <c r="T22" s="223">
        <v>12</v>
      </c>
      <c r="U22" s="203">
        <v>10</v>
      </c>
      <c r="V22" s="203">
        <v>12</v>
      </c>
      <c r="W22" s="203">
        <v>0</v>
      </c>
      <c r="X22" s="204">
        <f t="shared" si="20"/>
        <v>93</v>
      </c>
      <c r="Z22" s="201" t="s">
        <v>58</v>
      </c>
      <c r="AA22" s="202" t="s">
        <v>216</v>
      </c>
      <c r="AB22" s="123">
        <v>43.47</v>
      </c>
      <c r="AC22" s="223">
        <v>0</v>
      </c>
      <c r="AD22" s="124">
        <v>43.47</v>
      </c>
      <c r="AE22" s="201" t="s">
        <v>58</v>
      </c>
      <c r="AF22" s="202" t="s">
        <v>223</v>
      </c>
      <c r="AG22" s="224">
        <v>61.13</v>
      </c>
      <c r="AH22" s="223">
        <v>40</v>
      </c>
      <c r="AI22" s="225">
        <v>101.13</v>
      </c>
      <c r="AK22" s="1080" t="s">
        <v>121</v>
      </c>
      <c r="AL22" s="1081" t="s">
        <v>286</v>
      </c>
      <c r="AM22" s="378">
        <v>5</v>
      </c>
      <c r="AN22" s="1082">
        <v>0.4840277777777778</v>
      </c>
      <c r="AO22" s="1082">
        <v>0.49893518518518515</v>
      </c>
      <c r="AP22" s="1083">
        <f t="shared" si="14"/>
        <v>0.01490740740740737</v>
      </c>
      <c r="AQ22" s="1083">
        <v>0</v>
      </c>
      <c r="AR22" s="378">
        <v>2</v>
      </c>
      <c r="AS22" s="378">
        <v>2</v>
      </c>
      <c r="AT22" s="378">
        <v>7</v>
      </c>
      <c r="AU22" s="378">
        <v>3</v>
      </c>
      <c r="AV22" s="378">
        <v>3</v>
      </c>
      <c r="AW22" s="378">
        <v>3</v>
      </c>
      <c r="AX22" s="378">
        <v>1</v>
      </c>
      <c r="AY22" s="378">
        <f t="shared" si="15"/>
        <v>21</v>
      </c>
      <c r="AZ22" s="1084">
        <f t="shared" si="16"/>
        <v>0.01490740740740737</v>
      </c>
      <c r="BV22" s="334"/>
      <c r="BY22" s="58"/>
      <c r="CD22" s="485" t="s">
        <v>58</v>
      </c>
      <c r="CE22" s="203">
        <v>24</v>
      </c>
      <c r="CF22" s="496" t="s">
        <v>356</v>
      </c>
      <c r="CG22" s="496" t="s">
        <v>209</v>
      </c>
      <c r="CH22" s="203">
        <v>21</v>
      </c>
      <c r="CI22" s="1072">
        <v>0.0029797453703703704</v>
      </c>
      <c r="CK22" s="394" t="s">
        <v>58</v>
      </c>
      <c r="CL22" s="128" t="s">
        <v>547</v>
      </c>
      <c r="CM22" s="128" t="s">
        <v>548</v>
      </c>
      <c r="CN22" s="1077">
        <v>0.0027180787037037035</v>
      </c>
      <c r="CO22" s="203">
        <v>0</v>
      </c>
      <c r="CP22" s="1072">
        <f t="shared" si="25"/>
        <v>0.0027180787037037035</v>
      </c>
      <c r="CR22" s="338" t="s">
        <v>58</v>
      </c>
      <c r="CS22" s="339" t="s">
        <v>604</v>
      </c>
      <c r="CT22" s="340" t="s">
        <v>239</v>
      </c>
      <c r="CU22" s="340" t="s">
        <v>239</v>
      </c>
      <c r="CV22" s="344" t="s">
        <v>239</v>
      </c>
      <c r="CW22" s="350" t="s">
        <v>178</v>
      </c>
      <c r="CX22" s="340">
        <v>31.938</v>
      </c>
      <c r="CY22" s="340">
        <v>35.933</v>
      </c>
      <c r="CZ22" s="344">
        <f>MAX(CX22:CY22)</f>
        <v>35.933</v>
      </c>
      <c r="DA22" s="58"/>
      <c r="DP22" s="404" t="s">
        <v>58</v>
      </c>
      <c r="DQ22" s="339" t="s">
        <v>657</v>
      </c>
      <c r="DR22" s="340">
        <v>16.972</v>
      </c>
      <c r="DS22" s="340" t="s">
        <v>239</v>
      </c>
      <c r="DT22" s="344" t="s">
        <v>239</v>
      </c>
      <c r="EJ22" s="404" t="s">
        <v>58</v>
      </c>
      <c r="EK22" s="339" t="s">
        <v>672</v>
      </c>
      <c r="EL22" s="477" t="s">
        <v>487</v>
      </c>
      <c r="EM22" s="458">
        <v>0.0046292824074074075</v>
      </c>
      <c r="EO22" s="404" t="s">
        <v>46</v>
      </c>
      <c r="EP22" s="468" t="s">
        <v>203</v>
      </c>
      <c r="EQ22" s="340">
        <v>70.359</v>
      </c>
      <c r="ER22" s="340">
        <v>55.516</v>
      </c>
      <c r="ES22" s="344">
        <f aca="true" t="shared" si="26" ref="ES22:ES34">MIN(EQ22:ER22)</f>
        <v>55.516</v>
      </c>
      <c r="ET22" s="404" t="s">
        <v>46</v>
      </c>
      <c r="EU22" s="468" t="s">
        <v>203</v>
      </c>
      <c r="EV22" s="123">
        <v>106.03</v>
      </c>
      <c r="EW22" s="123">
        <v>68.9</v>
      </c>
      <c r="EX22" s="124">
        <f aca="true" t="shared" si="27" ref="EX22:EX34">MIN(EV22:EW22)</f>
        <v>68.9</v>
      </c>
      <c r="EY22" s="404" t="s">
        <v>46</v>
      </c>
      <c r="EZ22" s="468" t="s">
        <v>203</v>
      </c>
      <c r="FA22" s="344">
        <v>102.039</v>
      </c>
      <c r="FC22" s="993" t="s">
        <v>58</v>
      </c>
      <c r="FD22" s="813" t="s">
        <v>869</v>
      </c>
      <c r="FE22" s="813" t="s">
        <v>870</v>
      </c>
      <c r="FF22" s="479" t="s">
        <v>871</v>
      </c>
      <c r="FG22" s="479" t="s">
        <v>872</v>
      </c>
      <c r="FH22" s="479" t="s">
        <v>873</v>
      </c>
      <c r="FI22" s="479" t="s">
        <v>874</v>
      </c>
      <c r="FJ22" s="1076" t="s">
        <v>875</v>
      </c>
      <c r="FK22" s="513">
        <v>1</v>
      </c>
      <c r="FM22" s="353" t="s">
        <v>251</v>
      </c>
      <c r="FN22" s="128" t="s">
        <v>82</v>
      </c>
      <c r="FO22" s="1402" t="s">
        <v>142</v>
      </c>
      <c r="FP22" s="1400"/>
      <c r="FQ22" s="1400"/>
      <c r="FR22" s="1402" t="s">
        <v>142</v>
      </c>
      <c r="FS22" s="1400"/>
      <c r="FW22" s="404" t="s">
        <v>50</v>
      </c>
      <c r="FX22" s="339" t="s">
        <v>206</v>
      </c>
      <c r="FY22" s="340">
        <v>16.44</v>
      </c>
      <c r="FZ22" s="340">
        <v>15.18</v>
      </c>
      <c r="GA22" s="452">
        <v>16.44</v>
      </c>
      <c r="GB22" s="404" t="s">
        <v>50</v>
      </c>
      <c r="GC22" s="339" t="s">
        <v>131</v>
      </c>
      <c r="GD22" s="123">
        <v>104.03</v>
      </c>
      <c r="GE22" s="546">
        <f aca="true" t="shared" si="28" ref="GE22:GE31">GF22-GD22</f>
        <v>10</v>
      </c>
      <c r="GF22" s="124">
        <v>114.03</v>
      </c>
      <c r="GH22" s="404" t="s">
        <v>58</v>
      </c>
      <c r="GI22" s="339" t="s">
        <v>1354</v>
      </c>
      <c r="GJ22" s="340">
        <v>15.456</v>
      </c>
      <c r="GK22" s="340">
        <v>15.077</v>
      </c>
      <c r="GL22" s="344">
        <v>15.456</v>
      </c>
      <c r="GO22" s="334"/>
      <c r="GP22" s="135"/>
      <c r="GR22" s="135"/>
      <c r="GT22" s="334"/>
      <c r="GV22" s="353" t="s">
        <v>247</v>
      </c>
      <c r="GW22" s="128" t="s">
        <v>140</v>
      </c>
      <c r="GX22" s="1402" t="s">
        <v>109</v>
      </c>
      <c r="GY22" s="1400"/>
      <c r="GZ22" s="1400"/>
      <c r="HF22" s="353" t="s">
        <v>248</v>
      </c>
      <c r="HG22" s="128" t="s">
        <v>1422</v>
      </c>
      <c r="HH22" s="1402" t="s">
        <v>95</v>
      </c>
      <c r="HI22" s="1400"/>
      <c r="HJ22" s="1400"/>
      <c r="HP22" s="404" t="s">
        <v>58</v>
      </c>
      <c r="HQ22" s="339" t="s">
        <v>243</v>
      </c>
      <c r="HR22" s="340">
        <v>28.558</v>
      </c>
      <c r="HS22" s="340">
        <v>29.854</v>
      </c>
      <c r="HT22" s="344">
        <f t="shared" si="8"/>
        <v>29.854</v>
      </c>
      <c r="IJ22" s="598" t="s">
        <v>58</v>
      </c>
      <c r="IK22" s="488" t="s">
        <v>3072</v>
      </c>
      <c r="IL22" s="203">
        <v>1985</v>
      </c>
      <c r="IM22" s="488" t="s">
        <v>3073</v>
      </c>
      <c r="IN22" s="605" t="s">
        <v>3143</v>
      </c>
      <c r="IP22" s="598" t="s">
        <v>58</v>
      </c>
      <c r="IQ22" s="488" t="s">
        <v>1511</v>
      </c>
      <c r="IR22" s="203">
        <v>1961</v>
      </c>
      <c r="IS22" s="488" t="s">
        <v>622</v>
      </c>
      <c r="IT22" s="599">
        <v>0.5354166666666667</v>
      </c>
    </row>
    <row r="23" spans="1:254" ht="13.5" customHeight="1" thickBot="1">
      <c r="A23" s="201" t="s">
        <v>114</v>
      </c>
      <c r="B23" s="202" t="s">
        <v>32</v>
      </c>
      <c r="C23" s="195">
        <v>28</v>
      </c>
      <c r="D23" s="195">
        <v>14</v>
      </c>
      <c r="E23" s="203">
        <v>22</v>
      </c>
      <c r="F23" s="203">
        <v>9</v>
      </c>
      <c r="G23" s="203">
        <v>14</v>
      </c>
      <c r="H23" s="203">
        <v>5</v>
      </c>
      <c r="I23" s="203">
        <v>14</v>
      </c>
      <c r="J23" s="203">
        <v>8</v>
      </c>
      <c r="K23" s="203">
        <v>0</v>
      </c>
      <c r="L23" s="204">
        <f t="shared" si="19"/>
        <v>114</v>
      </c>
      <c r="M23" s="338" t="s">
        <v>114</v>
      </c>
      <c r="N23" s="468" t="s">
        <v>210</v>
      </c>
      <c r="O23" s="546">
        <v>15</v>
      </c>
      <c r="P23" s="238">
        <v>9</v>
      </c>
      <c r="Q23" s="238">
        <v>16</v>
      </c>
      <c r="R23" s="223">
        <v>12</v>
      </c>
      <c r="S23" s="223">
        <v>11</v>
      </c>
      <c r="T23" s="223">
        <v>10</v>
      </c>
      <c r="U23" s="203">
        <v>12</v>
      </c>
      <c r="V23" s="203">
        <v>11</v>
      </c>
      <c r="W23" s="203">
        <v>0</v>
      </c>
      <c r="X23" s="204">
        <f t="shared" si="20"/>
        <v>96</v>
      </c>
      <c r="Z23" s="201" t="s">
        <v>122</v>
      </c>
      <c r="AA23" s="202" t="s">
        <v>29</v>
      </c>
      <c r="AB23" s="123">
        <v>43.78</v>
      </c>
      <c r="AC23" s="223">
        <v>0</v>
      </c>
      <c r="AD23" s="124">
        <v>43.78</v>
      </c>
      <c r="AE23" s="201" t="s">
        <v>122</v>
      </c>
      <c r="AF23" s="202" t="s">
        <v>206</v>
      </c>
      <c r="AG23" s="224">
        <v>68.5</v>
      </c>
      <c r="AH23" s="223">
        <v>35</v>
      </c>
      <c r="AI23" s="225">
        <v>103.5</v>
      </c>
      <c r="AK23" s="1080" t="s">
        <v>63</v>
      </c>
      <c r="AL23" s="1103" t="s">
        <v>171</v>
      </c>
      <c r="AM23" s="378">
        <v>45</v>
      </c>
      <c r="AN23" s="1082">
        <v>0.5673611111111111</v>
      </c>
      <c r="AO23" s="1082">
        <v>0.5829861111111111</v>
      </c>
      <c r="AP23" s="1083">
        <f t="shared" si="14"/>
        <v>0.015625</v>
      </c>
      <c r="AQ23" s="1083">
        <v>0</v>
      </c>
      <c r="AR23" s="378">
        <v>3</v>
      </c>
      <c r="AS23" s="378">
        <v>2</v>
      </c>
      <c r="AT23" s="378">
        <v>7</v>
      </c>
      <c r="AU23" s="378">
        <v>2</v>
      </c>
      <c r="AV23" s="378">
        <v>3</v>
      </c>
      <c r="AW23" s="378">
        <v>3</v>
      </c>
      <c r="AX23" s="378">
        <v>1</v>
      </c>
      <c r="AY23" s="378">
        <f t="shared" si="15"/>
        <v>21</v>
      </c>
      <c r="AZ23" s="1084">
        <f t="shared" si="16"/>
        <v>0.015625</v>
      </c>
      <c r="BV23" s="334"/>
      <c r="BY23" s="58"/>
      <c r="CD23" s="485" t="s">
        <v>122</v>
      </c>
      <c r="CE23" s="203">
        <v>93</v>
      </c>
      <c r="CF23" s="496" t="s">
        <v>357</v>
      </c>
      <c r="CG23" s="496" t="s">
        <v>355</v>
      </c>
      <c r="CH23" s="203">
        <v>41</v>
      </c>
      <c r="CI23" s="1072">
        <v>0.0030105324074074075</v>
      </c>
      <c r="CK23" s="394" t="s">
        <v>122</v>
      </c>
      <c r="CL23" s="842" t="s">
        <v>558</v>
      </c>
      <c r="CM23" s="842" t="s">
        <v>557</v>
      </c>
      <c r="CN23" s="1086">
        <v>0.0027650231481481484</v>
      </c>
      <c r="CO23" s="1027">
        <v>0</v>
      </c>
      <c r="CP23" s="1097">
        <f t="shared" si="25"/>
        <v>0.0027650231481481484</v>
      </c>
      <c r="CR23" s="345" t="s">
        <v>122</v>
      </c>
      <c r="CS23" s="346" t="s">
        <v>603</v>
      </c>
      <c r="CT23" s="347" t="s">
        <v>239</v>
      </c>
      <c r="CU23" s="347" t="s">
        <v>239</v>
      </c>
      <c r="CV23" s="348" t="s">
        <v>239</v>
      </c>
      <c r="CW23" s="350" t="s">
        <v>610</v>
      </c>
      <c r="CX23" s="340">
        <v>56.089</v>
      </c>
      <c r="CY23" s="340">
        <v>33.079</v>
      </c>
      <c r="CZ23" s="344">
        <f>MAX(CX23:CY23)</f>
        <v>56.089</v>
      </c>
      <c r="DA23" s="58"/>
      <c r="DP23" s="404" t="s">
        <v>122</v>
      </c>
      <c r="DQ23" s="339" t="s">
        <v>641</v>
      </c>
      <c r="DR23" s="340" t="s">
        <v>239</v>
      </c>
      <c r="DS23" s="340" t="s">
        <v>239</v>
      </c>
      <c r="DT23" s="344" t="s">
        <v>239</v>
      </c>
      <c r="EJ23" s="404" t="s">
        <v>122</v>
      </c>
      <c r="EK23" s="339" t="s">
        <v>668</v>
      </c>
      <c r="EL23" s="477" t="s">
        <v>452</v>
      </c>
      <c r="EM23" s="458">
        <v>0.005921990740740741</v>
      </c>
      <c r="EO23" s="404" t="s">
        <v>50</v>
      </c>
      <c r="EP23" s="468" t="s">
        <v>31</v>
      </c>
      <c r="EQ23" s="340">
        <v>66.98</v>
      </c>
      <c r="ER23" s="340">
        <v>57.863</v>
      </c>
      <c r="ES23" s="344">
        <f t="shared" si="26"/>
        <v>57.863</v>
      </c>
      <c r="ET23" s="404" t="s">
        <v>50</v>
      </c>
      <c r="EU23" s="468" t="s">
        <v>215</v>
      </c>
      <c r="EV23" s="123">
        <v>76.5</v>
      </c>
      <c r="EW23" s="123" t="s">
        <v>683</v>
      </c>
      <c r="EX23" s="124">
        <f t="shared" si="27"/>
        <v>76.5</v>
      </c>
      <c r="EY23" s="404" t="s">
        <v>50</v>
      </c>
      <c r="EZ23" s="468" t="s">
        <v>131</v>
      </c>
      <c r="FA23" s="344">
        <v>110.529</v>
      </c>
      <c r="FC23" s="993" t="s">
        <v>122</v>
      </c>
      <c r="FD23" s="813" t="s">
        <v>876</v>
      </c>
      <c r="FE23" s="813" t="s">
        <v>542</v>
      </c>
      <c r="FF23" s="479" t="s">
        <v>877</v>
      </c>
      <c r="FG23" s="479" t="s">
        <v>878</v>
      </c>
      <c r="FH23" s="479" t="s">
        <v>879</v>
      </c>
      <c r="FI23" s="479" t="s">
        <v>880</v>
      </c>
      <c r="FJ23" s="1076" t="s">
        <v>881</v>
      </c>
      <c r="FK23" s="513">
        <v>1</v>
      </c>
      <c r="FM23" s="353" t="s">
        <v>74</v>
      </c>
      <c r="FN23" s="128" t="s">
        <v>13</v>
      </c>
      <c r="FO23" s="1402" t="s">
        <v>253</v>
      </c>
      <c r="FP23" s="1400"/>
      <c r="FQ23" s="1400"/>
      <c r="FR23" s="1402" t="s">
        <v>94</v>
      </c>
      <c r="FS23" s="1400"/>
      <c r="FW23" s="404" t="s">
        <v>49</v>
      </c>
      <c r="FX23" s="339" t="s">
        <v>131</v>
      </c>
      <c r="FY23" s="340">
        <v>17.117</v>
      </c>
      <c r="FZ23" s="340">
        <v>15.736</v>
      </c>
      <c r="GA23" s="452">
        <v>17.117</v>
      </c>
      <c r="GB23" s="404" t="s">
        <v>49</v>
      </c>
      <c r="GC23" s="339" t="s">
        <v>203</v>
      </c>
      <c r="GD23" s="123">
        <v>70.25</v>
      </c>
      <c r="GE23" s="546">
        <f t="shared" si="28"/>
        <v>50</v>
      </c>
      <c r="GF23" s="124">
        <v>120.25</v>
      </c>
      <c r="GH23" s="404" t="s">
        <v>122</v>
      </c>
      <c r="GI23" s="339" t="s">
        <v>212</v>
      </c>
      <c r="GJ23" s="340">
        <v>15.335</v>
      </c>
      <c r="GK23" s="340">
        <v>15.716</v>
      </c>
      <c r="GL23" s="344">
        <v>15.716</v>
      </c>
      <c r="GO23" s="334"/>
      <c r="GP23" s="135"/>
      <c r="GR23" s="135"/>
      <c r="GT23" s="334"/>
      <c r="GV23" s="353" t="s">
        <v>248</v>
      </c>
      <c r="GW23" s="128" t="s">
        <v>76</v>
      </c>
      <c r="GX23" s="1402" t="s">
        <v>94</v>
      </c>
      <c r="GY23" s="1400"/>
      <c r="GZ23" s="1400"/>
      <c r="HP23" s="563" t="s">
        <v>122</v>
      </c>
      <c r="HQ23" s="564" t="s">
        <v>639</v>
      </c>
      <c r="HR23" s="565" t="s">
        <v>239</v>
      </c>
      <c r="HS23" s="565">
        <v>17.488</v>
      </c>
      <c r="HT23" s="542" t="s">
        <v>239</v>
      </c>
      <c r="HZ23" s="352" t="s">
        <v>179</v>
      </c>
      <c r="IA23" s="59"/>
      <c r="IB23" s="133"/>
      <c r="IJ23" s="598" t="s">
        <v>122</v>
      </c>
      <c r="IK23" s="488" t="s">
        <v>3074</v>
      </c>
      <c r="IL23" s="203">
        <v>1998</v>
      </c>
      <c r="IM23" s="488" t="s">
        <v>3045</v>
      </c>
      <c r="IN23" s="605" t="s">
        <v>3144</v>
      </c>
      <c r="IP23" s="598" t="s">
        <v>122</v>
      </c>
      <c r="IQ23" s="488" t="s">
        <v>1512</v>
      </c>
      <c r="IR23" s="203">
        <v>1989</v>
      </c>
      <c r="IS23" s="488" t="s">
        <v>1467</v>
      </c>
      <c r="IT23" s="599">
        <v>0.5375</v>
      </c>
    </row>
    <row r="24" spans="1:254" ht="13.5" customHeight="1" thickBot="1">
      <c r="A24" s="201" t="s">
        <v>54</v>
      </c>
      <c r="B24" s="202" t="s">
        <v>224</v>
      </c>
      <c r="C24" s="195">
        <v>28</v>
      </c>
      <c r="D24" s="195">
        <v>24</v>
      </c>
      <c r="E24" s="203">
        <v>6</v>
      </c>
      <c r="F24" s="203">
        <v>13</v>
      </c>
      <c r="G24" s="203">
        <v>12</v>
      </c>
      <c r="H24" s="203">
        <v>13</v>
      </c>
      <c r="I24" s="195">
        <v>9</v>
      </c>
      <c r="J24" s="195">
        <v>7</v>
      </c>
      <c r="K24" s="195">
        <v>5</v>
      </c>
      <c r="L24" s="204">
        <f t="shared" si="19"/>
        <v>117</v>
      </c>
      <c r="M24" s="338" t="s">
        <v>54</v>
      </c>
      <c r="N24" s="128" t="s">
        <v>211</v>
      </c>
      <c r="O24" s="546">
        <v>12</v>
      </c>
      <c r="P24" s="238">
        <v>11</v>
      </c>
      <c r="Q24" s="238">
        <v>10</v>
      </c>
      <c r="R24" s="206">
        <v>14</v>
      </c>
      <c r="S24" s="206">
        <v>14</v>
      </c>
      <c r="T24" s="206">
        <v>12</v>
      </c>
      <c r="U24" s="203">
        <v>15</v>
      </c>
      <c r="V24" s="203">
        <v>12</v>
      </c>
      <c r="W24" s="203">
        <v>0</v>
      </c>
      <c r="X24" s="204">
        <f t="shared" si="20"/>
        <v>100</v>
      </c>
      <c r="Z24" s="201" t="s">
        <v>152</v>
      </c>
      <c r="AA24" s="202" t="s">
        <v>208</v>
      </c>
      <c r="AB24" s="123">
        <v>45.94</v>
      </c>
      <c r="AC24" s="223">
        <v>0</v>
      </c>
      <c r="AD24" s="124">
        <v>45.94</v>
      </c>
      <c r="AE24" s="201" t="s">
        <v>152</v>
      </c>
      <c r="AF24" s="202" t="s">
        <v>32</v>
      </c>
      <c r="AG24" s="224">
        <v>68.96</v>
      </c>
      <c r="AH24" s="223">
        <v>40</v>
      </c>
      <c r="AI24" s="225">
        <v>108.96</v>
      </c>
      <c r="AK24" s="1080" t="s">
        <v>151</v>
      </c>
      <c r="AL24" s="1081" t="s">
        <v>287</v>
      </c>
      <c r="AM24" s="378">
        <v>6</v>
      </c>
      <c r="AN24" s="1082">
        <v>0.4861111111111111</v>
      </c>
      <c r="AO24" s="1082">
        <v>0.49981481481481477</v>
      </c>
      <c r="AP24" s="1083">
        <f t="shared" si="14"/>
        <v>0.013703703703703662</v>
      </c>
      <c r="AQ24" s="1083">
        <v>0</v>
      </c>
      <c r="AR24" s="378">
        <v>3</v>
      </c>
      <c r="AS24" s="378">
        <v>1</v>
      </c>
      <c r="AT24" s="378">
        <v>7</v>
      </c>
      <c r="AU24" s="378">
        <v>3</v>
      </c>
      <c r="AV24" s="378">
        <v>3</v>
      </c>
      <c r="AW24" s="378">
        <v>2</v>
      </c>
      <c r="AX24" s="378">
        <v>1</v>
      </c>
      <c r="AY24" s="378">
        <f t="shared" si="15"/>
        <v>20</v>
      </c>
      <c r="AZ24" s="1084">
        <f t="shared" si="16"/>
        <v>0.013703703703703662</v>
      </c>
      <c r="BV24" s="334"/>
      <c r="BY24" s="58"/>
      <c r="CD24" s="485" t="s">
        <v>152</v>
      </c>
      <c r="CE24" s="203">
        <v>63</v>
      </c>
      <c r="CF24" s="496" t="s">
        <v>358</v>
      </c>
      <c r="CG24" s="496" t="s">
        <v>359</v>
      </c>
      <c r="CH24" s="203">
        <v>32</v>
      </c>
      <c r="CI24" s="1072">
        <v>0.0030116898148148147</v>
      </c>
      <c r="CK24" s="394" t="s">
        <v>152</v>
      </c>
      <c r="CL24" s="842" t="s">
        <v>553</v>
      </c>
      <c r="CM24" s="842" t="s">
        <v>554</v>
      </c>
      <c r="CN24" s="1086">
        <v>0.002775138888888889</v>
      </c>
      <c r="CO24" s="1027">
        <v>0</v>
      </c>
      <c r="CP24" s="1072">
        <f t="shared" si="25"/>
        <v>0.002775138888888889</v>
      </c>
      <c r="CW24" s="350" t="s">
        <v>607</v>
      </c>
      <c r="CX24" s="340" t="s">
        <v>239</v>
      </c>
      <c r="CY24" s="340" t="s">
        <v>239</v>
      </c>
      <c r="CZ24" s="344" t="s">
        <v>239</v>
      </c>
      <c r="DA24" s="58"/>
      <c r="DP24" s="404" t="s">
        <v>152</v>
      </c>
      <c r="DQ24" s="339" t="s">
        <v>216</v>
      </c>
      <c r="DR24" s="340" t="s">
        <v>239</v>
      </c>
      <c r="DS24" s="340" t="s">
        <v>239</v>
      </c>
      <c r="DT24" s="344" t="s">
        <v>239</v>
      </c>
      <c r="EJ24" s="405" t="s">
        <v>152</v>
      </c>
      <c r="EK24" s="346" t="s">
        <v>663</v>
      </c>
      <c r="EL24" s="495" t="s">
        <v>487</v>
      </c>
      <c r="EM24" s="459">
        <v>0.006091898148148148</v>
      </c>
      <c r="EO24" s="404" t="s">
        <v>49</v>
      </c>
      <c r="EP24" s="468" t="s">
        <v>213</v>
      </c>
      <c r="EQ24" s="340" t="s">
        <v>683</v>
      </c>
      <c r="ER24" s="340">
        <v>65.282</v>
      </c>
      <c r="ES24" s="344">
        <f t="shared" si="26"/>
        <v>65.282</v>
      </c>
      <c r="ET24" s="404" t="s">
        <v>49</v>
      </c>
      <c r="EU24" s="468" t="s">
        <v>31</v>
      </c>
      <c r="EV24" s="123">
        <v>78.5</v>
      </c>
      <c r="EW24" s="123">
        <v>92.5</v>
      </c>
      <c r="EX24" s="124">
        <f t="shared" si="27"/>
        <v>78.5</v>
      </c>
      <c r="EY24" s="404" t="s">
        <v>49</v>
      </c>
      <c r="EZ24" s="468" t="s">
        <v>213</v>
      </c>
      <c r="FA24" s="344">
        <v>117.242</v>
      </c>
      <c r="FC24" s="993" t="s">
        <v>152</v>
      </c>
      <c r="FD24" s="813" t="s">
        <v>882</v>
      </c>
      <c r="FE24" s="813" t="s">
        <v>541</v>
      </c>
      <c r="FF24" s="479" t="s">
        <v>883</v>
      </c>
      <c r="FG24" s="479" t="s">
        <v>884</v>
      </c>
      <c r="FH24" s="479" t="s">
        <v>885</v>
      </c>
      <c r="FI24" s="479" t="s">
        <v>886</v>
      </c>
      <c r="FJ24" s="1076" t="s">
        <v>887</v>
      </c>
      <c r="FK24" s="513">
        <v>1</v>
      </c>
      <c r="FM24" s="353" t="s">
        <v>252</v>
      </c>
      <c r="FN24" s="128" t="s">
        <v>83</v>
      </c>
      <c r="FO24" s="1402" t="s">
        <v>35</v>
      </c>
      <c r="FP24" s="1400"/>
      <c r="FQ24" s="1400"/>
      <c r="FR24" s="1402" t="s">
        <v>1366</v>
      </c>
      <c r="FS24" s="1400"/>
      <c r="FW24" s="404" t="s">
        <v>47</v>
      </c>
      <c r="FX24" s="339" t="s">
        <v>31</v>
      </c>
      <c r="FY24" s="340">
        <v>17.45</v>
      </c>
      <c r="FZ24" s="340">
        <v>16.765</v>
      </c>
      <c r="GA24" s="452">
        <v>17.45</v>
      </c>
      <c r="GB24" s="404" t="s">
        <v>47</v>
      </c>
      <c r="GC24" s="339" t="s">
        <v>214</v>
      </c>
      <c r="GD24" s="123">
        <v>105.6</v>
      </c>
      <c r="GE24" s="546">
        <f t="shared" si="28"/>
        <v>60</v>
      </c>
      <c r="GF24" s="124">
        <v>165.6</v>
      </c>
      <c r="GH24" s="404" t="s">
        <v>152</v>
      </c>
      <c r="GI24" s="339" t="s">
        <v>1375</v>
      </c>
      <c r="GJ24" s="340">
        <v>15.947</v>
      </c>
      <c r="GK24" s="340">
        <v>15.964</v>
      </c>
      <c r="GL24" s="344">
        <v>15.964</v>
      </c>
      <c r="GO24" s="334"/>
      <c r="GP24" s="135"/>
      <c r="GR24" s="135"/>
      <c r="GT24" s="334"/>
      <c r="HZ24" s="353" t="s">
        <v>249</v>
      </c>
      <c r="IA24" s="128" t="s">
        <v>71</v>
      </c>
      <c r="IB24" s="1402" t="s">
        <v>102</v>
      </c>
      <c r="IC24" s="1400"/>
      <c r="ID24" s="1400"/>
      <c r="IE24" s="339" t="s">
        <v>125</v>
      </c>
      <c r="IF24" s="128"/>
      <c r="IJ24" s="598" t="s">
        <v>152</v>
      </c>
      <c r="IK24" s="488" t="s">
        <v>3075</v>
      </c>
      <c r="IL24" s="203">
        <v>2004</v>
      </c>
      <c r="IM24" s="488" t="s">
        <v>3071</v>
      </c>
      <c r="IN24" s="605" t="s">
        <v>3145</v>
      </c>
      <c r="IP24" s="598" t="s">
        <v>152</v>
      </c>
      <c r="IQ24" s="488" t="s">
        <v>1513</v>
      </c>
      <c r="IR24" s="203">
        <v>1986</v>
      </c>
      <c r="IS24" s="488" t="s">
        <v>1496</v>
      </c>
      <c r="IT24" s="599">
        <v>0.5395833333333333</v>
      </c>
    </row>
    <row r="25" spans="1:254" ht="13.5" customHeight="1">
      <c r="A25" s="201" t="s">
        <v>120</v>
      </c>
      <c r="B25" s="202" t="s">
        <v>30</v>
      </c>
      <c r="C25" s="195">
        <v>24</v>
      </c>
      <c r="D25" s="195">
        <v>12</v>
      </c>
      <c r="E25" s="203">
        <v>28</v>
      </c>
      <c r="F25" s="203">
        <v>14</v>
      </c>
      <c r="G25" s="203">
        <v>17</v>
      </c>
      <c r="H25" s="203">
        <v>14</v>
      </c>
      <c r="I25" s="203">
        <v>10</v>
      </c>
      <c r="J25" s="203">
        <v>8</v>
      </c>
      <c r="K25" s="203">
        <v>0</v>
      </c>
      <c r="L25" s="204">
        <f t="shared" si="19"/>
        <v>127</v>
      </c>
      <c r="M25" s="338" t="s">
        <v>120</v>
      </c>
      <c r="N25" s="128" t="s">
        <v>30</v>
      </c>
      <c r="O25" s="546">
        <v>16</v>
      </c>
      <c r="P25" s="238">
        <v>10</v>
      </c>
      <c r="Q25" s="238">
        <v>12</v>
      </c>
      <c r="R25" s="206">
        <v>14</v>
      </c>
      <c r="S25" s="206">
        <v>14</v>
      </c>
      <c r="T25" s="206">
        <v>12</v>
      </c>
      <c r="U25" s="203">
        <v>15</v>
      </c>
      <c r="V25" s="203">
        <v>12</v>
      </c>
      <c r="W25" s="203">
        <v>0</v>
      </c>
      <c r="X25" s="204">
        <f t="shared" si="20"/>
        <v>105</v>
      </c>
      <c r="Z25" s="201" t="s">
        <v>153</v>
      </c>
      <c r="AA25" s="202" t="s">
        <v>223</v>
      </c>
      <c r="AB25" s="123">
        <v>37.44</v>
      </c>
      <c r="AC25" s="223">
        <v>15</v>
      </c>
      <c r="AD25" s="124">
        <v>52.44</v>
      </c>
      <c r="AE25" s="201" t="s">
        <v>153</v>
      </c>
      <c r="AF25" s="202" t="s">
        <v>34</v>
      </c>
      <c r="AG25" s="224">
        <v>92.63</v>
      </c>
      <c r="AH25" s="223">
        <v>20</v>
      </c>
      <c r="AI25" s="225">
        <v>112.63</v>
      </c>
      <c r="AK25" s="1080" t="s">
        <v>59</v>
      </c>
      <c r="AL25" s="1081" t="s">
        <v>133</v>
      </c>
      <c r="AM25" s="378">
        <v>1</v>
      </c>
      <c r="AN25" s="1082">
        <v>0.4756944444444444</v>
      </c>
      <c r="AO25" s="1082">
        <v>0.4908564814814815</v>
      </c>
      <c r="AP25" s="1083">
        <f t="shared" si="14"/>
        <v>0.015162037037037057</v>
      </c>
      <c r="AQ25" s="1083">
        <v>0</v>
      </c>
      <c r="AR25" s="378">
        <v>2</v>
      </c>
      <c r="AS25" s="378">
        <v>3</v>
      </c>
      <c r="AT25" s="378">
        <v>7</v>
      </c>
      <c r="AU25" s="378">
        <v>1</v>
      </c>
      <c r="AV25" s="378">
        <v>3</v>
      </c>
      <c r="AW25" s="378">
        <v>3</v>
      </c>
      <c r="AX25" s="378">
        <v>1</v>
      </c>
      <c r="AY25" s="378">
        <f t="shared" si="15"/>
        <v>20</v>
      </c>
      <c r="AZ25" s="1084">
        <f t="shared" si="16"/>
        <v>0.015162037037037057</v>
      </c>
      <c r="BV25" s="334"/>
      <c r="BY25" s="58"/>
      <c r="CD25" s="485" t="s">
        <v>153</v>
      </c>
      <c r="CE25" s="203">
        <v>76</v>
      </c>
      <c r="CF25" s="496" t="s">
        <v>360</v>
      </c>
      <c r="CG25" s="496" t="s">
        <v>361</v>
      </c>
      <c r="CH25" s="203">
        <v>18</v>
      </c>
      <c r="CI25" s="1072">
        <v>0.003013159722222222</v>
      </c>
      <c r="CK25" s="394" t="s">
        <v>153</v>
      </c>
      <c r="CL25" s="842" t="s">
        <v>601</v>
      </c>
      <c r="CM25" s="842" t="s">
        <v>557</v>
      </c>
      <c r="CN25" s="1086">
        <v>0.002801261574074074</v>
      </c>
      <c r="CO25" s="1027">
        <v>0</v>
      </c>
      <c r="CP25" s="1072">
        <f t="shared" si="25"/>
        <v>0.002801261574074074</v>
      </c>
      <c r="CW25" s="350" t="s">
        <v>435</v>
      </c>
      <c r="CX25" s="340" t="s">
        <v>239</v>
      </c>
      <c r="CY25" s="340" t="s">
        <v>239</v>
      </c>
      <c r="CZ25" s="344" t="s">
        <v>239</v>
      </c>
      <c r="DA25" s="58"/>
      <c r="DP25" s="404" t="s">
        <v>153</v>
      </c>
      <c r="DQ25" s="339" t="s">
        <v>209</v>
      </c>
      <c r="DR25" s="340" t="s">
        <v>239</v>
      </c>
      <c r="DS25" s="340">
        <v>14.933</v>
      </c>
      <c r="DT25" s="344" t="s">
        <v>239</v>
      </c>
      <c r="EO25" s="404" t="s">
        <v>47</v>
      </c>
      <c r="EP25" s="468" t="s">
        <v>205</v>
      </c>
      <c r="EQ25" s="340">
        <v>85.776</v>
      </c>
      <c r="ER25" s="340">
        <v>67.086</v>
      </c>
      <c r="ES25" s="344">
        <f t="shared" si="26"/>
        <v>67.086</v>
      </c>
      <c r="ET25" s="404" t="s">
        <v>47</v>
      </c>
      <c r="EU25" s="468" t="s">
        <v>217</v>
      </c>
      <c r="EV25" s="123">
        <v>83.35</v>
      </c>
      <c r="EW25" s="123" t="s">
        <v>683</v>
      </c>
      <c r="EX25" s="124">
        <f t="shared" si="27"/>
        <v>83.35</v>
      </c>
      <c r="EY25" s="404" t="s">
        <v>47</v>
      </c>
      <c r="EZ25" s="468" t="s">
        <v>31</v>
      </c>
      <c r="FA25" s="344">
        <v>117.869</v>
      </c>
      <c r="FC25" s="993" t="s">
        <v>153</v>
      </c>
      <c r="FD25" s="813" t="s">
        <v>888</v>
      </c>
      <c r="FE25" s="813" t="s">
        <v>889</v>
      </c>
      <c r="FF25" s="479" t="s">
        <v>890</v>
      </c>
      <c r="FG25" s="479" t="s">
        <v>891</v>
      </c>
      <c r="FH25" s="479" t="s">
        <v>892</v>
      </c>
      <c r="FI25" s="479" t="s">
        <v>893</v>
      </c>
      <c r="FJ25" s="1076" t="s">
        <v>894</v>
      </c>
      <c r="FK25" s="513">
        <v>1</v>
      </c>
      <c r="FM25" s="353" t="s">
        <v>247</v>
      </c>
      <c r="FN25" s="128" t="s">
        <v>76</v>
      </c>
      <c r="FO25" s="1402" t="s">
        <v>109</v>
      </c>
      <c r="FP25" s="1400"/>
      <c r="FQ25" s="1400"/>
      <c r="FR25" s="1402" t="s">
        <v>0</v>
      </c>
      <c r="FS25" s="1400"/>
      <c r="FW25" s="404" t="s">
        <v>55</v>
      </c>
      <c r="FX25" s="339" t="s">
        <v>213</v>
      </c>
      <c r="FY25" s="340">
        <v>18.828</v>
      </c>
      <c r="FZ25" s="340">
        <v>16.967</v>
      </c>
      <c r="GA25" s="452">
        <v>18.828</v>
      </c>
      <c r="GB25" s="404" t="s">
        <v>55</v>
      </c>
      <c r="GC25" s="339" t="s">
        <v>213</v>
      </c>
      <c r="GD25" s="123">
        <v>129.22</v>
      </c>
      <c r="GE25" s="546">
        <f t="shared" si="28"/>
        <v>40</v>
      </c>
      <c r="GF25" s="124">
        <v>169.22</v>
      </c>
      <c r="GH25" s="404" t="s">
        <v>153</v>
      </c>
      <c r="GI25" s="339" t="s">
        <v>1376</v>
      </c>
      <c r="GJ25" s="340">
        <v>16.2</v>
      </c>
      <c r="GK25" s="340">
        <v>16.289</v>
      </c>
      <c r="GL25" s="344">
        <v>16.289</v>
      </c>
      <c r="GO25" s="334"/>
      <c r="GP25" s="135"/>
      <c r="GR25" s="135"/>
      <c r="GT25" s="334"/>
      <c r="HP25" s="352" t="s">
        <v>179</v>
      </c>
      <c r="HQ25" s="59"/>
      <c r="HR25" s="133"/>
      <c r="HZ25" s="353" t="s">
        <v>250</v>
      </c>
      <c r="IA25" s="128" t="s">
        <v>80</v>
      </c>
      <c r="IB25" s="1402" t="s">
        <v>183</v>
      </c>
      <c r="IC25" s="1400"/>
      <c r="ID25" s="1400"/>
      <c r="IE25" s="339" t="s">
        <v>183</v>
      </c>
      <c r="IF25" s="128"/>
      <c r="IJ25" s="598" t="s">
        <v>153</v>
      </c>
      <c r="IK25" s="488" t="s">
        <v>3076</v>
      </c>
      <c r="IL25" s="203">
        <v>2004</v>
      </c>
      <c r="IM25" s="488" t="s">
        <v>3045</v>
      </c>
      <c r="IN25" s="605" t="s">
        <v>3146</v>
      </c>
      <c r="IP25" s="598" t="s">
        <v>153</v>
      </c>
      <c r="IQ25" s="488" t="s">
        <v>1473</v>
      </c>
      <c r="IR25" s="203">
        <v>1955</v>
      </c>
      <c r="IS25" s="488" t="s">
        <v>1467</v>
      </c>
      <c r="IT25" s="599">
        <v>0.5555555555555556</v>
      </c>
    </row>
    <row r="26" spans="1:254" ht="13.5" customHeight="1" thickBot="1">
      <c r="A26" s="201" t="s">
        <v>121</v>
      </c>
      <c r="B26" s="128" t="s">
        <v>230</v>
      </c>
      <c r="C26" s="195">
        <v>14</v>
      </c>
      <c r="D26" s="195">
        <v>29</v>
      </c>
      <c r="E26" s="195">
        <v>18</v>
      </c>
      <c r="F26" s="203">
        <v>11</v>
      </c>
      <c r="G26" s="203">
        <v>18</v>
      </c>
      <c r="H26" s="203">
        <v>12</v>
      </c>
      <c r="I26" s="203">
        <v>18</v>
      </c>
      <c r="J26" s="203">
        <v>12</v>
      </c>
      <c r="K26" s="203">
        <v>0</v>
      </c>
      <c r="L26" s="204">
        <f t="shared" si="19"/>
        <v>132</v>
      </c>
      <c r="M26" s="338" t="s">
        <v>121</v>
      </c>
      <c r="N26" s="128" t="s">
        <v>206</v>
      </c>
      <c r="O26" s="546">
        <v>17</v>
      </c>
      <c r="P26" s="238">
        <v>4</v>
      </c>
      <c r="Q26" s="238">
        <v>11</v>
      </c>
      <c r="R26" s="206">
        <v>14</v>
      </c>
      <c r="S26" s="206">
        <v>14</v>
      </c>
      <c r="T26" s="206">
        <v>12</v>
      </c>
      <c r="U26" s="203">
        <v>2</v>
      </c>
      <c r="V26" s="203">
        <v>12</v>
      </c>
      <c r="W26" s="203">
        <v>20</v>
      </c>
      <c r="X26" s="204">
        <f t="shared" si="20"/>
        <v>106</v>
      </c>
      <c r="Z26" s="201" t="s">
        <v>126</v>
      </c>
      <c r="AA26" s="202" t="s">
        <v>224</v>
      </c>
      <c r="AB26" s="123">
        <v>40.43</v>
      </c>
      <c r="AC26" s="223">
        <v>15</v>
      </c>
      <c r="AD26" s="124">
        <v>55.43</v>
      </c>
      <c r="AE26" s="201" t="s">
        <v>126</v>
      </c>
      <c r="AF26" s="202" t="s">
        <v>221</v>
      </c>
      <c r="AG26" s="224">
        <v>92.78</v>
      </c>
      <c r="AH26" s="223">
        <v>20</v>
      </c>
      <c r="AI26" s="225">
        <v>112.78</v>
      </c>
      <c r="AK26" s="1080" t="s">
        <v>58</v>
      </c>
      <c r="AL26" s="1081" t="s">
        <v>282</v>
      </c>
      <c r="AM26" s="378">
        <v>20</v>
      </c>
      <c r="AN26" s="1082">
        <v>0.5152777777777778</v>
      </c>
      <c r="AO26" s="1082">
        <v>0.5323842592592593</v>
      </c>
      <c r="AP26" s="1083">
        <f aca="true" t="shared" si="29" ref="AP26:AP31">AO26-AN26</f>
        <v>0.017106481481481417</v>
      </c>
      <c r="AQ26" s="1083">
        <v>0.0013078703703703705</v>
      </c>
      <c r="AR26" s="378">
        <v>2</v>
      </c>
      <c r="AS26" s="378">
        <v>3</v>
      </c>
      <c r="AT26" s="378">
        <v>7</v>
      </c>
      <c r="AU26" s="378">
        <v>2</v>
      </c>
      <c r="AV26" s="378">
        <v>3</v>
      </c>
      <c r="AW26" s="378">
        <v>3</v>
      </c>
      <c r="AX26" s="378">
        <v>0</v>
      </c>
      <c r="AY26" s="378">
        <f aca="true" t="shared" si="30" ref="AY26:AY31">SUM(AR26:AX26)</f>
        <v>20</v>
      </c>
      <c r="AZ26" s="1084">
        <f aca="true" t="shared" si="31" ref="AZ26:AZ31">AP26-AQ26</f>
        <v>0.015798611111111048</v>
      </c>
      <c r="CD26" s="485" t="s">
        <v>126</v>
      </c>
      <c r="CE26" s="203">
        <v>38</v>
      </c>
      <c r="CF26" s="496" t="s">
        <v>362</v>
      </c>
      <c r="CG26" s="496" t="s">
        <v>236</v>
      </c>
      <c r="CH26" s="203">
        <v>23</v>
      </c>
      <c r="CI26" s="1072">
        <v>0.0030520833333333333</v>
      </c>
      <c r="CK26" s="394" t="s">
        <v>126</v>
      </c>
      <c r="CL26" s="842" t="s">
        <v>571</v>
      </c>
      <c r="CM26" s="842" t="s">
        <v>573</v>
      </c>
      <c r="CN26" s="1086">
        <v>0.0028066319444444445</v>
      </c>
      <c r="CO26" s="1027">
        <v>0</v>
      </c>
      <c r="CP26" s="1097">
        <f t="shared" si="25"/>
        <v>0.0028066319444444445</v>
      </c>
      <c r="CW26" s="350" t="s">
        <v>609</v>
      </c>
      <c r="CX26" s="340" t="s">
        <v>239</v>
      </c>
      <c r="CY26" s="340" t="s">
        <v>239</v>
      </c>
      <c r="CZ26" s="344" t="s">
        <v>239</v>
      </c>
      <c r="DP26" s="405" t="s">
        <v>126</v>
      </c>
      <c r="DQ26" s="346" t="s">
        <v>515</v>
      </c>
      <c r="DR26" s="347">
        <v>15.645</v>
      </c>
      <c r="DS26" s="347">
        <v>15.509</v>
      </c>
      <c r="DT26" s="348" t="s">
        <v>239</v>
      </c>
      <c r="EO26" s="404" t="s">
        <v>55</v>
      </c>
      <c r="EP26" s="468" t="s">
        <v>131</v>
      </c>
      <c r="EQ26" s="340">
        <v>73.083</v>
      </c>
      <c r="ER26" s="340">
        <v>68.035</v>
      </c>
      <c r="ES26" s="344">
        <f t="shared" si="26"/>
        <v>68.035</v>
      </c>
      <c r="ET26" s="404" t="s">
        <v>55</v>
      </c>
      <c r="EU26" s="468" t="s">
        <v>131</v>
      </c>
      <c r="EV26" s="123">
        <v>85.68</v>
      </c>
      <c r="EW26" s="123" t="s">
        <v>683</v>
      </c>
      <c r="EX26" s="124">
        <f t="shared" si="27"/>
        <v>85.68</v>
      </c>
      <c r="EY26" s="404" t="s">
        <v>55</v>
      </c>
      <c r="EZ26" s="468" t="s">
        <v>205</v>
      </c>
      <c r="FA26" s="344">
        <v>119.971</v>
      </c>
      <c r="FC26" s="993" t="s">
        <v>126</v>
      </c>
      <c r="FD26" s="813" t="s">
        <v>895</v>
      </c>
      <c r="FE26" s="813" t="s">
        <v>896</v>
      </c>
      <c r="FF26" s="479" t="s">
        <v>897</v>
      </c>
      <c r="FG26" s="479" t="s">
        <v>898</v>
      </c>
      <c r="FH26" s="479" t="s">
        <v>899</v>
      </c>
      <c r="FI26" s="479" t="s">
        <v>900</v>
      </c>
      <c r="FJ26" s="1076" t="s">
        <v>901</v>
      </c>
      <c r="FK26" s="513">
        <v>1</v>
      </c>
      <c r="FM26" s="353" t="s">
        <v>248</v>
      </c>
      <c r="FN26" s="128" t="s">
        <v>1365</v>
      </c>
      <c r="FO26" s="1402" t="s">
        <v>141</v>
      </c>
      <c r="FP26" s="1400"/>
      <c r="FQ26" s="1400"/>
      <c r="FR26" s="1402" t="s">
        <v>95</v>
      </c>
      <c r="FS26" s="1400"/>
      <c r="FW26" s="404" t="s">
        <v>52</v>
      </c>
      <c r="FX26" s="339" t="s">
        <v>208</v>
      </c>
      <c r="FY26" s="340">
        <v>20.417</v>
      </c>
      <c r="FZ26" s="340">
        <v>19.036</v>
      </c>
      <c r="GA26" s="452">
        <v>20.417</v>
      </c>
      <c r="GB26" s="404" t="s">
        <v>52</v>
      </c>
      <c r="GC26" s="339" t="s">
        <v>212</v>
      </c>
      <c r="GD26" s="123">
        <v>99.88</v>
      </c>
      <c r="GE26" s="546">
        <f t="shared" si="28"/>
        <v>90</v>
      </c>
      <c r="GF26" s="124">
        <v>189.88</v>
      </c>
      <c r="GH26" s="404" t="s">
        <v>126</v>
      </c>
      <c r="GI26" s="339" t="s">
        <v>236</v>
      </c>
      <c r="GJ26" s="340">
        <v>16.345</v>
      </c>
      <c r="GK26" s="340">
        <v>15.206</v>
      </c>
      <c r="GL26" s="344">
        <v>16.345</v>
      </c>
      <c r="GO26" s="334"/>
      <c r="GP26" s="135"/>
      <c r="GR26" s="135"/>
      <c r="GT26" s="334"/>
      <c r="HP26" s="353" t="s">
        <v>249</v>
      </c>
      <c r="HQ26" s="128" t="s">
        <v>79</v>
      </c>
      <c r="HR26" s="1402" t="s">
        <v>102</v>
      </c>
      <c r="HS26" s="1400"/>
      <c r="HT26" s="1400"/>
      <c r="HU26" s="339" t="s">
        <v>125</v>
      </c>
      <c r="HV26" s="128"/>
      <c r="HZ26" s="353" t="s">
        <v>251</v>
      </c>
      <c r="IA26" s="128" t="s">
        <v>82</v>
      </c>
      <c r="IB26" s="1402" t="s">
        <v>142</v>
      </c>
      <c r="IC26" s="1400"/>
      <c r="ID26" s="1400"/>
      <c r="IE26" s="1403" t="s">
        <v>142</v>
      </c>
      <c r="IF26" s="1404"/>
      <c r="IJ26" s="598" t="s">
        <v>126</v>
      </c>
      <c r="IK26" s="488" t="s">
        <v>3077</v>
      </c>
      <c r="IL26" s="203">
        <v>2004</v>
      </c>
      <c r="IM26" s="488" t="s">
        <v>3045</v>
      </c>
      <c r="IN26" s="605" t="s">
        <v>695</v>
      </c>
      <c r="IP26" s="598" t="s">
        <v>126</v>
      </c>
      <c r="IQ26" s="488" t="s">
        <v>1514</v>
      </c>
      <c r="IR26" s="203">
        <v>1984</v>
      </c>
      <c r="IS26" s="488" t="s">
        <v>1515</v>
      </c>
      <c r="IT26" s="599">
        <v>0.5583333333333333</v>
      </c>
    </row>
    <row r="27" spans="1:254" ht="13.5" customHeight="1" thickBot="1">
      <c r="A27" s="201" t="s">
        <v>63</v>
      </c>
      <c r="B27" s="128" t="s">
        <v>206</v>
      </c>
      <c r="C27" s="195">
        <v>15</v>
      </c>
      <c r="D27" s="195">
        <v>8</v>
      </c>
      <c r="E27" s="195">
        <v>21</v>
      </c>
      <c r="F27" s="203">
        <v>19</v>
      </c>
      <c r="G27" s="203">
        <v>19</v>
      </c>
      <c r="H27" s="203">
        <v>16</v>
      </c>
      <c r="I27" s="203">
        <v>6</v>
      </c>
      <c r="J27" s="203">
        <v>12</v>
      </c>
      <c r="K27" s="203">
        <v>20</v>
      </c>
      <c r="L27" s="204">
        <f t="shared" si="19"/>
        <v>136</v>
      </c>
      <c r="M27" s="338" t="s">
        <v>63</v>
      </c>
      <c r="N27" s="128" t="s">
        <v>204</v>
      </c>
      <c r="O27" s="546">
        <v>13</v>
      </c>
      <c r="P27" s="238">
        <v>2</v>
      </c>
      <c r="Q27" s="238">
        <v>15</v>
      </c>
      <c r="R27" s="206">
        <v>14</v>
      </c>
      <c r="S27" s="206">
        <v>14</v>
      </c>
      <c r="T27" s="206">
        <v>12</v>
      </c>
      <c r="U27" s="203">
        <v>15</v>
      </c>
      <c r="V27" s="203">
        <v>12</v>
      </c>
      <c r="W27" s="203">
        <v>20</v>
      </c>
      <c r="X27" s="204">
        <f t="shared" si="20"/>
        <v>117</v>
      </c>
      <c r="Z27" s="201" t="s">
        <v>123</v>
      </c>
      <c r="AA27" s="202" t="s">
        <v>34</v>
      </c>
      <c r="AB27" s="123">
        <v>41.03</v>
      </c>
      <c r="AC27" s="223">
        <v>15</v>
      </c>
      <c r="AD27" s="124">
        <v>56.03</v>
      </c>
      <c r="AE27" s="201" t="s">
        <v>123</v>
      </c>
      <c r="AF27" s="202" t="s">
        <v>228</v>
      </c>
      <c r="AG27" s="224">
        <v>85.15</v>
      </c>
      <c r="AH27" s="223">
        <v>40</v>
      </c>
      <c r="AI27" s="225">
        <v>125.15</v>
      </c>
      <c r="AK27" s="1080" t="s">
        <v>122</v>
      </c>
      <c r="AL27" s="1081" t="s">
        <v>297</v>
      </c>
      <c r="AM27" s="378">
        <v>13</v>
      </c>
      <c r="AN27" s="1082">
        <v>0.5006944444444444</v>
      </c>
      <c r="AO27" s="1082">
        <v>0.5203125000000001</v>
      </c>
      <c r="AP27" s="1083">
        <f t="shared" si="29"/>
        <v>0.019618055555555625</v>
      </c>
      <c r="AQ27" s="1083">
        <v>0</v>
      </c>
      <c r="AR27" s="378">
        <v>0</v>
      </c>
      <c r="AS27" s="378">
        <v>3</v>
      </c>
      <c r="AT27" s="378">
        <v>7</v>
      </c>
      <c r="AU27" s="378">
        <v>1</v>
      </c>
      <c r="AV27" s="378">
        <v>3</v>
      </c>
      <c r="AW27" s="378">
        <v>3</v>
      </c>
      <c r="AX27" s="378">
        <v>3</v>
      </c>
      <c r="AY27" s="378">
        <f t="shared" si="30"/>
        <v>20</v>
      </c>
      <c r="AZ27" s="1084">
        <f t="shared" si="31"/>
        <v>0.019618055555555625</v>
      </c>
      <c r="CD27" s="485" t="s">
        <v>123</v>
      </c>
      <c r="CE27" s="203">
        <v>49</v>
      </c>
      <c r="CF27" s="496" t="s">
        <v>363</v>
      </c>
      <c r="CG27" s="496" t="s">
        <v>364</v>
      </c>
      <c r="CH27" s="203">
        <v>24</v>
      </c>
      <c r="CI27" s="1072">
        <v>0.0030952546296296297</v>
      </c>
      <c r="CK27" s="394" t="s">
        <v>123</v>
      </c>
      <c r="CL27" s="128" t="s">
        <v>552</v>
      </c>
      <c r="CM27" s="128" t="s">
        <v>551</v>
      </c>
      <c r="CN27" s="1077">
        <v>0.0028070023148148147</v>
      </c>
      <c r="CO27" s="203">
        <v>0</v>
      </c>
      <c r="CP27" s="1072">
        <f t="shared" si="25"/>
        <v>0.0028070023148148147</v>
      </c>
      <c r="CW27" s="411" t="s">
        <v>222</v>
      </c>
      <c r="CX27" s="412" t="s">
        <v>239</v>
      </c>
      <c r="CY27" s="412" t="s">
        <v>239</v>
      </c>
      <c r="CZ27" s="413" t="s">
        <v>239</v>
      </c>
      <c r="EO27" s="404" t="s">
        <v>52</v>
      </c>
      <c r="EP27" s="468" t="s">
        <v>207</v>
      </c>
      <c r="EQ27" s="340">
        <v>78.889</v>
      </c>
      <c r="ER27" s="340">
        <v>69.002</v>
      </c>
      <c r="ES27" s="344">
        <f t="shared" si="26"/>
        <v>69.002</v>
      </c>
      <c r="ET27" s="404" t="s">
        <v>52</v>
      </c>
      <c r="EU27" s="468" t="s">
        <v>205</v>
      </c>
      <c r="EV27" s="123">
        <v>86.97</v>
      </c>
      <c r="EW27" s="123">
        <v>124.71</v>
      </c>
      <c r="EX27" s="124">
        <f t="shared" si="27"/>
        <v>86.97</v>
      </c>
      <c r="EY27" s="404" t="s">
        <v>52</v>
      </c>
      <c r="EZ27" s="468" t="s">
        <v>214</v>
      </c>
      <c r="FA27" s="344">
        <v>125.486</v>
      </c>
      <c r="FC27" s="993" t="s">
        <v>123</v>
      </c>
      <c r="FD27" s="813" t="s">
        <v>902</v>
      </c>
      <c r="FE27" s="813" t="s">
        <v>784</v>
      </c>
      <c r="FF27" s="479" t="s">
        <v>903</v>
      </c>
      <c r="FG27" s="479" t="s">
        <v>904</v>
      </c>
      <c r="FH27" s="479" t="s">
        <v>905</v>
      </c>
      <c r="FI27" s="479" t="s">
        <v>906</v>
      </c>
      <c r="FJ27" s="1076" t="s">
        <v>907</v>
      </c>
      <c r="FK27" s="513">
        <v>1</v>
      </c>
      <c r="FW27" s="404" t="s">
        <v>56</v>
      </c>
      <c r="FX27" s="339" t="s">
        <v>209</v>
      </c>
      <c r="FY27" s="340">
        <v>20.512</v>
      </c>
      <c r="FZ27" s="340">
        <v>21.973</v>
      </c>
      <c r="GA27" s="452">
        <v>21.973</v>
      </c>
      <c r="GB27" s="404" t="s">
        <v>56</v>
      </c>
      <c r="GC27" s="339" t="s">
        <v>31</v>
      </c>
      <c r="GD27" s="123">
        <v>77.37</v>
      </c>
      <c r="GE27" s="546">
        <f t="shared" si="28"/>
        <v>120</v>
      </c>
      <c r="GF27" s="124">
        <v>197.37</v>
      </c>
      <c r="GH27" s="404" t="s">
        <v>123</v>
      </c>
      <c r="GI27" s="339" t="s">
        <v>1377</v>
      </c>
      <c r="GJ27" s="340">
        <v>15.317</v>
      </c>
      <c r="GK27" s="340">
        <v>16.731</v>
      </c>
      <c r="GL27" s="344">
        <v>16.731</v>
      </c>
      <c r="GO27" s="334"/>
      <c r="GP27" s="135"/>
      <c r="GR27" s="135"/>
      <c r="GT27" s="334"/>
      <c r="HP27" s="353" t="s">
        <v>250</v>
      </c>
      <c r="HQ27" s="128" t="s">
        <v>80</v>
      </c>
      <c r="HR27" s="1402" t="s">
        <v>183</v>
      </c>
      <c r="HS27" s="1400"/>
      <c r="HT27" s="1400"/>
      <c r="HU27" s="339" t="s">
        <v>183</v>
      </c>
      <c r="HV27" s="128"/>
      <c r="HZ27" s="353" t="s">
        <v>74</v>
      </c>
      <c r="IA27" s="128" t="s">
        <v>13</v>
      </c>
      <c r="IB27" s="1402" t="s">
        <v>253</v>
      </c>
      <c r="IC27" s="1400"/>
      <c r="ID27" s="1400"/>
      <c r="IE27" s="339" t="s">
        <v>253</v>
      </c>
      <c r="IF27" s="128"/>
      <c r="IG27" s="59"/>
      <c r="IJ27" s="598" t="s">
        <v>123</v>
      </c>
      <c r="IK27" s="488" t="s">
        <v>3078</v>
      </c>
      <c r="IL27" s="203">
        <v>1988</v>
      </c>
      <c r="IM27" s="488" t="s">
        <v>3064</v>
      </c>
      <c r="IN27" s="605" t="s">
        <v>3147</v>
      </c>
      <c r="IP27" s="598" t="s">
        <v>123</v>
      </c>
      <c r="IQ27" s="488" t="s">
        <v>1516</v>
      </c>
      <c r="IR27" s="203">
        <v>1995</v>
      </c>
      <c r="IS27" s="488" t="s">
        <v>1517</v>
      </c>
      <c r="IT27" s="599">
        <v>0.6</v>
      </c>
    </row>
    <row r="28" spans="1:254" ht="13.5" customHeight="1" thickBot="1">
      <c r="A28" s="201" t="s">
        <v>151</v>
      </c>
      <c r="B28" s="202" t="s">
        <v>208</v>
      </c>
      <c r="C28" s="195">
        <v>13</v>
      </c>
      <c r="D28" s="195">
        <v>22</v>
      </c>
      <c r="E28" s="203">
        <v>17</v>
      </c>
      <c r="F28" s="203">
        <v>19</v>
      </c>
      <c r="G28" s="203">
        <v>19</v>
      </c>
      <c r="H28" s="203">
        <v>16</v>
      </c>
      <c r="I28" s="203">
        <v>18</v>
      </c>
      <c r="J28" s="203">
        <v>12</v>
      </c>
      <c r="K28" s="203">
        <v>0</v>
      </c>
      <c r="L28" s="204">
        <f t="shared" si="19"/>
        <v>136</v>
      </c>
      <c r="M28" s="345" t="s">
        <v>151</v>
      </c>
      <c r="N28" s="177" t="s">
        <v>216</v>
      </c>
      <c r="O28" s="1104">
        <v>11</v>
      </c>
      <c r="P28" s="244">
        <v>17</v>
      </c>
      <c r="Q28" s="244">
        <v>9</v>
      </c>
      <c r="R28" s="210">
        <v>14</v>
      </c>
      <c r="S28" s="210">
        <v>14</v>
      </c>
      <c r="T28" s="210">
        <v>12</v>
      </c>
      <c r="U28" s="211">
        <v>15</v>
      </c>
      <c r="V28" s="211">
        <v>12</v>
      </c>
      <c r="W28" s="211">
        <v>20</v>
      </c>
      <c r="X28" s="214">
        <f t="shared" si="20"/>
        <v>124</v>
      </c>
      <c r="Z28" s="201" t="s">
        <v>124</v>
      </c>
      <c r="AA28" s="202" t="s">
        <v>225</v>
      </c>
      <c r="AB28" s="123">
        <v>42.22</v>
      </c>
      <c r="AC28" s="223">
        <v>15</v>
      </c>
      <c r="AD28" s="124">
        <v>57.22</v>
      </c>
      <c r="AE28" s="201" t="s">
        <v>124</v>
      </c>
      <c r="AF28" s="202" t="s">
        <v>226</v>
      </c>
      <c r="AG28" s="224">
        <v>106.81</v>
      </c>
      <c r="AH28" s="223">
        <v>20</v>
      </c>
      <c r="AI28" s="225">
        <v>126.81</v>
      </c>
      <c r="AK28" s="1080" t="s">
        <v>152</v>
      </c>
      <c r="AL28" s="1081" t="s">
        <v>172</v>
      </c>
      <c r="AM28" s="378">
        <v>27</v>
      </c>
      <c r="AN28" s="1082">
        <v>0.5298611111111111</v>
      </c>
      <c r="AO28" s="1082">
        <v>0.5430671296296297</v>
      </c>
      <c r="AP28" s="1083">
        <f t="shared" si="29"/>
        <v>0.013206018518518547</v>
      </c>
      <c r="AQ28" s="1083">
        <v>0</v>
      </c>
      <c r="AR28" s="378">
        <v>3</v>
      </c>
      <c r="AS28" s="378">
        <v>3</v>
      </c>
      <c r="AT28" s="378">
        <v>4</v>
      </c>
      <c r="AU28" s="378">
        <v>3</v>
      </c>
      <c r="AV28" s="378">
        <v>3</v>
      </c>
      <c r="AW28" s="378">
        <v>3</v>
      </c>
      <c r="AX28" s="378">
        <v>0</v>
      </c>
      <c r="AY28" s="378">
        <f t="shared" si="30"/>
        <v>19</v>
      </c>
      <c r="AZ28" s="1084">
        <f t="shared" si="31"/>
        <v>0.013206018518518547</v>
      </c>
      <c r="CD28" s="485" t="s">
        <v>124</v>
      </c>
      <c r="CE28" s="203">
        <v>101</v>
      </c>
      <c r="CF28" s="496" t="s">
        <v>365</v>
      </c>
      <c r="CG28" s="496" t="s">
        <v>244</v>
      </c>
      <c r="CH28" s="203">
        <v>25</v>
      </c>
      <c r="CI28" s="1072">
        <v>0.003098113425925926</v>
      </c>
      <c r="CK28" s="394" t="s">
        <v>124</v>
      </c>
      <c r="CL28" s="842" t="s">
        <v>562</v>
      </c>
      <c r="CM28" s="1105" t="s">
        <v>561</v>
      </c>
      <c r="CN28" s="1086">
        <v>0.002919270833333333</v>
      </c>
      <c r="CO28" s="1027">
        <v>0</v>
      </c>
      <c r="CP28" s="1097">
        <f t="shared" si="25"/>
        <v>0.002919270833333333</v>
      </c>
      <c r="DP28" s="352" t="s">
        <v>179</v>
      </c>
      <c r="DQ28" s="59"/>
      <c r="DR28" s="133"/>
      <c r="DU28" s="441"/>
      <c r="EO28" s="404" t="s">
        <v>56</v>
      </c>
      <c r="EP28" s="468" t="s">
        <v>212</v>
      </c>
      <c r="EQ28" s="340">
        <v>79.21</v>
      </c>
      <c r="ER28" s="340">
        <v>75.945</v>
      </c>
      <c r="ES28" s="344">
        <f t="shared" si="26"/>
        <v>75.945</v>
      </c>
      <c r="ET28" s="404" t="s">
        <v>56</v>
      </c>
      <c r="EU28" s="468" t="s">
        <v>208</v>
      </c>
      <c r="EV28" s="123">
        <v>89.09</v>
      </c>
      <c r="EW28" s="123">
        <v>114.71</v>
      </c>
      <c r="EX28" s="124">
        <f t="shared" si="27"/>
        <v>89.09</v>
      </c>
      <c r="EY28" s="404" t="s">
        <v>56</v>
      </c>
      <c r="EZ28" s="468" t="s">
        <v>212</v>
      </c>
      <c r="FA28" s="344">
        <v>126.56</v>
      </c>
      <c r="FC28" s="993" t="s">
        <v>124</v>
      </c>
      <c r="FD28" s="813" t="s">
        <v>908</v>
      </c>
      <c r="FE28" s="813" t="s">
        <v>752</v>
      </c>
      <c r="FF28" s="479" t="s">
        <v>909</v>
      </c>
      <c r="FG28" s="479" t="s">
        <v>910</v>
      </c>
      <c r="FH28" s="479" t="s">
        <v>911</v>
      </c>
      <c r="FI28" s="479" t="s">
        <v>912</v>
      </c>
      <c r="FJ28" s="1076" t="s">
        <v>913</v>
      </c>
      <c r="FK28" s="513">
        <v>1</v>
      </c>
      <c r="FW28" s="404" t="s">
        <v>53</v>
      </c>
      <c r="FX28" s="339" t="s">
        <v>212</v>
      </c>
      <c r="FY28" s="340">
        <v>23.96</v>
      </c>
      <c r="FZ28" s="340">
        <v>23.228</v>
      </c>
      <c r="GA28" s="452">
        <v>23.96</v>
      </c>
      <c r="GB28" s="404" t="s">
        <v>53</v>
      </c>
      <c r="GC28" s="339" t="s">
        <v>208</v>
      </c>
      <c r="GD28" s="123">
        <v>102.09</v>
      </c>
      <c r="GE28" s="546">
        <f t="shared" si="28"/>
        <v>110</v>
      </c>
      <c r="GF28" s="124">
        <v>212.09</v>
      </c>
      <c r="GH28" s="404" t="s">
        <v>124</v>
      </c>
      <c r="GI28" s="339" t="s">
        <v>1353</v>
      </c>
      <c r="GJ28" s="340">
        <v>16.302</v>
      </c>
      <c r="GK28" s="340">
        <v>16.747</v>
      </c>
      <c r="GL28" s="344">
        <v>16.747</v>
      </c>
      <c r="GO28" s="334"/>
      <c r="GP28" s="135"/>
      <c r="GR28" s="135"/>
      <c r="GT28" s="334"/>
      <c r="HP28" s="353" t="s">
        <v>251</v>
      </c>
      <c r="HQ28" s="128" t="s">
        <v>1426</v>
      </c>
      <c r="HR28" s="1402" t="s">
        <v>142</v>
      </c>
      <c r="HS28" s="1400"/>
      <c r="HT28" s="1400"/>
      <c r="HU28" s="1403" t="s">
        <v>142</v>
      </c>
      <c r="HV28" s="1404"/>
      <c r="HW28" s="59"/>
      <c r="HZ28" s="353" t="s">
        <v>252</v>
      </c>
      <c r="IA28" s="128" t="s">
        <v>83</v>
      </c>
      <c r="IB28" s="1402" t="s">
        <v>35</v>
      </c>
      <c r="IC28" s="1400"/>
      <c r="ID28" s="1400"/>
      <c r="IE28" s="339" t="s">
        <v>1366</v>
      </c>
      <c r="IF28" s="128"/>
      <c r="IG28" s="59"/>
      <c r="IJ28" s="598" t="s">
        <v>124</v>
      </c>
      <c r="IK28" s="488" t="s">
        <v>3079</v>
      </c>
      <c r="IL28" s="203">
        <v>2001</v>
      </c>
      <c r="IM28" s="488" t="s">
        <v>3045</v>
      </c>
      <c r="IN28" s="605" t="s">
        <v>3148</v>
      </c>
      <c r="IP28" s="598" t="s">
        <v>124</v>
      </c>
      <c r="IQ28" s="488" t="s">
        <v>1518</v>
      </c>
      <c r="IR28" s="203">
        <v>1984</v>
      </c>
      <c r="IS28" s="488" t="s">
        <v>1467</v>
      </c>
      <c r="IT28" s="599">
        <v>0.6520833333333333</v>
      </c>
    </row>
    <row r="29" spans="1:254" ht="13.5" customHeight="1">
      <c r="A29" s="201" t="s">
        <v>59</v>
      </c>
      <c r="B29" s="202" t="s">
        <v>214</v>
      </c>
      <c r="C29" s="195">
        <v>17</v>
      </c>
      <c r="D29" s="195">
        <v>16</v>
      </c>
      <c r="E29" s="203">
        <v>14</v>
      </c>
      <c r="F29" s="203">
        <v>19</v>
      </c>
      <c r="G29" s="203">
        <v>19</v>
      </c>
      <c r="H29" s="203">
        <v>16</v>
      </c>
      <c r="I29" s="203">
        <v>18</v>
      </c>
      <c r="J29" s="203">
        <v>12</v>
      </c>
      <c r="K29" s="203">
        <v>5</v>
      </c>
      <c r="L29" s="204">
        <f t="shared" si="19"/>
        <v>136</v>
      </c>
      <c r="Z29" s="201" t="s">
        <v>164</v>
      </c>
      <c r="AA29" s="202" t="s">
        <v>226</v>
      </c>
      <c r="AB29" s="123">
        <v>60.6</v>
      </c>
      <c r="AC29" s="223">
        <v>0</v>
      </c>
      <c r="AD29" s="124">
        <v>60.6</v>
      </c>
      <c r="AE29" s="201" t="s">
        <v>164</v>
      </c>
      <c r="AF29" s="202" t="s">
        <v>204</v>
      </c>
      <c r="AG29" s="224">
        <v>68.78</v>
      </c>
      <c r="AH29" s="223">
        <v>60</v>
      </c>
      <c r="AI29" s="225">
        <v>128.78</v>
      </c>
      <c r="AK29" s="1080" t="s">
        <v>153</v>
      </c>
      <c r="AL29" s="1081" t="s">
        <v>226</v>
      </c>
      <c r="AM29" s="378">
        <v>24</v>
      </c>
      <c r="AN29" s="1082">
        <v>0.5236111111111111</v>
      </c>
      <c r="AO29" s="1082">
        <v>0.5379050925925926</v>
      </c>
      <c r="AP29" s="1083">
        <f t="shared" si="29"/>
        <v>0.014293981481481421</v>
      </c>
      <c r="AQ29" s="1083">
        <v>0</v>
      </c>
      <c r="AR29" s="378">
        <v>1</v>
      </c>
      <c r="AS29" s="378">
        <v>3</v>
      </c>
      <c r="AT29" s="378">
        <v>7</v>
      </c>
      <c r="AU29" s="378">
        <v>2</v>
      </c>
      <c r="AV29" s="378">
        <v>3</v>
      </c>
      <c r="AW29" s="378">
        <v>2</v>
      </c>
      <c r="AX29" s="378">
        <v>1</v>
      </c>
      <c r="AY29" s="378">
        <f t="shared" si="30"/>
        <v>19</v>
      </c>
      <c r="AZ29" s="1084">
        <f t="shared" si="31"/>
        <v>0.014293981481481421</v>
      </c>
      <c r="CD29" s="485" t="s">
        <v>164</v>
      </c>
      <c r="CE29" s="203">
        <v>84</v>
      </c>
      <c r="CF29" s="496" t="s">
        <v>366</v>
      </c>
      <c r="CG29" s="496" t="s">
        <v>214</v>
      </c>
      <c r="CH29" s="203">
        <v>22</v>
      </c>
      <c r="CI29" s="1072">
        <v>0.0031019328703703708</v>
      </c>
      <c r="CK29" s="394" t="s">
        <v>164</v>
      </c>
      <c r="CL29" s="842" t="s">
        <v>565</v>
      </c>
      <c r="CM29" s="842" t="s">
        <v>566</v>
      </c>
      <c r="CN29" s="1086">
        <v>0.0029366319444444444</v>
      </c>
      <c r="CO29" s="1027">
        <v>0</v>
      </c>
      <c r="CP29" s="1097">
        <f t="shared" si="25"/>
        <v>0.0029366319444444444</v>
      </c>
      <c r="CR29" s="352" t="s">
        <v>625</v>
      </c>
      <c r="CS29" s="59"/>
      <c r="DP29" s="353" t="s">
        <v>249</v>
      </c>
      <c r="DQ29" s="1405" t="s">
        <v>71</v>
      </c>
      <c r="DR29" s="1404"/>
      <c r="DS29" s="339" t="s">
        <v>79</v>
      </c>
      <c r="DT29" s="452"/>
      <c r="DU29" s="1403" t="s">
        <v>102</v>
      </c>
      <c r="DV29" s="1404"/>
      <c r="DW29" s="453"/>
      <c r="EO29" s="404" t="s">
        <v>53</v>
      </c>
      <c r="EP29" s="468" t="s">
        <v>214</v>
      </c>
      <c r="EQ29" s="340">
        <v>84.695</v>
      </c>
      <c r="ER29" s="340">
        <v>76.079</v>
      </c>
      <c r="ES29" s="344">
        <f t="shared" si="26"/>
        <v>76.079</v>
      </c>
      <c r="ET29" s="404" t="s">
        <v>53</v>
      </c>
      <c r="EU29" s="468" t="s">
        <v>209</v>
      </c>
      <c r="EV29" s="123">
        <v>89.37</v>
      </c>
      <c r="EW29" s="123">
        <v>110.65</v>
      </c>
      <c r="EX29" s="124">
        <f t="shared" si="27"/>
        <v>89.37</v>
      </c>
      <c r="EY29" s="404" t="s">
        <v>53</v>
      </c>
      <c r="EZ29" s="468" t="s">
        <v>207</v>
      </c>
      <c r="FA29" s="344">
        <v>126.84</v>
      </c>
      <c r="FC29" s="993" t="s">
        <v>164</v>
      </c>
      <c r="FD29" s="813" t="s">
        <v>914</v>
      </c>
      <c r="FE29" s="813" t="s">
        <v>811</v>
      </c>
      <c r="FF29" s="479" t="s">
        <v>915</v>
      </c>
      <c r="FG29" s="479" t="s">
        <v>916</v>
      </c>
      <c r="FH29" s="479" t="s">
        <v>917</v>
      </c>
      <c r="FI29" s="479" t="s">
        <v>918</v>
      </c>
      <c r="FJ29" s="1076" t="s">
        <v>919</v>
      </c>
      <c r="FK29" s="513">
        <v>1</v>
      </c>
      <c r="FT29" s="59"/>
      <c r="FW29" s="404" t="s">
        <v>57</v>
      </c>
      <c r="FX29" s="339" t="s">
        <v>215</v>
      </c>
      <c r="FY29" s="340">
        <v>24.58</v>
      </c>
      <c r="FZ29" s="340">
        <v>25.768</v>
      </c>
      <c r="GA29" s="452">
        <v>25.768</v>
      </c>
      <c r="GB29" s="404" t="s">
        <v>57</v>
      </c>
      <c r="GC29" s="339" t="s">
        <v>209</v>
      </c>
      <c r="GD29" s="123">
        <v>107.53</v>
      </c>
      <c r="GE29" s="546">
        <f t="shared" si="28"/>
        <v>149.99999999999997</v>
      </c>
      <c r="GF29" s="124">
        <v>257.53</v>
      </c>
      <c r="GH29" s="404" t="s">
        <v>164</v>
      </c>
      <c r="GI29" s="339" t="s">
        <v>241</v>
      </c>
      <c r="GJ29" s="340">
        <v>17.126</v>
      </c>
      <c r="GK29" s="340">
        <v>17.017</v>
      </c>
      <c r="GL29" s="344">
        <v>17.126</v>
      </c>
      <c r="GO29" s="334"/>
      <c r="GP29" s="135"/>
      <c r="GR29" s="135"/>
      <c r="GT29" s="334"/>
      <c r="HC29" s="59"/>
      <c r="HM29" s="59"/>
      <c r="HP29" s="353" t="s">
        <v>74</v>
      </c>
      <c r="HQ29" s="128" t="s">
        <v>13</v>
      </c>
      <c r="HR29" s="1402" t="s">
        <v>253</v>
      </c>
      <c r="HS29" s="1400"/>
      <c r="HT29" s="1400"/>
      <c r="HU29" s="339" t="s">
        <v>94</v>
      </c>
      <c r="HV29" s="128"/>
      <c r="HW29" s="59"/>
      <c r="HZ29" s="353" t="s">
        <v>247</v>
      </c>
      <c r="IA29" s="128" t="s">
        <v>76</v>
      </c>
      <c r="IB29" s="1402" t="s">
        <v>109</v>
      </c>
      <c r="IC29" s="1400"/>
      <c r="ID29" s="1400"/>
      <c r="IE29" s="1403" t="s">
        <v>0</v>
      </c>
      <c r="IF29" s="1404"/>
      <c r="IJ29" s="598" t="s">
        <v>164</v>
      </c>
      <c r="IK29" s="488" t="s">
        <v>3080</v>
      </c>
      <c r="IL29" s="203">
        <v>1986</v>
      </c>
      <c r="IM29" s="488" t="s">
        <v>3045</v>
      </c>
      <c r="IN29" s="605" t="s">
        <v>3149</v>
      </c>
      <c r="IP29" s="598" t="s">
        <v>164</v>
      </c>
      <c r="IQ29" s="488" t="s">
        <v>1519</v>
      </c>
      <c r="IR29" s="203">
        <v>1980</v>
      </c>
      <c r="IS29" s="488" t="s">
        <v>1505</v>
      </c>
      <c r="IT29" s="599">
        <v>0.65625</v>
      </c>
    </row>
    <row r="30" spans="1:254" ht="13.5" customHeight="1">
      <c r="A30" s="201" t="s">
        <v>58</v>
      </c>
      <c r="B30" s="202" t="s">
        <v>216</v>
      </c>
      <c r="C30" s="195">
        <v>4</v>
      </c>
      <c r="D30" s="195">
        <v>20</v>
      </c>
      <c r="E30" s="195">
        <v>13</v>
      </c>
      <c r="F30" s="203">
        <v>19</v>
      </c>
      <c r="G30" s="203">
        <v>19</v>
      </c>
      <c r="H30" s="203">
        <v>16</v>
      </c>
      <c r="I30" s="203">
        <v>18</v>
      </c>
      <c r="J30" s="203">
        <v>12</v>
      </c>
      <c r="K30" s="203">
        <v>20</v>
      </c>
      <c r="L30" s="204">
        <f t="shared" si="19"/>
        <v>141</v>
      </c>
      <c r="Q30" s="212"/>
      <c r="R30" s="212"/>
      <c r="S30" s="212"/>
      <c r="T30" s="212"/>
      <c r="U30" s="212"/>
      <c r="V30" s="212"/>
      <c r="W30" s="212"/>
      <c r="Z30" s="201" t="s">
        <v>227</v>
      </c>
      <c r="AA30" s="202" t="s">
        <v>228</v>
      </c>
      <c r="AB30" s="123">
        <v>47.72</v>
      </c>
      <c r="AC30" s="223">
        <v>15</v>
      </c>
      <c r="AD30" s="124">
        <v>62.72</v>
      </c>
      <c r="AE30" s="201" t="s">
        <v>227</v>
      </c>
      <c r="AF30" s="202" t="s">
        <v>30</v>
      </c>
      <c r="AG30" s="224">
        <v>110.1</v>
      </c>
      <c r="AH30" s="223">
        <v>20</v>
      </c>
      <c r="AI30" s="225">
        <v>130.1</v>
      </c>
      <c r="AK30" s="1080" t="s">
        <v>126</v>
      </c>
      <c r="AL30" s="1081" t="s">
        <v>298</v>
      </c>
      <c r="AM30" s="378">
        <v>32</v>
      </c>
      <c r="AN30" s="1082">
        <v>0.5402777777777777</v>
      </c>
      <c r="AO30" s="1082">
        <v>0.5543171296296296</v>
      </c>
      <c r="AP30" s="1083">
        <f t="shared" si="29"/>
        <v>0.0140393518518519</v>
      </c>
      <c r="AQ30" s="1083">
        <v>0.0001388888888888889</v>
      </c>
      <c r="AR30" s="378">
        <v>0</v>
      </c>
      <c r="AS30" s="378">
        <v>3</v>
      </c>
      <c r="AT30" s="378">
        <v>7</v>
      </c>
      <c r="AU30" s="378">
        <v>1</v>
      </c>
      <c r="AV30" s="378">
        <v>3</v>
      </c>
      <c r="AW30" s="378">
        <v>3</v>
      </c>
      <c r="AX30" s="378">
        <v>1</v>
      </c>
      <c r="AY30" s="378">
        <f t="shared" si="30"/>
        <v>18</v>
      </c>
      <c r="AZ30" s="1084">
        <f t="shared" si="31"/>
        <v>0.013900462962963012</v>
      </c>
      <c r="CD30" s="485" t="s">
        <v>227</v>
      </c>
      <c r="CE30" s="203">
        <v>31</v>
      </c>
      <c r="CF30" s="496" t="s">
        <v>367</v>
      </c>
      <c r="CG30" s="496" t="s">
        <v>368</v>
      </c>
      <c r="CH30" s="203">
        <v>21</v>
      </c>
      <c r="CI30" s="1072">
        <v>0.003132986111111111</v>
      </c>
      <c r="CK30" s="394" t="s">
        <v>227</v>
      </c>
      <c r="CL30" s="842" t="s">
        <v>559</v>
      </c>
      <c r="CM30" s="842" t="s">
        <v>435</v>
      </c>
      <c r="CN30" s="1086">
        <v>0.0029966435185185183</v>
      </c>
      <c r="CO30" s="1027">
        <v>0</v>
      </c>
      <c r="CP30" s="1097">
        <f t="shared" si="25"/>
        <v>0.0029966435185185183</v>
      </c>
      <c r="CR30" s="353" t="s">
        <v>249</v>
      </c>
      <c r="CS30" s="1401" t="s">
        <v>111</v>
      </c>
      <c r="CT30" s="1400"/>
      <c r="DP30" s="353" t="s">
        <v>250</v>
      </c>
      <c r="DQ30" s="1405" t="s">
        <v>72</v>
      </c>
      <c r="DR30" s="1404"/>
      <c r="DS30" s="339" t="s">
        <v>401</v>
      </c>
      <c r="DT30" s="452"/>
      <c r="DU30" s="1403" t="s">
        <v>95</v>
      </c>
      <c r="DV30" s="1404"/>
      <c r="DW30" s="453"/>
      <c r="EO30" s="404" t="s">
        <v>57</v>
      </c>
      <c r="EP30" s="468" t="s">
        <v>217</v>
      </c>
      <c r="EQ30" s="340" t="s">
        <v>683</v>
      </c>
      <c r="ER30" s="340">
        <v>76.842</v>
      </c>
      <c r="ES30" s="344">
        <f t="shared" si="26"/>
        <v>76.842</v>
      </c>
      <c r="ET30" s="404" t="s">
        <v>57</v>
      </c>
      <c r="EU30" s="468" t="s">
        <v>207</v>
      </c>
      <c r="EV30" s="123">
        <v>91.88</v>
      </c>
      <c r="EW30" s="123">
        <v>114.03</v>
      </c>
      <c r="EX30" s="124">
        <f t="shared" si="27"/>
        <v>91.88</v>
      </c>
      <c r="EY30" s="404" t="s">
        <v>57</v>
      </c>
      <c r="EZ30" s="468" t="s">
        <v>209</v>
      </c>
      <c r="FA30" s="344">
        <v>130.24</v>
      </c>
      <c r="FC30" s="993" t="s">
        <v>227</v>
      </c>
      <c r="FD30" s="813" t="s">
        <v>920</v>
      </c>
      <c r="FE30" s="813" t="s">
        <v>870</v>
      </c>
      <c r="FF30" s="479" t="s">
        <v>921</v>
      </c>
      <c r="FG30" s="479" t="s">
        <v>922</v>
      </c>
      <c r="FH30" s="479" t="s">
        <v>923</v>
      </c>
      <c r="FI30" s="479" t="s">
        <v>924</v>
      </c>
      <c r="FJ30" s="1076" t="s">
        <v>925</v>
      </c>
      <c r="FK30" s="513">
        <v>1</v>
      </c>
      <c r="FT30" s="59"/>
      <c r="FW30" s="404" t="s">
        <v>51</v>
      </c>
      <c r="FX30" s="339" t="s">
        <v>217</v>
      </c>
      <c r="FY30" s="340">
        <v>26.107</v>
      </c>
      <c r="FZ30" s="340">
        <v>26.207</v>
      </c>
      <c r="GA30" s="452">
        <v>26.207</v>
      </c>
      <c r="GB30" s="404" t="s">
        <v>51</v>
      </c>
      <c r="GC30" s="339" t="s">
        <v>207</v>
      </c>
      <c r="GD30" s="123">
        <v>166.22</v>
      </c>
      <c r="GE30" s="546">
        <f t="shared" si="28"/>
        <v>250.00000000000003</v>
      </c>
      <c r="GF30" s="124">
        <v>416.22</v>
      </c>
      <c r="GH30" s="404" t="s">
        <v>227</v>
      </c>
      <c r="GI30" s="339" t="s">
        <v>1359</v>
      </c>
      <c r="GJ30" s="340">
        <v>15.589</v>
      </c>
      <c r="GK30" s="340">
        <v>17.333</v>
      </c>
      <c r="GL30" s="344">
        <v>17.333</v>
      </c>
      <c r="GP30" s="58"/>
      <c r="GR30" s="135"/>
      <c r="GT30" s="334"/>
      <c r="HC30" s="59"/>
      <c r="HM30" s="59"/>
      <c r="HP30" s="353" t="s">
        <v>252</v>
      </c>
      <c r="HQ30" s="128" t="s">
        <v>83</v>
      </c>
      <c r="HR30" s="1402" t="s">
        <v>35</v>
      </c>
      <c r="HS30" s="1400"/>
      <c r="HT30" s="1400"/>
      <c r="HU30" s="339" t="s">
        <v>1366</v>
      </c>
      <c r="HV30" s="128"/>
      <c r="HZ30" s="353" t="s">
        <v>248</v>
      </c>
      <c r="IA30" s="128" t="s">
        <v>101</v>
      </c>
      <c r="IB30" s="1402" t="s">
        <v>10</v>
      </c>
      <c r="IC30" s="1400"/>
      <c r="ID30" s="1400"/>
      <c r="IE30" s="339" t="s">
        <v>10</v>
      </c>
      <c r="IF30" s="128"/>
      <c r="IJ30" s="598" t="s">
        <v>227</v>
      </c>
      <c r="IK30" s="488" t="s">
        <v>3081</v>
      </c>
      <c r="IL30" s="203">
        <v>1980</v>
      </c>
      <c r="IM30" s="488" t="s">
        <v>3073</v>
      </c>
      <c r="IN30" s="605" t="s">
        <v>3150</v>
      </c>
      <c r="IP30" s="598" t="s">
        <v>227</v>
      </c>
      <c r="IQ30" s="488" t="s">
        <v>1520</v>
      </c>
      <c r="IR30" s="203">
        <v>1985</v>
      </c>
      <c r="IS30" s="488" t="s">
        <v>1467</v>
      </c>
      <c r="IT30" s="599">
        <v>0.6993055555555556</v>
      </c>
    </row>
    <row r="31" spans="1:254" ht="13.5" customHeight="1" thickBot="1">
      <c r="A31" s="201" t="s">
        <v>122</v>
      </c>
      <c r="B31" s="202" t="s">
        <v>225</v>
      </c>
      <c r="C31" s="195">
        <v>18</v>
      </c>
      <c r="D31" s="195">
        <v>26</v>
      </c>
      <c r="E31" s="203">
        <v>15</v>
      </c>
      <c r="F31" s="203">
        <v>15</v>
      </c>
      <c r="G31" s="203">
        <v>16</v>
      </c>
      <c r="H31" s="203">
        <v>7</v>
      </c>
      <c r="I31" s="195">
        <v>18</v>
      </c>
      <c r="J31" s="195">
        <v>12</v>
      </c>
      <c r="K31" s="195">
        <v>20</v>
      </c>
      <c r="L31" s="204">
        <f t="shared" si="19"/>
        <v>147</v>
      </c>
      <c r="Z31" s="201" t="s">
        <v>229</v>
      </c>
      <c r="AA31" s="202" t="s">
        <v>230</v>
      </c>
      <c r="AB31" s="123">
        <v>40.53</v>
      </c>
      <c r="AC31" s="223">
        <v>30</v>
      </c>
      <c r="AD31" s="124">
        <v>70.53</v>
      </c>
      <c r="AE31" s="201" t="s">
        <v>229</v>
      </c>
      <c r="AF31" s="202" t="s">
        <v>29</v>
      </c>
      <c r="AG31" s="224">
        <v>92.25</v>
      </c>
      <c r="AH31" s="223">
        <v>40</v>
      </c>
      <c r="AI31" s="225">
        <v>132.25</v>
      </c>
      <c r="AK31" s="1098" t="s">
        <v>123</v>
      </c>
      <c r="AL31" s="1099" t="s">
        <v>279</v>
      </c>
      <c r="AM31" s="380">
        <v>46</v>
      </c>
      <c r="AN31" s="1100">
        <v>0.5694444444444444</v>
      </c>
      <c r="AO31" s="1100">
        <v>0.5879976851851852</v>
      </c>
      <c r="AP31" s="1101">
        <f t="shared" si="29"/>
        <v>0.01855324074074083</v>
      </c>
      <c r="AQ31" s="1101">
        <v>0</v>
      </c>
      <c r="AR31" s="380">
        <v>0</v>
      </c>
      <c r="AS31" s="380">
        <v>1</v>
      </c>
      <c r="AT31" s="380">
        <v>6</v>
      </c>
      <c r="AU31" s="380">
        <v>1</v>
      </c>
      <c r="AV31" s="380">
        <v>3</v>
      </c>
      <c r="AW31" s="380">
        <v>2</v>
      </c>
      <c r="AX31" s="380">
        <v>0</v>
      </c>
      <c r="AY31" s="380">
        <f t="shared" si="30"/>
        <v>13</v>
      </c>
      <c r="AZ31" s="1102">
        <f t="shared" si="31"/>
        <v>0.01855324074074083</v>
      </c>
      <c r="CD31" s="485" t="s">
        <v>229</v>
      </c>
      <c r="CE31" s="203">
        <v>39</v>
      </c>
      <c r="CF31" s="496" t="s">
        <v>369</v>
      </c>
      <c r="CG31" s="496" t="s">
        <v>241</v>
      </c>
      <c r="CH31" s="203">
        <v>21</v>
      </c>
      <c r="CI31" s="1072">
        <v>0.0031582175925925927</v>
      </c>
      <c r="CK31" s="394" t="s">
        <v>229</v>
      </c>
      <c r="CL31" s="842" t="s">
        <v>563</v>
      </c>
      <c r="CM31" s="842" t="s">
        <v>574</v>
      </c>
      <c r="CN31" s="1086">
        <v>0.0030778356481481477</v>
      </c>
      <c r="CO31" s="1027">
        <v>0</v>
      </c>
      <c r="CP31" s="1097">
        <f t="shared" si="25"/>
        <v>0.0030778356481481477</v>
      </c>
      <c r="CR31" s="353" t="s">
        <v>250</v>
      </c>
      <c r="CS31" s="1402" t="s">
        <v>125</v>
      </c>
      <c r="CT31" s="1400"/>
      <c r="DP31" s="353" t="s">
        <v>251</v>
      </c>
      <c r="DQ31" s="1405" t="s">
        <v>75</v>
      </c>
      <c r="DR31" s="1404"/>
      <c r="DS31" s="339" t="s">
        <v>82</v>
      </c>
      <c r="DT31" s="452"/>
      <c r="DU31" s="1403" t="s">
        <v>142</v>
      </c>
      <c r="DV31" s="1404"/>
      <c r="DW31" s="257"/>
      <c r="EO31" s="404" t="s">
        <v>51</v>
      </c>
      <c r="EP31" s="468" t="s">
        <v>208</v>
      </c>
      <c r="EQ31" s="340" t="s">
        <v>683</v>
      </c>
      <c r="ER31" s="340">
        <v>78.617</v>
      </c>
      <c r="ES31" s="344">
        <f t="shared" si="26"/>
        <v>78.617</v>
      </c>
      <c r="ET31" s="404" t="s">
        <v>51</v>
      </c>
      <c r="EU31" s="468" t="s">
        <v>213</v>
      </c>
      <c r="EV31" s="123">
        <v>92.78</v>
      </c>
      <c r="EW31" s="123">
        <v>156.12</v>
      </c>
      <c r="EX31" s="124">
        <f t="shared" si="27"/>
        <v>92.78</v>
      </c>
      <c r="EY31" s="404" t="s">
        <v>51</v>
      </c>
      <c r="EZ31" s="468" t="s">
        <v>210</v>
      </c>
      <c r="FA31" s="344">
        <v>132.835</v>
      </c>
      <c r="FC31" s="993" t="s">
        <v>229</v>
      </c>
      <c r="FD31" s="813" t="s">
        <v>926</v>
      </c>
      <c r="FE31" s="813" t="s">
        <v>811</v>
      </c>
      <c r="FF31" s="479" t="s">
        <v>927</v>
      </c>
      <c r="FG31" s="479" t="s">
        <v>928</v>
      </c>
      <c r="FH31" s="479" t="s">
        <v>929</v>
      </c>
      <c r="FI31" s="479" t="s">
        <v>930</v>
      </c>
      <c r="FJ31" s="1076" t="s">
        <v>931</v>
      </c>
      <c r="FK31" s="513">
        <v>1</v>
      </c>
      <c r="FT31" s="59"/>
      <c r="FW31" s="404" t="s">
        <v>48</v>
      </c>
      <c r="FX31" s="339" t="s">
        <v>205</v>
      </c>
      <c r="FY31" s="340">
        <v>17.368</v>
      </c>
      <c r="FZ31" s="340">
        <v>26.344</v>
      </c>
      <c r="GA31" s="452">
        <v>26.344</v>
      </c>
      <c r="GB31" s="404" t="s">
        <v>48</v>
      </c>
      <c r="GC31" s="339" t="s">
        <v>210</v>
      </c>
      <c r="GD31" s="123">
        <v>200.62</v>
      </c>
      <c r="GE31" s="546">
        <f t="shared" si="28"/>
        <v>435</v>
      </c>
      <c r="GF31" s="124">
        <v>635.62</v>
      </c>
      <c r="GH31" s="404" t="s">
        <v>229</v>
      </c>
      <c r="GI31" s="339" t="s">
        <v>32</v>
      </c>
      <c r="GJ31" s="340">
        <v>18.022</v>
      </c>
      <c r="GK31" s="340">
        <v>18.246</v>
      </c>
      <c r="GL31" s="344">
        <v>18.246</v>
      </c>
      <c r="GP31" s="58"/>
      <c r="GR31" s="135"/>
      <c r="GT31" s="334"/>
      <c r="HC31" s="59"/>
      <c r="HM31" s="59"/>
      <c r="HP31" s="353" t="s">
        <v>247</v>
      </c>
      <c r="HQ31" s="128" t="s">
        <v>140</v>
      </c>
      <c r="HR31" s="1402" t="s">
        <v>109</v>
      </c>
      <c r="HS31" s="1400"/>
      <c r="HT31" s="1400"/>
      <c r="HU31" s="1403" t="s">
        <v>0</v>
      </c>
      <c r="HV31" s="1404"/>
      <c r="IA31" s="334"/>
      <c r="IJ31" s="598" t="s">
        <v>229</v>
      </c>
      <c r="IK31" s="488" t="s">
        <v>3082</v>
      </c>
      <c r="IL31" s="203">
        <v>1987</v>
      </c>
      <c r="IM31" s="488" t="s">
        <v>3064</v>
      </c>
      <c r="IN31" s="605" t="s">
        <v>3151</v>
      </c>
      <c r="IP31" s="598" t="s">
        <v>229</v>
      </c>
      <c r="IQ31" s="488" t="s">
        <v>1521</v>
      </c>
      <c r="IR31" s="203">
        <v>1983</v>
      </c>
      <c r="IS31" s="488" t="s">
        <v>1522</v>
      </c>
      <c r="IT31" s="599">
        <v>0.7326388888888888</v>
      </c>
    </row>
    <row r="32" spans="1:254" ht="13.5" customHeight="1">
      <c r="A32" s="201" t="s">
        <v>152</v>
      </c>
      <c r="B32" s="202" t="s">
        <v>219</v>
      </c>
      <c r="C32" s="195">
        <v>28</v>
      </c>
      <c r="D32" s="195">
        <v>10</v>
      </c>
      <c r="E32" s="203">
        <v>16</v>
      </c>
      <c r="F32" s="203">
        <v>19</v>
      </c>
      <c r="G32" s="203">
        <v>19</v>
      </c>
      <c r="H32" s="203">
        <v>16</v>
      </c>
      <c r="I32" s="203">
        <v>18</v>
      </c>
      <c r="J32" s="203">
        <v>12</v>
      </c>
      <c r="K32" s="203">
        <v>20</v>
      </c>
      <c r="L32" s="204">
        <f t="shared" si="19"/>
        <v>158</v>
      </c>
      <c r="Z32" s="218" t="s">
        <v>161</v>
      </c>
      <c r="AA32" s="233"/>
      <c r="AB32" s="220" t="s">
        <v>159</v>
      </c>
      <c r="AC32" s="221" t="s">
        <v>160</v>
      </c>
      <c r="AD32" s="222"/>
      <c r="AE32" s="218" t="s">
        <v>162</v>
      </c>
      <c r="AF32" s="234"/>
      <c r="AG32" s="220" t="s">
        <v>159</v>
      </c>
      <c r="AH32" s="221" t="s">
        <v>160</v>
      </c>
      <c r="AI32" s="222"/>
      <c r="AK32" s="1423" t="s">
        <v>37</v>
      </c>
      <c r="AL32" s="1424"/>
      <c r="AM32" s="1414" t="s">
        <v>262</v>
      </c>
      <c r="AN32" s="1416" t="s">
        <v>263</v>
      </c>
      <c r="AO32" s="1416" t="s">
        <v>264</v>
      </c>
      <c r="AP32" s="1416" t="s">
        <v>265</v>
      </c>
      <c r="AQ32" s="1416" t="s">
        <v>266</v>
      </c>
      <c r="AR32" s="1414" t="s">
        <v>267</v>
      </c>
      <c r="AS32" s="1414" t="s">
        <v>268</v>
      </c>
      <c r="AT32" s="1414" t="s">
        <v>269</v>
      </c>
      <c r="AU32" s="1414" t="s">
        <v>271</v>
      </c>
      <c r="AV32" s="1414" t="s">
        <v>272</v>
      </c>
      <c r="AW32" s="1414" t="s">
        <v>273</v>
      </c>
      <c r="AX32" s="1414" t="s">
        <v>274</v>
      </c>
      <c r="AY32" s="1416" t="s">
        <v>275</v>
      </c>
      <c r="AZ32" s="1417"/>
      <c r="CD32" s="485" t="s">
        <v>231</v>
      </c>
      <c r="CE32" s="203">
        <v>29</v>
      </c>
      <c r="CF32" s="496" t="s">
        <v>370</v>
      </c>
      <c r="CG32" s="496" t="s">
        <v>149</v>
      </c>
      <c r="CH32" s="203">
        <v>18</v>
      </c>
      <c r="CI32" s="1072">
        <v>0.003174768518518518</v>
      </c>
      <c r="CK32" s="394" t="s">
        <v>231</v>
      </c>
      <c r="CL32" s="842" t="s">
        <v>570</v>
      </c>
      <c r="CM32" s="842" t="s">
        <v>569</v>
      </c>
      <c r="CN32" s="1086">
        <v>0.0032225115740740743</v>
      </c>
      <c r="CO32" s="1027">
        <v>0</v>
      </c>
      <c r="CP32" s="1097">
        <f t="shared" si="25"/>
        <v>0.0032225115740740743</v>
      </c>
      <c r="CR32" s="353" t="s">
        <v>251</v>
      </c>
      <c r="CS32" s="1402" t="s">
        <v>27</v>
      </c>
      <c r="CT32" s="1400"/>
      <c r="DP32" s="353" t="s">
        <v>74</v>
      </c>
      <c r="DQ32" s="1405" t="s">
        <v>110</v>
      </c>
      <c r="DR32" s="1404"/>
      <c r="DS32" s="339" t="s">
        <v>13</v>
      </c>
      <c r="DT32" s="452"/>
      <c r="DU32" s="1403" t="s">
        <v>94</v>
      </c>
      <c r="DV32" s="1404"/>
      <c r="DW32" s="257"/>
      <c r="EO32" s="404" t="s">
        <v>48</v>
      </c>
      <c r="EP32" s="468" t="s">
        <v>210</v>
      </c>
      <c r="EQ32" s="340">
        <v>84.311</v>
      </c>
      <c r="ER32" s="340">
        <v>84.997</v>
      </c>
      <c r="ES32" s="344">
        <f t="shared" si="26"/>
        <v>84.311</v>
      </c>
      <c r="ET32" s="404" t="s">
        <v>48</v>
      </c>
      <c r="EU32" s="468" t="s">
        <v>212</v>
      </c>
      <c r="EV32" s="123">
        <v>93.25</v>
      </c>
      <c r="EW32" s="123">
        <v>104.43</v>
      </c>
      <c r="EX32" s="124">
        <f t="shared" si="27"/>
        <v>93.25</v>
      </c>
      <c r="EY32" s="404" t="s">
        <v>48</v>
      </c>
      <c r="EZ32" s="468" t="s">
        <v>208</v>
      </c>
      <c r="FA32" s="344">
        <v>144.549</v>
      </c>
      <c r="FC32" s="993" t="s">
        <v>231</v>
      </c>
      <c r="FD32" s="813" t="s">
        <v>932</v>
      </c>
      <c r="FE32" s="813" t="s">
        <v>798</v>
      </c>
      <c r="FF32" s="479" t="s">
        <v>933</v>
      </c>
      <c r="FG32" s="479" t="s">
        <v>934</v>
      </c>
      <c r="FH32" s="479" t="s">
        <v>935</v>
      </c>
      <c r="FI32" s="479" t="s">
        <v>936</v>
      </c>
      <c r="FJ32" s="1076" t="s">
        <v>937</v>
      </c>
      <c r="FK32" s="513">
        <v>1</v>
      </c>
      <c r="FT32" s="59"/>
      <c r="FW32" s="404" t="s">
        <v>62</v>
      </c>
      <c r="FX32" s="339" t="s">
        <v>210</v>
      </c>
      <c r="FY32" s="340">
        <v>27.984</v>
      </c>
      <c r="FZ32" s="340">
        <v>28.235</v>
      </c>
      <c r="GA32" s="452">
        <v>28.235</v>
      </c>
      <c r="GB32" s="404" t="s">
        <v>62</v>
      </c>
      <c r="GC32" s="339" t="s">
        <v>206</v>
      </c>
      <c r="GD32" s="123" t="s">
        <v>238</v>
      </c>
      <c r="GE32" s="340" t="s">
        <v>238</v>
      </c>
      <c r="GF32" s="124" t="s">
        <v>238</v>
      </c>
      <c r="GH32" s="404" t="s">
        <v>231</v>
      </c>
      <c r="GI32" s="339" t="s">
        <v>206</v>
      </c>
      <c r="GJ32" s="340">
        <v>20.671</v>
      </c>
      <c r="GK32" s="340">
        <v>16.395</v>
      </c>
      <c r="GL32" s="344">
        <v>20.671</v>
      </c>
      <c r="GP32" s="58"/>
      <c r="GR32" s="135"/>
      <c r="GT32" s="334"/>
      <c r="HC32" s="59"/>
      <c r="HM32" s="59"/>
      <c r="HP32" s="353" t="s">
        <v>248</v>
      </c>
      <c r="HQ32" s="128" t="s">
        <v>1422</v>
      </c>
      <c r="HR32" s="1402" t="s">
        <v>190</v>
      </c>
      <c r="HS32" s="1400"/>
      <c r="HT32" s="1400"/>
      <c r="HU32" s="339" t="s">
        <v>10</v>
      </c>
      <c r="HV32" s="128"/>
      <c r="IJ32" s="598" t="s">
        <v>231</v>
      </c>
      <c r="IK32" s="488" t="s">
        <v>3083</v>
      </c>
      <c r="IL32" s="203">
        <v>2005</v>
      </c>
      <c r="IM32" s="488" t="s">
        <v>3045</v>
      </c>
      <c r="IN32" s="605" t="s">
        <v>3152</v>
      </c>
      <c r="IP32" s="598" t="s">
        <v>231</v>
      </c>
      <c r="IQ32" s="488" t="s">
        <v>1523</v>
      </c>
      <c r="IR32" s="203">
        <v>1994</v>
      </c>
      <c r="IS32" s="488" t="s">
        <v>1524</v>
      </c>
      <c r="IT32" s="599">
        <v>0.7444444444444445</v>
      </c>
    </row>
    <row r="33" spans="1:254" ht="13.5" customHeight="1">
      <c r="A33" s="201" t="s">
        <v>153</v>
      </c>
      <c r="B33" s="202" t="s">
        <v>204</v>
      </c>
      <c r="C33" s="195">
        <v>19</v>
      </c>
      <c r="D33" s="195">
        <v>9</v>
      </c>
      <c r="E33" s="195">
        <v>27</v>
      </c>
      <c r="F33" s="203">
        <v>19</v>
      </c>
      <c r="G33" s="203">
        <v>19</v>
      </c>
      <c r="H33" s="203">
        <v>16</v>
      </c>
      <c r="I33" s="203">
        <v>18</v>
      </c>
      <c r="J33" s="203">
        <v>12</v>
      </c>
      <c r="K33" s="203">
        <v>20</v>
      </c>
      <c r="L33" s="204">
        <f t="shared" si="19"/>
        <v>159</v>
      </c>
      <c r="Z33" s="201" t="s">
        <v>46</v>
      </c>
      <c r="AA33" s="235" t="s">
        <v>203</v>
      </c>
      <c r="AB33" s="123">
        <v>36.06</v>
      </c>
      <c r="AC33" s="223">
        <v>0</v>
      </c>
      <c r="AD33" s="124">
        <v>36.06</v>
      </c>
      <c r="AE33" s="201" t="s">
        <v>46</v>
      </c>
      <c r="AF33" s="232" t="s">
        <v>131</v>
      </c>
      <c r="AG33" s="123">
        <v>37.62</v>
      </c>
      <c r="AH33" s="223">
        <v>0</v>
      </c>
      <c r="AI33" s="225">
        <v>37.62</v>
      </c>
      <c r="AK33" s="1425"/>
      <c r="AL33" s="1426"/>
      <c r="AM33" s="1418"/>
      <c r="AN33" s="1418"/>
      <c r="AO33" s="1418"/>
      <c r="AP33" s="1418"/>
      <c r="AQ33" s="1418"/>
      <c r="AR33" s="1415"/>
      <c r="AS33" s="1415"/>
      <c r="AT33" s="1415"/>
      <c r="AU33" s="1415"/>
      <c r="AV33" s="1415"/>
      <c r="AW33" s="1415"/>
      <c r="AX33" s="1415"/>
      <c r="AY33" s="1418"/>
      <c r="AZ33" s="1419"/>
      <c r="CD33" s="485" t="s">
        <v>232</v>
      </c>
      <c r="CE33" s="203">
        <v>64</v>
      </c>
      <c r="CF33" s="496" t="s">
        <v>371</v>
      </c>
      <c r="CG33" s="496" t="s">
        <v>210</v>
      </c>
      <c r="CH33" s="203">
        <v>25</v>
      </c>
      <c r="CI33" s="1072">
        <v>0.0031776504629629624</v>
      </c>
      <c r="CK33" s="398" t="s">
        <v>232</v>
      </c>
      <c r="CL33" s="843" t="s">
        <v>76</v>
      </c>
      <c r="CM33" s="843" t="s">
        <v>537</v>
      </c>
      <c r="CN33" s="1094">
        <v>0.0032657523148148146</v>
      </c>
      <c r="CO33" s="1095">
        <v>0</v>
      </c>
      <c r="CP33" s="1096">
        <f t="shared" si="25"/>
        <v>0.0032657523148148146</v>
      </c>
      <c r="CR33" s="353" t="s">
        <v>74</v>
      </c>
      <c r="CS33" s="1402" t="s">
        <v>16</v>
      </c>
      <c r="CT33" s="1400"/>
      <c r="DP33" s="353" t="s">
        <v>252</v>
      </c>
      <c r="DQ33" s="1405" t="s">
        <v>83</v>
      </c>
      <c r="DR33" s="1404"/>
      <c r="DS33" s="339" t="s">
        <v>81</v>
      </c>
      <c r="DT33" s="452"/>
      <c r="DU33" s="1403" t="s">
        <v>35</v>
      </c>
      <c r="DV33" s="1404"/>
      <c r="DW33" s="453"/>
      <c r="EO33" s="404" t="s">
        <v>62</v>
      </c>
      <c r="EP33" s="468" t="s">
        <v>209</v>
      </c>
      <c r="EQ33" s="340">
        <v>88.77</v>
      </c>
      <c r="ER33" s="340" t="s">
        <v>683</v>
      </c>
      <c r="ES33" s="344">
        <f t="shared" si="26"/>
        <v>88.77</v>
      </c>
      <c r="ET33" s="404" t="s">
        <v>62</v>
      </c>
      <c r="EU33" s="468" t="s">
        <v>210</v>
      </c>
      <c r="EV33" s="123">
        <v>109.66</v>
      </c>
      <c r="EW33" s="123">
        <v>167.12</v>
      </c>
      <c r="EX33" s="124">
        <f t="shared" si="27"/>
        <v>109.66</v>
      </c>
      <c r="EY33" s="404" t="s">
        <v>62</v>
      </c>
      <c r="EZ33" s="468" t="s">
        <v>217</v>
      </c>
      <c r="FA33" s="344" t="s">
        <v>238</v>
      </c>
      <c r="FC33" s="993" t="s">
        <v>232</v>
      </c>
      <c r="FD33" s="813" t="s">
        <v>938</v>
      </c>
      <c r="FE33" s="813" t="s">
        <v>791</v>
      </c>
      <c r="FF33" s="479" t="s">
        <v>939</v>
      </c>
      <c r="FG33" s="479" t="s">
        <v>940</v>
      </c>
      <c r="FH33" s="479" t="s">
        <v>941</v>
      </c>
      <c r="FI33" s="479" t="s">
        <v>942</v>
      </c>
      <c r="FJ33" s="1076" t="s">
        <v>943</v>
      </c>
      <c r="FK33" s="513">
        <v>1</v>
      </c>
      <c r="FN33" s="334"/>
      <c r="FO33" s="334"/>
      <c r="FP33" s="122"/>
      <c r="FT33" s="59"/>
      <c r="FW33" s="404" t="s">
        <v>114</v>
      </c>
      <c r="FX33" s="339" t="s">
        <v>214</v>
      </c>
      <c r="FY33" s="340">
        <v>28.642</v>
      </c>
      <c r="FZ33" s="340">
        <v>29.216</v>
      </c>
      <c r="GA33" s="452">
        <v>29.216</v>
      </c>
      <c r="GB33" s="404" t="s">
        <v>62</v>
      </c>
      <c r="GC33" s="339" t="s">
        <v>217</v>
      </c>
      <c r="GD33" s="123" t="s">
        <v>238</v>
      </c>
      <c r="GE33" s="340" t="s">
        <v>238</v>
      </c>
      <c r="GF33" s="124" t="s">
        <v>238</v>
      </c>
      <c r="GH33" s="404" t="s">
        <v>232</v>
      </c>
      <c r="GI33" s="339" t="s">
        <v>29</v>
      </c>
      <c r="GJ33" s="340">
        <v>36.555</v>
      </c>
      <c r="GK33" s="340">
        <v>37.754</v>
      </c>
      <c r="GL33" s="344">
        <v>37.754</v>
      </c>
      <c r="GP33" s="58"/>
      <c r="GR33" s="135"/>
      <c r="GT33" s="334"/>
      <c r="HC33" s="59"/>
      <c r="HG33" s="334"/>
      <c r="HM33" s="59"/>
      <c r="IJ33" s="598" t="s">
        <v>232</v>
      </c>
      <c r="IK33" s="488" t="s">
        <v>3084</v>
      </c>
      <c r="IL33" s="203">
        <v>2001</v>
      </c>
      <c r="IM33" s="488" t="s">
        <v>3064</v>
      </c>
      <c r="IN33" s="605" t="s">
        <v>3153</v>
      </c>
      <c r="IP33" s="598" t="s">
        <v>232</v>
      </c>
      <c r="IQ33" s="488" t="s">
        <v>1525</v>
      </c>
      <c r="IR33" s="203">
        <v>1992</v>
      </c>
      <c r="IS33" s="488" t="s">
        <v>1526</v>
      </c>
      <c r="IT33" s="599">
        <v>0.7604166666666666</v>
      </c>
    </row>
    <row r="34" spans="1:254" ht="13.5" customHeight="1" thickBot="1">
      <c r="A34" s="201" t="s">
        <v>126</v>
      </c>
      <c r="B34" s="202" t="s">
        <v>233</v>
      </c>
      <c r="C34" s="195">
        <v>21</v>
      </c>
      <c r="D34" s="195">
        <v>30</v>
      </c>
      <c r="E34" s="203">
        <v>30</v>
      </c>
      <c r="F34" s="203">
        <v>15</v>
      </c>
      <c r="G34" s="203">
        <v>15</v>
      </c>
      <c r="H34" s="203">
        <v>16</v>
      </c>
      <c r="I34" s="207">
        <v>5</v>
      </c>
      <c r="J34" s="207">
        <v>12</v>
      </c>
      <c r="K34" s="207">
        <v>20</v>
      </c>
      <c r="L34" s="204">
        <f t="shared" si="19"/>
        <v>164</v>
      </c>
      <c r="Z34" s="201" t="s">
        <v>50</v>
      </c>
      <c r="AA34" s="208" t="s">
        <v>204</v>
      </c>
      <c r="AB34" s="123">
        <v>40.35</v>
      </c>
      <c r="AC34" s="223">
        <v>0</v>
      </c>
      <c r="AD34" s="124">
        <v>40.35</v>
      </c>
      <c r="AE34" s="201" t="s">
        <v>50</v>
      </c>
      <c r="AF34" s="205" t="s">
        <v>207</v>
      </c>
      <c r="AG34" s="224">
        <v>44.01</v>
      </c>
      <c r="AH34" s="223">
        <v>0</v>
      </c>
      <c r="AI34" s="225">
        <v>44.01</v>
      </c>
      <c r="AK34" s="1425"/>
      <c r="AL34" s="1426"/>
      <c r="AM34" s="1418"/>
      <c r="AN34" s="1418"/>
      <c r="AO34" s="1418"/>
      <c r="AP34" s="1418"/>
      <c r="AQ34" s="1418"/>
      <c r="AR34" s="1415"/>
      <c r="AS34" s="1415"/>
      <c r="AT34" s="1415"/>
      <c r="AU34" s="1415"/>
      <c r="AV34" s="1415"/>
      <c r="AW34" s="1415"/>
      <c r="AX34" s="1415"/>
      <c r="AY34" s="1418"/>
      <c r="AZ34" s="1419"/>
      <c r="CD34" s="485" t="s">
        <v>234</v>
      </c>
      <c r="CE34" s="203">
        <v>60</v>
      </c>
      <c r="CF34" s="496" t="s">
        <v>372</v>
      </c>
      <c r="CG34" s="496" t="s">
        <v>373</v>
      </c>
      <c r="CH34" s="203">
        <v>17</v>
      </c>
      <c r="CI34" s="1072">
        <v>0.0031786805555555557</v>
      </c>
      <c r="CK34" s="394" t="s">
        <v>234</v>
      </c>
      <c r="CL34" s="842" t="s">
        <v>564</v>
      </c>
      <c r="CM34" s="842" t="s">
        <v>574</v>
      </c>
      <c r="CN34" s="1086">
        <v>0.0037949652777777777</v>
      </c>
      <c r="CO34" s="1027">
        <v>0</v>
      </c>
      <c r="CP34" s="1097">
        <f t="shared" si="25"/>
        <v>0.0037949652777777777</v>
      </c>
      <c r="CR34" s="353" t="s">
        <v>252</v>
      </c>
      <c r="CS34" s="1402" t="s">
        <v>11</v>
      </c>
      <c r="CT34" s="1400"/>
      <c r="DP34" s="353" t="s">
        <v>247</v>
      </c>
      <c r="DQ34" s="1405" t="s">
        <v>76</v>
      </c>
      <c r="DR34" s="1404"/>
      <c r="DS34" s="339" t="s">
        <v>140</v>
      </c>
      <c r="DT34" s="452"/>
      <c r="DU34" s="1403" t="s">
        <v>109</v>
      </c>
      <c r="DV34" s="1404"/>
      <c r="DW34" s="453"/>
      <c r="EO34" s="405" t="s">
        <v>114</v>
      </c>
      <c r="EP34" s="469" t="s">
        <v>215</v>
      </c>
      <c r="EQ34" s="347" t="s">
        <v>683</v>
      </c>
      <c r="ER34" s="347">
        <v>89.258</v>
      </c>
      <c r="ES34" s="348">
        <f t="shared" si="26"/>
        <v>89.258</v>
      </c>
      <c r="ET34" s="405" t="s">
        <v>114</v>
      </c>
      <c r="EU34" s="469" t="s">
        <v>214</v>
      </c>
      <c r="EV34" s="125">
        <v>126.59</v>
      </c>
      <c r="EW34" s="125">
        <v>121.81</v>
      </c>
      <c r="EX34" s="126">
        <f t="shared" si="27"/>
        <v>121.81</v>
      </c>
      <c r="EY34" s="405" t="s">
        <v>114</v>
      </c>
      <c r="EZ34" s="469" t="s">
        <v>215</v>
      </c>
      <c r="FA34" s="348" t="s">
        <v>238</v>
      </c>
      <c r="FC34" s="993" t="s">
        <v>234</v>
      </c>
      <c r="FD34" s="813" t="s">
        <v>944</v>
      </c>
      <c r="FE34" s="813" t="s">
        <v>945</v>
      </c>
      <c r="FF34" s="479" t="s">
        <v>946</v>
      </c>
      <c r="FG34" s="479" t="s">
        <v>947</v>
      </c>
      <c r="FH34" s="479" t="s">
        <v>948</v>
      </c>
      <c r="FI34" s="479" t="s">
        <v>949</v>
      </c>
      <c r="FJ34" s="1076" t="s">
        <v>950</v>
      </c>
      <c r="FK34" s="513">
        <v>1</v>
      </c>
      <c r="FN34" s="334"/>
      <c r="FO34" s="334"/>
      <c r="FP34" s="122"/>
      <c r="FT34" s="59"/>
      <c r="FW34" s="405" t="s">
        <v>54</v>
      </c>
      <c r="FX34" s="346" t="s">
        <v>207</v>
      </c>
      <c r="FY34" s="347">
        <v>39.663</v>
      </c>
      <c r="FZ34" s="347">
        <v>39.937</v>
      </c>
      <c r="GA34" s="545">
        <v>39.937</v>
      </c>
      <c r="GB34" s="405" t="s">
        <v>62</v>
      </c>
      <c r="GC34" s="346" t="s">
        <v>215</v>
      </c>
      <c r="GD34" s="125" t="s">
        <v>238</v>
      </c>
      <c r="GE34" s="347" t="s">
        <v>238</v>
      </c>
      <c r="GF34" s="126" t="s">
        <v>238</v>
      </c>
      <c r="GH34" s="404" t="s">
        <v>234</v>
      </c>
      <c r="GI34" s="339" t="s">
        <v>641</v>
      </c>
      <c r="GJ34" s="340" t="s">
        <v>239</v>
      </c>
      <c r="GK34" s="340" t="s">
        <v>239</v>
      </c>
      <c r="GL34" s="344" t="s">
        <v>239</v>
      </c>
      <c r="GP34" s="58"/>
      <c r="GR34" s="135"/>
      <c r="GT34" s="334"/>
      <c r="HC34" s="59"/>
      <c r="HM34" s="59"/>
      <c r="IJ34" s="598" t="s">
        <v>234</v>
      </c>
      <c r="IK34" s="488" t="s">
        <v>3085</v>
      </c>
      <c r="IL34" s="203">
        <v>1998</v>
      </c>
      <c r="IM34" s="488" t="s">
        <v>3069</v>
      </c>
      <c r="IN34" s="605" t="s">
        <v>3154</v>
      </c>
      <c r="IP34" s="598" t="s">
        <v>234</v>
      </c>
      <c r="IQ34" s="488" t="s">
        <v>1527</v>
      </c>
      <c r="IR34" s="203">
        <v>1995</v>
      </c>
      <c r="IS34" s="488" t="s">
        <v>1517</v>
      </c>
      <c r="IT34" s="599">
        <v>0.7999999999999999</v>
      </c>
    </row>
    <row r="35" spans="1:254" ht="13.5" customHeight="1">
      <c r="A35" s="201" t="s">
        <v>123</v>
      </c>
      <c r="B35" s="128" t="s">
        <v>210</v>
      </c>
      <c r="C35" s="195">
        <v>25</v>
      </c>
      <c r="D35" s="195">
        <v>30</v>
      </c>
      <c r="E35" s="195">
        <v>30</v>
      </c>
      <c r="F35" s="203">
        <v>19</v>
      </c>
      <c r="G35" s="203">
        <v>19</v>
      </c>
      <c r="H35" s="203">
        <v>16</v>
      </c>
      <c r="I35" s="203">
        <v>18</v>
      </c>
      <c r="J35" s="203">
        <v>12</v>
      </c>
      <c r="K35" s="203">
        <v>0</v>
      </c>
      <c r="L35" s="204">
        <f t="shared" si="19"/>
        <v>169</v>
      </c>
      <c r="Z35" s="201" t="s">
        <v>49</v>
      </c>
      <c r="AA35" s="208" t="s">
        <v>205</v>
      </c>
      <c r="AB35" s="123">
        <v>41.4</v>
      </c>
      <c r="AC35" s="223">
        <v>0</v>
      </c>
      <c r="AD35" s="124">
        <v>41.4</v>
      </c>
      <c r="AE35" s="201" t="s">
        <v>49</v>
      </c>
      <c r="AF35" s="205" t="s">
        <v>203</v>
      </c>
      <c r="AG35" s="123">
        <v>54.72</v>
      </c>
      <c r="AH35" s="223">
        <v>0</v>
      </c>
      <c r="AI35" s="225">
        <v>54.72</v>
      </c>
      <c r="AK35" s="1425"/>
      <c r="AL35" s="1426"/>
      <c r="AM35" s="1418"/>
      <c r="AN35" s="1418"/>
      <c r="AO35" s="1418"/>
      <c r="AP35" s="1418"/>
      <c r="AQ35" s="1418"/>
      <c r="AR35" s="1415"/>
      <c r="AS35" s="1415"/>
      <c r="AT35" s="1415"/>
      <c r="AU35" s="1415"/>
      <c r="AV35" s="1415"/>
      <c r="AW35" s="1415"/>
      <c r="AX35" s="1415"/>
      <c r="AY35" s="1418"/>
      <c r="AZ35" s="1419"/>
      <c r="CD35" s="485" t="s">
        <v>374</v>
      </c>
      <c r="CE35" s="203">
        <v>87</v>
      </c>
      <c r="CF35" s="496" t="s">
        <v>375</v>
      </c>
      <c r="CG35" s="496" t="s">
        <v>355</v>
      </c>
      <c r="CH35" s="203">
        <v>16</v>
      </c>
      <c r="CI35" s="1072">
        <v>0.003186226851851852</v>
      </c>
      <c r="CK35" s="394" t="s">
        <v>374</v>
      </c>
      <c r="CL35" s="842" t="s">
        <v>568</v>
      </c>
      <c r="CM35" s="842" t="s">
        <v>569</v>
      </c>
      <c r="CN35" s="1086">
        <v>0.004093379629629629</v>
      </c>
      <c r="CO35" s="1027">
        <v>0</v>
      </c>
      <c r="CP35" s="1097">
        <f t="shared" si="25"/>
        <v>0.004093379629629629</v>
      </c>
      <c r="CR35" s="353" t="s">
        <v>247</v>
      </c>
      <c r="CS35" s="1402" t="s">
        <v>139</v>
      </c>
      <c r="CT35" s="1400"/>
      <c r="DP35" s="353" t="s">
        <v>248</v>
      </c>
      <c r="DQ35" s="1405" t="s">
        <v>101</v>
      </c>
      <c r="DR35" s="1404"/>
      <c r="DS35" s="339" t="s">
        <v>77</v>
      </c>
      <c r="DT35" s="452"/>
      <c r="DU35" s="1403" t="s">
        <v>141</v>
      </c>
      <c r="DV35" s="1404"/>
      <c r="DW35" s="453"/>
      <c r="EP35" s="402"/>
      <c r="EQ35" s="280"/>
      <c r="ER35" s="280"/>
      <c r="ES35" s="280"/>
      <c r="ET35" s="280"/>
      <c r="FC35" s="993" t="s">
        <v>374</v>
      </c>
      <c r="FD35" s="813" t="s">
        <v>951</v>
      </c>
      <c r="FE35" s="813" t="s">
        <v>791</v>
      </c>
      <c r="FF35" s="479" t="s">
        <v>952</v>
      </c>
      <c r="FG35" s="479" t="s">
        <v>953</v>
      </c>
      <c r="FH35" s="479" t="s">
        <v>954</v>
      </c>
      <c r="FI35" s="479" t="s">
        <v>955</v>
      </c>
      <c r="FJ35" s="1076" t="s">
        <v>956</v>
      </c>
      <c r="FK35" s="513">
        <v>1</v>
      </c>
      <c r="FN35" s="334"/>
      <c r="FO35" s="334"/>
      <c r="FP35" s="122"/>
      <c r="FT35" s="59"/>
      <c r="GH35" s="404" t="s">
        <v>374</v>
      </c>
      <c r="GI35" s="339" t="s">
        <v>1378</v>
      </c>
      <c r="GJ35" s="340" t="s">
        <v>239</v>
      </c>
      <c r="GK35" s="340" t="s">
        <v>239</v>
      </c>
      <c r="GL35" s="344" t="s">
        <v>239</v>
      </c>
      <c r="GP35" s="58"/>
      <c r="GR35" s="135"/>
      <c r="GT35" s="334"/>
      <c r="GW35" s="334"/>
      <c r="HC35" s="59"/>
      <c r="HM35" s="59"/>
      <c r="IJ35" s="598" t="s">
        <v>374</v>
      </c>
      <c r="IK35" s="488" t="s">
        <v>3086</v>
      </c>
      <c r="IL35" s="203">
        <v>1998</v>
      </c>
      <c r="IM35" s="488" t="s">
        <v>3069</v>
      </c>
      <c r="IN35" s="605" t="s">
        <v>711</v>
      </c>
      <c r="IP35" s="598" t="s">
        <v>374</v>
      </c>
      <c r="IQ35" s="488" t="s">
        <v>1528</v>
      </c>
      <c r="IR35" s="203">
        <v>1983</v>
      </c>
      <c r="IS35" s="488" t="s">
        <v>1467</v>
      </c>
      <c r="IT35" s="599">
        <v>0.8909722222222222</v>
      </c>
    </row>
    <row r="36" spans="1:254" ht="13.5" customHeight="1" thickBot="1">
      <c r="A36" s="201" t="s">
        <v>124</v>
      </c>
      <c r="B36" s="202" t="s">
        <v>221</v>
      </c>
      <c r="C36" s="195">
        <v>28</v>
      </c>
      <c r="D36" s="195">
        <v>15</v>
      </c>
      <c r="E36" s="203">
        <v>24</v>
      </c>
      <c r="F36" s="203">
        <v>19</v>
      </c>
      <c r="G36" s="203">
        <v>19</v>
      </c>
      <c r="H36" s="203">
        <v>16</v>
      </c>
      <c r="I36" s="203">
        <v>18</v>
      </c>
      <c r="J36" s="203">
        <v>12</v>
      </c>
      <c r="K36" s="207">
        <v>20</v>
      </c>
      <c r="L36" s="204">
        <f t="shared" si="19"/>
        <v>171</v>
      </c>
      <c r="U36" s="215"/>
      <c r="Z36" s="201" t="s">
        <v>47</v>
      </c>
      <c r="AA36" s="205" t="s">
        <v>206</v>
      </c>
      <c r="AB36" s="123">
        <v>43.09</v>
      </c>
      <c r="AC36" s="223">
        <v>0</v>
      </c>
      <c r="AD36" s="124">
        <v>43.09</v>
      </c>
      <c r="AE36" s="201" t="s">
        <v>47</v>
      </c>
      <c r="AF36" s="208" t="s">
        <v>31</v>
      </c>
      <c r="AG36" s="224">
        <v>57.57</v>
      </c>
      <c r="AH36" s="223">
        <v>0</v>
      </c>
      <c r="AI36" s="225">
        <v>57.57</v>
      </c>
      <c r="AK36" s="1425"/>
      <c r="AL36" s="1426"/>
      <c r="AM36" s="1418"/>
      <c r="AN36" s="1418"/>
      <c r="AO36" s="1418"/>
      <c r="AP36" s="1418"/>
      <c r="AQ36" s="1418"/>
      <c r="AR36" s="1415"/>
      <c r="AS36" s="1415"/>
      <c r="AT36" s="1415"/>
      <c r="AU36" s="1415"/>
      <c r="AV36" s="1415"/>
      <c r="AW36" s="1415"/>
      <c r="AX36" s="1415"/>
      <c r="AY36" s="1418"/>
      <c r="AZ36" s="1419"/>
      <c r="CD36" s="485" t="s">
        <v>376</v>
      </c>
      <c r="CE36" s="203">
        <v>51</v>
      </c>
      <c r="CF36" s="496" t="s">
        <v>377</v>
      </c>
      <c r="CG36" s="496" t="s">
        <v>378</v>
      </c>
      <c r="CH36" s="203">
        <v>21</v>
      </c>
      <c r="CI36" s="1072">
        <v>0.003187962962962963</v>
      </c>
      <c r="CK36" s="394" t="s">
        <v>376</v>
      </c>
      <c r="CL36" s="842" t="s">
        <v>567</v>
      </c>
      <c r="CM36" s="842" t="s">
        <v>566</v>
      </c>
      <c r="CN36" s="1086">
        <v>0.004143668981481482</v>
      </c>
      <c r="CO36" s="1027">
        <v>0</v>
      </c>
      <c r="CP36" s="1097">
        <f t="shared" si="25"/>
        <v>0.004143668981481482</v>
      </c>
      <c r="CR36" s="353" t="s">
        <v>248</v>
      </c>
      <c r="CS36" s="1402" t="s">
        <v>632</v>
      </c>
      <c r="CT36" s="1400"/>
      <c r="EO36" s="352" t="s">
        <v>179</v>
      </c>
      <c r="EP36" s="402"/>
      <c r="EQ36" s="280"/>
      <c r="ER36" s="280"/>
      <c r="ES36" s="280"/>
      <c r="ET36" s="352" t="s">
        <v>179</v>
      </c>
      <c r="EY36" s="352" t="s">
        <v>179</v>
      </c>
      <c r="FC36" s="993" t="s">
        <v>376</v>
      </c>
      <c r="FD36" s="813" t="s">
        <v>957</v>
      </c>
      <c r="FE36" s="813" t="s">
        <v>844</v>
      </c>
      <c r="FF36" s="479" t="s">
        <v>958</v>
      </c>
      <c r="FG36" s="479" t="s">
        <v>959</v>
      </c>
      <c r="FH36" s="479" t="s">
        <v>960</v>
      </c>
      <c r="FI36" s="479" t="s">
        <v>961</v>
      </c>
      <c r="FJ36" s="1076" t="s">
        <v>962</v>
      </c>
      <c r="FK36" s="513">
        <v>1</v>
      </c>
      <c r="FN36" s="334"/>
      <c r="FO36" s="334"/>
      <c r="FP36" s="122"/>
      <c r="FW36" s="352" t="s">
        <v>179</v>
      </c>
      <c r="FX36" s="59"/>
      <c r="GH36" s="405" t="s">
        <v>376</v>
      </c>
      <c r="GI36" s="346" t="s">
        <v>244</v>
      </c>
      <c r="GJ36" s="347" t="s">
        <v>239</v>
      </c>
      <c r="GK36" s="347" t="s">
        <v>239</v>
      </c>
      <c r="GL36" s="348" t="s">
        <v>239</v>
      </c>
      <c r="GP36" s="58"/>
      <c r="GR36" s="135"/>
      <c r="GT36" s="334"/>
      <c r="IJ36" s="598" t="s">
        <v>376</v>
      </c>
      <c r="IK36" s="488" t="s">
        <v>3087</v>
      </c>
      <c r="IL36" s="203">
        <v>1999</v>
      </c>
      <c r="IM36" s="488" t="s">
        <v>3045</v>
      </c>
      <c r="IN36" s="605" t="s">
        <v>3155</v>
      </c>
      <c r="IP36" s="598" t="s">
        <v>376</v>
      </c>
      <c r="IQ36" s="488" t="s">
        <v>1529</v>
      </c>
      <c r="IR36" s="203">
        <v>1963</v>
      </c>
      <c r="IS36" s="488" t="s">
        <v>1522</v>
      </c>
      <c r="IT36" s="599">
        <v>0.9097222222222222</v>
      </c>
    </row>
    <row r="37" spans="1:254" ht="13.5" customHeight="1" thickBot="1">
      <c r="A37" s="329" t="s">
        <v>164</v>
      </c>
      <c r="B37" s="465" t="s">
        <v>150</v>
      </c>
      <c r="C37" s="466">
        <v>11</v>
      </c>
      <c r="D37" s="466">
        <v>30</v>
      </c>
      <c r="E37" s="330">
        <v>30</v>
      </c>
      <c r="F37" s="330">
        <v>19</v>
      </c>
      <c r="G37" s="330">
        <v>19</v>
      </c>
      <c r="H37" s="330">
        <v>16</v>
      </c>
      <c r="I37" s="330">
        <v>18</v>
      </c>
      <c r="J37" s="330">
        <v>12</v>
      </c>
      <c r="K37" s="330">
        <v>20</v>
      </c>
      <c r="L37" s="204">
        <f t="shared" si="19"/>
        <v>175</v>
      </c>
      <c r="U37" s="215"/>
      <c r="Z37" s="201" t="s">
        <v>55</v>
      </c>
      <c r="AA37" s="205" t="s">
        <v>31</v>
      </c>
      <c r="AB37" s="123">
        <v>43.15</v>
      </c>
      <c r="AC37" s="223">
        <v>0</v>
      </c>
      <c r="AD37" s="124">
        <v>43.15</v>
      </c>
      <c r="AE37" s="201" t="s">
        <v>55</v>
      </c>
      <c r="AF37" s="205" t="s">
        <v>208</v>
      </c>
      <c r="AG37" s="224">
        <v>61.25</v>
      </c>
      <c r="AH37" s="223">
        <v>0</v>
      </c>
      <c r="AI37" s="225">
        <v>61.25</v>
      </c>
      <c r="AK37" s="1080" t="s">
        <v>46</v>
      </c>
      <c r="AL37" s="1081" t="s">
        <v>130</v>
      </c>
      <c r="AM37" s="378">
        <v>23</v>
      </c>
      <c r="AN37" s="1082">
        <v>0.5145833333333333</v>
      </c>
      <c r="AO37" s="1082">
        <v>0.5271990740740741</v>
      </c>
      <c r="AP37" s="1083">
        <f aca="true" t="shared" si="32" ref="AP37:AP54">AO37-AN37</f>
        <v>0.012615740740740788</v>
      </c>
      <c r="AQ37" s="1083">
        <v>0</v>
      </c>
      <c r="AR37" s="378">
        <v>3</v>
      </c>
      <c r="AS37" s="378">
        <v>3</v>
      </c>
      <c r="AT37" s="378">
        <v>4</v>
      </c>
      <c r="AU37" s="378">
        <v>3</v>
      </c>
      <c r="AV37" s="378">
        <v>3</v>
      </c>
      <c r="AW37" s="378">
        <v>2</v>
      </c>
      <c r="AX37" s="378">
        <f aca="true" t="shared" si="33" ref="AX37:AX54">SUM(AR37:AW37)</f>
        <v>18</v>
      </c>
      <c r="AY37" s="1407">
        <f aca="true" t="shared" si="34" ref="AY37:AY54">AP37-AQ37</f>
        <v>0.012615740740740788</v>
      </c>
      <c r="AZ37" s="1421"/>
      <c r="CD37" s="1106" t="s">
        <v>379</v>
      </c>
      <c r="CE37" s="332">
        <v>44</v>
      </c>
      <c r="CF37" s="1107" t="s">
        <v>83</v>
      </c>
      <c r="CG37" s="1107" t="s">
        <v>222</v>
      </c>
      <c r="CH37" s="332">
        <v>25</v>
      </c>
      <c r="CI37" s="1075">
        <v>0.003194791666666667</v>
      </c>
      <c r="CK37" s="395" t="s">
        <v>379</v>
      </c>
      <c r="CL37" s="1044" t="s">
        <v>572</v>
      </c>
      <c r="CM37" s="1044" t="s">
        <v>573</v>
      </c>
      <c r="CN37" s="1108">
        <v>0.004785173611111111</v>
      </c>
      <c r="CO37" s="1109">
        <v>0</v>
      </c>
      <c r="CP37" s="1110">
        <f t="shared" si="25"/>
        <v>0.004785173611111111</v>
      </c>
      <c r="EO37" s="256" t="s">
        <v>143</v>
      </c>
      <c r="EP37" s="339"/>
      <c r="EQ37" s="426"/>
      <c r="ER37" s="426"/>
      <c r="ES37" s="426"/>
      <c r="ET37" s="256" t="s">
        <v>690</v>
      </c>
      <c r="EU37" s="340"/>
      <c r="EV37" s="280"/>
      <c r="EX37" s="280"/>
      <c r="EY37" s="256" t="s">
        <v>11</v>
      </c>
      <c r="EZ37" s="340"/>
      <c r="FC37" s="993" t="s">
        <v>379</v>
      </c>
      <c r="FD37" s="813" t="s">
        <v>963</v>
      </c>
      <c r="FE37" s="813" t="s">
        <v>777</v>
      </c>
      <c r="FF37" s="479" t="s">
        <v>964</v>
      </c>
      <c r="FG37" s="479" t="s">
        <v>965</v>
      </c>
      <c r="FH37" s="479" t="s">
        <v>966</v>
      </c>
      <c r="FI37" s="479" t="s">
        <v>967</v>
      </c>
      <c r="FJ37" s="1076" t="s">
        <v>968</v>
      </c>
      <c r="FK37" s="513">
        <v>1</v>
      </c>
      <c r="FN37" s="334"/>
      <c r="FO37" s="334"/>
      <c r="FP37" s="122"/>
      <c r="FW37" s="353" t="s">
        <v>249</v>
      </c>
      <c r="FX37" s="1401" t="s">
        <v>111</v>
      </c>
      <c r="FY37" s="1400"/>
      <c r="GT37" s="334"/>
      <c r="IJ37" s="598" t="s">
        <v>379</v>
      </c>
      <c r="IK37" s="488" t="s">
        <v>3088</v>
      </c>
      <c r="IL37" s="203">
        <v>2003</v>
      </c>
      <c r="IM37" s="488" t="s">
        <v>3045</v>
      </c>
      <c r="IN37" s="605" t="s">
        <v>3156</v>
      </c>
      <c r="IP37" s="480" t="s">
        <v>61</v>
      </c>
      <c r="IQ37" s="481"/>
      <c r="IR37" s="481" t="s">
        <v>1463</v>
      </c>
      <c r="IS37" s="487" t="s">
        <v>1464</v>
      </c>
      <c r="IT37" s="492" t="s">
        <v>66</v>
      </c>
    </row>
    <row r="38" spans="1:254" ht="13.5" customHeight="1">
      <c r="A38" s="329" t="s">
        <v>227</v>
      </c>
      <c r="B38" s="194" t="s">
        <v>34</v>
      </c>
      <c r="C38" s="466">
        <v>23</v>
      </c>
      <c r="D38" s="466">
        <v>25</v>
      </c>
      <c r="E38" s="466">
        <v>23</v>
      </c>
      <c r="F38" s="330">
        <v>19</v>
      </c>
      <c r="G38" s="330">
        <v>19</v>
      </c>
      <c r="H38" s="330">
        <v>16</v>
      </c>
      <c r="I38" s="466">
        <v>18</v>
      </c>
      <c r="J38" s="466">
        <v>12</v>
      </c>
      <c r="K38" s="466">
        <v>20</v>
      </c>
      <c r="L38" s="204">
        <f t="shared" si="19"/>
        <v>175</v>
      </c>
      <c r="U38" s="215"/>
      <c r="Z38" s="201" t="s">
        <v>52</v>
      </c>
      <c r="AA38" s="208" t="s">
        <v>207</v>
      </c>
      <c r="AB38" s="123">
        <v>44.63</v>
      </c>
      <c r="AC38" s="223">
        <v>0</v>
      </c>
      <c r="AD38" s="124">
        <v>44.63</v>
      </c>
      <c r="AE38" s="201" t="s">
        <v>52</v>
      </c>
      <c r="AF38" s="205" t="s">
        <v>209</v>
      </c>
      <c r="AG38" s="224">
        <v>65.19</v>
      </c>
      <c r="AH38" s="223">
        <v>0</v>
      </c>
      <c r="AI38" s="225">
        <v>65.19</v>
      </c>
      <c r="AK38" s="1080" t="s">
        <v>50</v>
      </c>
      <c r="AL38" s="1081" t="s">
        <v>136</v>
      </c>
      <c r="AM38" s="378">
        <v>9</v>
      </c>
      <c r="AN38" s="1082">
        <v>0.48541666666666666</v>
      </c>
      <c r="AO38" s="1082">
        <v>0.4994444444444444</v>
      </c>
      <c r="AP38" s="1083">
        <f t="shared" si="32"/>
        <v>0.01402777777777775</v>
      </c>
      <c r="AQ38" s="1083">
        <v>0</v>
      </c>
      <c r="AR38" s="378">
        <v>3</v>
      </c>
      <c r="AS38" s="378">
        <v>3</v>
      </c>
      <c r="AT38" s="378">
        <v>4</v>
      </c>
      <c r="AU38" s="378">
        <v>3</v>
      </c>
      <c r="AV38" s="378">
        <v>3</v>
      </c>
      <c r="AW38" s="378">
        <v>2</v>
      </c>
      <c r="AX38" s="378">
        <f t="shared" si="33"/>
        <v>18</v>
      </c>
      <c r="AY38" s="1407">
        <f t="shared" si="34"/>
        <v>0.01402777777777775</v>
      </c>
      <c r="AZ38" s="1421"/>
      <c r="CD38" s="485" t="s">
        <v>380</v>
      </c>
      <c r="CE38" s="203">
        <v>55</v>
      </c>
      <c r="CF38" s="496" t="s">
        <v>381</v>
      </c>
      <c r="CG38" s="496" t="s">
        <v>373</v>
      </c>
      <c r="CH38" s="203">
        <v>18</v>
      </c>
      <c r="CI38" s="1072">
        <v>0.003217025462962963</v>
      </c>
      <c r="CK38" s="393" t="s">
        <v>61</v>
      </c>
      <c r="CL38" s="1067"/>
      <c r="CM38" s="1067" t="s">
        <v>538</v>
      </c>
      <c r="CN38" s="1069"/>
      <c r="CO38" s="1070" t="s">
        <v>160</v>
      </c>
      <c r="CP38" s="492" t="s">
        <v>159</v>
      </c>
      <c r="CR38" s="352" t="s">
        <v>626</v>
      </c>
      <c r="CS38" s="59"/>
      <c r="EO38" s="256" t="s">
        <v>139</v>
      </c>
      <c r="EP38" s="339"/>
      <c r="EQ38" s="426"/>
      <c r="ER38" s="426"/>
      <c r="ES38" s="426"/>
      <c r="ET38" s="256" t="s">
        <v>139</v>
      </c>
      <c r="EU38" s="340"/>
      <c r="EV38" s="280"/>
      <c r="EX38" s="280"/>
      <c r="EY38" s="256" t="s">
        <v>180</v>
      </c>
      <c r="EZ38" s="340"/>
      <c r="FC38" s="993" t="s">
        <v>380</v>
      </c>
      <c r="FD38" s="813" t="s">
        <v>969</v>
      </c>
      <c r="FE38" s="813" t="s">
        <v>970</v>
      </c>
      <c r="FF38" s="479" t="s">
        <v>971</v>
      </c>
      <c r="FG38" s="479" t="s">
        <v>972</v>
      </c>
      <c r="FH38" s="479" t="s">
        <v>973</v>
      </c>
      <c r="FI38" s="479" t="s">
        <v>974</v>
      </c>
      <c r="FJ38" s="1076" t="s">
        <v>975</v>
      </c>
      <c r="FK38" s="513">
        <v>1</v>
      </c>
      <c r="FN38" s="334"/>
      <c r="FO38" s="334"/>
      <c r="FW38" s="353" t="s">
        <v>250</v>
      </c>
      <c r="FX38" s="1402" t="s">
        <v>125</v>
      </c>
      <c r="FY38" s="1400"/>
      <c r="GH38" s="352" t="s">
        <v>179</v>
      </c>
      <c r="GI38" s="59"/>
      <c r="GJ38" s="133"/>
      <c r="GM38" s="441"/>
      <c r="GO38" s="334"/>
      <c r="GP38" s="135"/>
      <c r="IJ38" s="598" t="s">
        <v>380</v>
      </c>
      <c r="IK38" s="488" t="s">
        <v>3089</v>
      </c>
      <c r="IL38" s="203">
        <v>1999</v>
      </c>
      <c r="IM38" s="488" t="s">
        <v>3069</v>
      </c>
      <c r="IN38" s="605" t="s">
        <v>3157</v>
      </c>
      <c r="IP38" s="598" t="s">
        <v>46</v>
      </c>
      <c r="IQ38" s="488" t="s">
        <v>1530</v>
      </c>
      <c r="IR38" s="203">
        <v>1993</v>
      </c>
      <c r="IS38" s="488" t="s">
        <v>1505</v>
      </c>
      <c r="IT38" s="599">
        <v>0.5395833333333333</v>
      </c>
    </row>
    <row r="39" spans="1:254" ht="13.5" customHeight="1">
      <c r="A39" s="329" t="s">
        <v>229</v>
      </c>
      <c r="B39" s="465" t="s">
        <v>223</v>
      </c>
      <c r="C39" s="466">
        <v>28</v>
      </c>
      <c r="D39" s="466">
        <v>23</v>
      </c>
      <c r="E39" s="330">
        <v>20</v>
      </c>
      <c r="F39" s="330">
        <v>19</v>
      </c>
      <c r="G39" s="330">
        <v>19</v>
      </c>
      <c r="H39" s="330">
        <v>16</v>
      </c>
      <c r="I39" s="330">
        <v>18</v>
      </c>
      <c r="J39" s="330">
        <v>12</v>
      </c>
      <c r="K39" s="330">
        <v>20</v>
      </c>
      <c r="L39" s="204">
        <f t="shared" si="19"/>
        <v>175</v>
      </c>
      <c r="U39" s="215"/>
      <c r="Z39" s="201" t="s">
        <v>56</v>
      </c>
      <c r="AA39" s="205" t="s">
        <v>208</v>
      </c>
      <c r="AB39" s="123">
        <v>44.87</v>
      </c>
      <c r="AC39" s="223">
        <v>0</v>
      </c>
      <c r="AD39" s="124">
        <v>44.87</v>
      </c>
      <c r="AE39" s="201" t="s">
        <v>56</v>
      </c>
      <c r="AF39" s="205" t="s">
        <v>212</v>
      </c>
      <c r="AG39" s="224">
        <v>53.97</v>
      </c>
      <c r="AH39" s="223">
        <v>20</v>
      </c>
      <c r="AI39" s="225">
        <v>73.97</v>
      </c>
      <c r="AK39" s="1080" t="s">
        <v>49</v>
      </c>
      <c r="AL39" s="1081" t="s">
        <v>280</v>
      </c>
      <c r="AM39" s="378">
        <v>52</v>
      </c>
      <c r="AN39" s="1082">
        <v>0.5750000000000001</v>
      </c>
      <c r="AO39" s="1082">
        <v>0.5877662037037037</v>
      </c>
      <c r="AP39" s="1083">
        <f t="shared" si="32"/>
        <v>0.012766203703703627</v>
      </c>
      <c r="AQ39" s="1083">
        <v>0</v>
      </c>
      <c r="AR39" s="378">
        <v>3</v>
      </c>
      <c r="AS39" s="378">
        <v>3</v>
      </c>
      <c r="AT39" s="378">
        <v>3</v>
      </c>
      <c r="AU39" s="378">
        <v>3</v>
      </c>
      <c r="AV39" s="378">
        <v>3</v>
      </c>
      <c r="AW39" s="378">
        <v>2</v>
      </c>
      <c r="AX39" s="378">
        <f t="shared" si="33"/>
        <v>17</v>
      </c>
      <c r="AY39" s="1407">
        <f t="shared" si="34"/>
        <v>0.012766203703703627</v>
      </c>
      <c r="AZ39" s="1421"/>
      <c r="CD39" s="485" t="s">
        <v>382</v>
      </c>
      <c r="CE39" s="203">
        <v>74</v>
      </c>
      <c r="CF39" s="496" t="s">
        <v>383</v>
      </c>
      <c r="CG39" s="496" t="s">
        <v>373</v>
      </c>
      <c r="CH39" s="203">
        <v>18</v>
      </c>
      <c r="CI39" s="1072">
        <v>0.0032178703703703705</v>
      </c>
      <c r="CK39" s="398" t="s">
        <v>46</v>
      </c>
      <c r="CL39" s="1107" t="s">
        <v>109</v>
      </c>
      <c r="CM39" s="1107" t="s">
        <v>537</v>
      </c>
      <c r="CN39" s="1094">
        <v>0.0012427546296296297</v>
      </c>
      <c r="CO39" s="1095">
        <v>0</v>
      </c>
      <c r="CP39" s="1075">
        <f>CN39</f>
        <v>0.0012427546296296297</v>
      </c>
      <c r="CR39" s="353" t="s">
        <v>249</v>
      </c>
      <c r="CS39" s="1401" t="s">
        <v>12</v>
      </c>
      <c r="CT39" s="1400"/>
      <c r="EO39" s="256" t="s">
        <v>690</v>
      </c>
      <c r="EP39" s="339"/>
      <c r="EQ39" s="426"/>
      <c r="ER39" s="426"/>
      <c r="ES39" s="426"/>
      <c r="ET39" s="256" t="s">
        <v>143</v>
      </c>
      <c r="EU39" s="340"/>
      <c r="EX39" s="280"/>
      <c r="EY39" s="256" t="s">
        <v>139</v>
      </c>
      <c r="EZ39" s="340"/>
      <c r="FC39" s="993" t="s">
        <v>382</v>
      </c>
      <c r="FD39" s="813" t="s">
        <v>976</v>
      </c>
      <c r="FE39" s="813" t="s">
        <v>818</v>
      </c>
      <c r="FF39" s="479" t="s">
        <v>774</v>
      </c>
      <c r="FG39" s="479" t="s">
        <v>977</v>
      </c>
      <c r="FH39" s="479" t="s">
        <v>978</v>
      </c>
      <c r="FI39" s="479" t="s">
        <v>979</v>
      </c>
      <c r="FJ39" s="1076" t="s">
        <v>980</v>
      </c>
      <c r="FK39" s="513">
        <v>1</v>
      </c>
      <c r="FN39" s="882"/>
      <c r="FO39" s="1111"/>
      <c r="FP39" s="1112"/>
      <c r="FQ39" s="1113"/>
      <c r="FW39" s="353" t="s">
        <v>251</v>
      </c>
      <c r="FX39" s="1402" t="s">
        <v>27</v>
      </c>
      <c r="FY39" s="1400"/>
      <c r="GH39" s="353" t="s">
        <v>249</v>
      </c>
      <c r="GI39" s="128" t="s">
        <v>79</v>
      </c>
      <c r="GJ39" s="1400" t="s">
        <v>78</v>
      </c>
      <c r="GK39" s="1400"/>
      <c r="GL39" s="1400"/>
      <c r="GM39" s="1403" t="s">
        <v>102</v>
      </c>
      <c r="GN39" s="1404"/>
      <c r="GO39" s="1402" t="s">
        <v>125</v>
      </c>
      <c r="GP39" s="1400"/>
      <c r="GQ39" s="1400"/>
      <c r="GR39" s="1400" t="s">
        <v>78</v>
      </c>
      <c r="GS39" s="1400"/>
      <c r="GT39" s="1400"/>
      <c r="IJ39" s="598" t="s">
        <v>382</v>
      </c>
      <c r="IK39" s="488" t="s">
        <v>3090</v>
      </c>
      <c r="IL39" s="203">
        <v>2000</v>
      </c>
      <c r="IM39" s="488" t="s">
        <v>3047</v>
      </c>
      <c r="IN39" s="605" t="s">
        <v>3158</v>
      </c>
      <c r="IP39" s="598" t="s">
        <v>50</v>
      </c>
      <c r="IQ39" s="488" t="s">
        <v>1476</v>
      </c>
      <c r="IR39" s="203">
        <v>1988</v>
      </c>
      <c r="IS39" s="488" t="s">
        <v>1510</v>
      </c>
      <c r="IT39" s="599">
        <v>0.6055555555555555</v>
      </c>
    </row>
    <row r="40" spans="1:254" ht="13.5" customHeight="1">
      <c r="A40" s="329" t="s">
        <v>231</v>
      </c>
      <c r="B40" s="194" t="s">
        <v>228</v>
      </c>
      <c r="C40" s="466">
        <v>22</v>
      </c>
      <c r="D40" s="466">
        <v>28</v>
      </c>
      <c r="E40" s="466">
        <v>25</v>
      </c>
      <c r="F40" s="330">
        <v>19</v>
      </c>
      <c r="G40" s="330">
        <v>19</v>
      </c>
      <c r="H40" s="330">
        <v>16</v>
      </c>
      <c r="I40" s="330">
        <v>18</v>
      </c>
      <c r="J40" s="330">
        <v>12</v>
      </c>
      <c r="K40" s="330">
        <v>20</v>
      </c>
      <c r="L40" s="204">
        <f t="shared" si="19"/>
        <v>179</v>
      </c>
      <c r="U40" s="215"/>
      <c r="Z40" s="201" t="s">
        <v>53</v>
      </c>
      <c r="AA40" s="205" t="s">
        <v>209</v>
      </c>
      <c r="AB40" s="123">
        <v>47.91</v>
      </c>
      <c r="AC40" s="223">
        <v>0</v>
      </c>
      <c r="AD40" s="124">
        <v>47.91</v>
      </c>
      <c r="AE40" s="201" t="s">
        <v>53</v>
      </c>
      <c r="AF40" s="208" t="s">
        <v>205</v>
      </c>
      <c r="AG40" s="123">
        <v>79.59</v>
      </c>
      <c r="AH40" s="223">
        <v>20</v>
      </c>
      <c r="AI40" s="225">
        <v>99.59</v>
      </c>
      <c r="AK40" s="1080" t="s">
        <v>47</v>
      </c>
      <c r="AL40" s="1081" t="s">
        <v>174</v>
      </c>
      <c r="AM40" s="378">
        <v>54</v>
      </c>
      <c r="AN40" s="1082">
        <v>0.5791666666666667</v>
      </c>
      <c r="AO40" s="1082">
        <v>0.5936111111111111</v>
      </c>
      <c r="AP40" s="1083">
        <f t="shared" si="32"/>
        <v>0.014444444444444371</v>
      </c>
      <c r="AQ40" s="1083">
        <v>0</v>
      </c>
      <c r="AR40" s="378">
        <v>3</v>
      </c>
      <c r="AS40" s="378">
        <v>3</v>
      </c>
      <c r="AT40" s="378">
        <v>4</v>
      </c>
      <c r="AU40" s="378">
        <v>3</v>
      </c>
      <c r="AV40" s="378">
        <v>3</v>
      </c>
      <c r="AW40" s="378">
        <v>1</v>
      </c>
      <c r="AX40" s="378">
        <f t="shared" si="33"/>
        <v>17</v>
      </c>
      <c r="AY40" s="1407">
        <f t="shared" si="34"/>
        <v>0.014444444444444371</v>
      </c>
      <c r="AZ40" s="1421"/>
      <c r="CD40" s="485" t="s">
        <v>384</v>
      </c>
      <c r="CE40" s="203">
        <v>67</v>
      </c>
      <c r="CF40" s="496" t="s">
        <v>385</v>
      </c>
      <c r="CG40" s="496" t="s">
        <v>337</v>
      </c>
      <c r="CH40" s="203">
        <v>23</v>
      </c>
      <c r="CI40" s="1072">
        <v>0.0032190972222222226</v>
      </c>
      <c r="CK40" s="398" t="s">
        <v>50</v>
      </c>
      <c r="CL40" s="1107" t="s">
        <v>142</v>
      </c>
      <c r="CM40" s="1107" t="s">
        <v>535</v>
      </c>
      <c r="CN40" s="1094">
        <v>0.001399895833333333</v>
      </c>
      <c r="CO40" s="1095">
        <v>0</v>
      </c>
      <c r="CP40" s="1075">
        <f>CN40</f>
        <v>0.001399895833333333</v>
      </c>
      <c r="CR40" s="353" t="s">
        <v>250</v>
      </c>
      <c r="CS40" s="1402" t="s">
        <v>260</v>
      </c>
      <c r="CT40" s="1400"/>
      <c r="EO40" s="208" t="s">
        <v>111</v>
      </c>
      <c r="EP40" s="339"/>
      <c r="EQ40" s="426"/>
      <c r="ER40" s="426"/>
      <c r="ES40" s="426"/>
      <c r="ET40" s="256" t="s">
        <v>11</v>
      </c>
      <c r="EU40" s="340"/>
      <c r="EX40" s="280"/>
      <c r="EY40" s="256" t="s">
        <v>691</v>
      </c>
      <c r="EZ40" s="340"/>
      <c r="FC40" s="993" t="s">
        <v>384</v>
      </c>
      <c r="FD40" s="813" t="s">
        <v>981</v>
      </c>
      <c r="FE40" s="813" t="s">
        <v>818</v>
      </c>
      <c r="FF40" s="479" t="s">
        <v>982</v>
      </c>
      <c r="FG40" s="479" t="s">
        <v>983</v>
      </c>
      <c r="FH40" s="479" t="s">
        <v>984</v>
      </c>
      <c r="FI40" s="479" t="s">
        <v>985</v>
      </c>
      <c r="FJ40" s="1076" t="s">
        <v>986</v>
      </c>
      <c r="FK40" s="513">
        <v>1</v>
      </c>
      <c r="FN40" s="168"/>
      <c r="FO40" s="1111"/>
      <c r="FP40" s="122"/>
      <c r="FQ40" s="1113"/>
      <c r="FW40" s="353" t="s">
        <v>74</v>
      </c>
      <c r="FX40" s="1402" t="s">
        <v>143</v>
      </c>
      <c r="FY40" s="1400"/>
      <c r="GH40" s="353" t="s">
        <v>250</v>
      </c>
      <c r="GI40" s="128" t="s">
        <v>72</v>
      </c>
      <c r="GJ40" s="1400" t="s">
        <v>401</v>
      </c>
      <c r="GK40" s="1400"/>
      <c r="GL40" s="1400"/>
      <c r="GM40" s="1403" t="s">
        <v>183</v>
      </c>
      <c r="GN40" s="1404"/>
      <c r="GO40" s="1402" t="s">
        <v>27</v>
      </c>
      <c r="GP40" s="1400"/>
      <c r="GQ40" s="1400"/>
      <c r="GR40" s="1400" t="s">
        <v>72</v>
      </c>
      <c r="GS40" s="1400"/>
      <c r="GT40" s="1400"/>
      <c r="IJ40" s="598" t="s">
        <v>384</v>
      </c>
      <c r="IK40" s="488" t="s">
        <v>3091</v>
      </c>
      <c r="IL40" s="203">
        <v>2002</v>
      </c>
      <c r="IM40" s="488" t="s">
        <v>3047</v>
      </c>
      <c r="IN40" s="605" t="s">
        <v>3159</v>
      </c>
      <c r="IP40" s="598" t="s">
        <v>49</v>
      </c>
      <c r="IQ40" s="488" t="s">
        <v>1531</v>
      </c>
      <c r="IR40" s="203">
        <v>1989</v>
      </c>
      <c r="IS40" s="488" t="s">
        <v>1467</v>
      </c>
      <c r="IT40" s="599">
        <v>0.6284722222222222</v>
      </c>
    </row>
    <row r="41" spans="1:254" ht="13.5" customHeight="1">
      <c r="A41" s="329" t="s">
        <v>232</v>
      </c>
      <c r="B41" s="465" t="s">
        <v>29</v>
      </c>
      <c r="C41" s="466">
        <v>27</v>
      </c>
      <c r="D41" s="466">
        <v>21</v>
      </c>
      <c r="E41" s="330">
        <v>29</v>
      </c>
      <c r="F41" s="330">
        <v>19</v>
      </c>
      <c r="G41" s="330">
        <v>19</v>
      </c>
      <c r="H41" s="330">
        <v>16</v>
      </c>
      <c r="I41" s="330">
        <v>18</v>
      </c>
      <c r="J41" s="330">
        <v>12</v>
      </c>
      <c r="K41" s="330">
        <v>20</v>
      </c>
      <c r="L41" s="204">
        <f t="shared" si="19"/>
        <v>181</v>
      </c>
      <c r="U41" s="215"/>
      <c r="Z41" s="201" t="s">
        <v>57</v>
      </c>
      <c r="AA41" s="205" t="s">
        <v>210</v>
      </c>
      <c r="AB41" s="123">
        <v>49</v>
      </c>
      <c r="AC41" s="223">
        <v>0</v>
      </c>
      <c r="AD41" s="124">
        <v>49</v>
      </c>
      <c r="AE41" s="201" t="s">
        <v>57</v>
      </c>
      <c r="AF41" s="208" t="s">
        <v>216</v>
      </c>
      <c r="AG41" s="224">
        <v>79.72</v>
      </c>
      <c r="AH41" s="223">
        <v>20</v>
      </c>
      <c r="AI41" s="225">
        <v>99.72</v>
      </c>
      <c r="AK41" s="1080" t="s">
        <v>55</v>
      </c>
      <c r="AL41" s="1081" t="s">
        <v>293</v>
      </c>
      <c r="AM41" s="378">
        <v>28</v>
      </c>
      <c r="AN41" s="1082">
        <v>0.525</v>
      </c>
      <c r="AO41" s="1082">
        <v>0.5358217592592592</v>
      </c>
      <c r="AP41" s="1083">
        <f t="shared" si="32"/>
        <v>0.010821759259259212</v>
      </c>
      <c r="AQ41" s="1083">
        <v>0.00015046296296296297</v>
      </c>
      <c r="AR41" s="378">
        <v>1</v>
      </c>
      <c r="AS41" s="378">
        <v>3</v>
      </c>
      <c r="AT41" s="378">
        <v>4</v>
      </c>
      <c r="AU41" s="378">
        <v>3</v>
      </c>
      <c r="AV41" s="378">
        <v>3</v>
      </c>
      <c r="AW41" s="378">
        <v>2</v>
      </c>
      <c r="AX41" s="378">
        <f t="shared" si="33"/>
        <v>16</v>
      </c>
      <c r="AY41" s="1407">
        <f t="shared" si="34"/>
        <v>0.010671296296296248</v>
      </c>
      <c r="AZ41" s="1421"/>
      <c r="CD41" s="485" t="s">
        <v>386</v>
      </c>
      <c r="CE41" s="203">
        <v>82</v>
      </c>
      <c r="CF41" s="496" t="s">
        <v>387</v>
      </c>
      <c r="CG41" s="496" t="s">
        <v>237</v>
      </c>
      <c r="CH41" s="203">
        <v>23</v>
      </c>
      <c r="CI41" s="1072">
        <v>0.0032205324074074076</v>
      </c>
      <c r="CK41" s="398" t="s">
        <v>49</v>
      </c>
      <c r="CL41" s="1107" t="s">
        <v>35</v>
      </c>
      <c r="CM41" s="1107" t="s">
        <v>535</v>
      </c>
      <c r="CN41" s="1094">
        <v>0.0014347685185185184</v>
      </c>
      <c r="CO41" s="1095">
        <v>0</v>
      </c>
      <c r="CP41" s="1075">
        <f>CN41</f>
        <v>0.0014347685185185184</v>
      </c>
      <c r="CR41" s="353" t="s">
        <v>251</v>
      </c>
      <c r="CS41" s="1402" t="s">
        <v>627</v>
      </c>
      <c r="CT41" s="1400"/>
      <c r="EP41" s="402"/>
      <c r="EQ41" s="426"/>
      <c r="ER41" s="426"/>
      <c r="ES41" s="426"/>
      <c r="ET41" s="208" t="s">
        <v>111</v>
      </c>
      <c r="EU41" s="340"/>
      <c r="EX41" s="280"/>
      <c r="EY41" s="256" t="s">
        <v>688</v>
      </c>
      <c r="EZ41" s="340"/>
      <c r="FC41" s="993" t="s">
        <v>386</v>
      </c>
      <c r="FD41" s="813" t="s">
        <v>987</v>
      </c>
      <c r="FE41" s="813" t="s">
        <v>811</v>
      </c>
      <c r="FF41" s="479" t="s">
        <v>988</v>
      </c>
      <c r="FG41" s="479" t="s">
        <v>989</v>
      </c>
      <c r="FH41" s="479" t="s">
        <v>990</v>
      </c>
      <c r="FI41" s="479" t="s">
        <v>991</v>
      </c>
      <c r="FJ41" s="1076" t="s">
        <v>992</v>
      </c>
      <c r="FK41" s="513">
        <v>1</v>
      </c>
      <c r="FW41" s="353" t="s">
        <v>252</v>
      </c>
      <c r="FX41" s="1402" t="s">
        <v>11</v>
      </c>
      <c r="FY41" s="1400"/>
      <c r="GH41" s="353" t="s">
        <v>251</v>
      </c>
      <c r="GI41" s="128" t="s">
        <v>75</v>
      </c>
      <c r="GJ41" s="1400" t="s">
        <v>75</v>
      </c>
      <c r="GK41" s="1400"/>
      <c r="GL41" s="1400"/>
      <c r="GM41" s="1403" t="s">
        <v>142</v>
      </c>
      <c r="GN41" s="1404"/>
      <c r="GO41" s="1402" t="s">
        <v>142</v>
      </c>
      <c r="GP41" s="1400"/>
      <c r="GQ41" s="1400"/>
      <c r="GR41" s="1400" t="s">
        <v>82</v>
      </c>
      <c r="GS41" s="1400"/>
      <c r="GT41" s="1400"/>
      <c r="IJ41" s="598" t="s">
        <v>386</v>
      </c>
      <c r="IK41" s="488" t="s">
        <v>3092</v>
      </c>
      <c r="IL41" s="203">
        <v>1998</v>
      </c>
      <c r="IM41" s="488" t="s">
        <v>3047</v>
      </c>
      <c r="IN41" s="605" t="s">
        <v>3159</v>
      </c>
      <c r="IP41" s="598" t="s">
        <v>47</v>
      </c>
      <c r="IQ41" s="488" t="s">
        <v>1532</v>
      </c>
      <c r="IR41" s="203">
        <v>1993</v>
      </c>
      <c r="IS41" s="488" t="s">
        <v>1505</v>
      </c>
      <c r="IT41" s="599">
        <v>0.6618055555555555</v>
      </c>
    </row>
    <row r="42" spans="1:254" ht="13.5" customHeight="1" thickBot="1">
      <c r="A42" s="213" t="s">
        <v>234</v>
      </c>
      <c r="B42" s="177" t="s">
        <v>226</v>
      </c>
      <c r="C42" s="467">
        <v>26</v>
      </c>
      <c r="D42" s="467">
        <v>27</v>
      </c>
      <c r="E42" s="467">
        <v>26</v>
      </c>
      <c r="F42" s="211">
        <v>19</v>
      </c>
      <c r="G42" s="211">
        <v>19</v>
      </c>
      <c r="H42" s="211">
        <v>16</v>
      </c>
      <c r="I42" s="211">
        <v>18</v>
      </c>
      <c r="J42" s="211">
        <v>12</v>
      </c>
      <c r="K42" s="211">
        <v>20</v>
      </c>
      <c r="L42" s="214">
        <f t="shared" si="19"/>
        <v>183</v>
      </c>
      <c r="U42" s="215"/>
      <c r="Z42" s="201" t="s">
        <v>51</v>
      </c>
      <c r="AA42" s="205" t="s">
        <v>30</v>
      </c>
      <c r="AB42" s="123">
        <v>51.03</v>
      </c>
      <c r="AC42" s="223">
        <v>0</v>
      </c>
      <c r="AD42" s="124">
        <v>51.03</v>
      </c>
      <c r="AE42" s="201" t="s">
        <v>51</v>
      </c>
      <c r="AF42" s="208" t="s">
        <v>211</v>
      </c>
      <c r="AG42" s="123">
        <v>65.87</v>
      </c>
      <c r="AH42" s="223">
        <v>40</v>
      </c>
      <c r="AI42" s="225">
        <v>105.87</v>
      </c>
      <c r="AK42" s="1080" t="s">
        <v>52</v>
      </c>
      <c r="AL42" s="1081" t="s">
        <v>135</v>
      </c>
      <c r="AM42" s="378">
        <v>8</v>
      </c>
      <c r="AN42" s="1082">
        <v>0.48333333333333334</v>
      </c>
      <c r="AO42" s="1082">
        <v>0.4958564814814815</v>
      </c>
      <c r="AP42" s="1083">
        <f t="shared" si="32"/>
        <v>0.012523148148148144</v>
      </c>
      <c r="AQ42" s="1083">
        <v>0</v>
      </c>
      <c r="AR42" s="378">
        <v>2</v>
      </c>
      <c r="AS42" s="378">
        <v>3</v>
      </c>
      <c r="AT42" s="378">
        <v>4</v>
      </c>
      <c r="AU42" s="378">
        <v>3</v>
      </c>
      <c r="AV42" s="378">
        <v>3</v>
      </c>
      <c r="AW42" s="378">
        <v>1</v>
      </c>
      <c r="AX42" s="378">
        <f t="shared" si="33"/>
        <v>16</v>
      </c>
      <c r="AY42" s="1407">
        <f t="shared" si="34"/>
        <v>0.012523148148148144</v>
      </c>
      <c r="AZ42" s="1421"/>
      <c r="CD42" s="485" t="s">
        <v>388</v>
      </c>
      <c r="CE42" s="203">
        <v>36</v>
      </c>
      <c r="CF42" s="496" t="s">
        <v>389</v>
      </c>
      <c r="CG42" s="496" t="s">
        <v>390</v>
      </c>
      <c r="CH42" s="203">
        <v>23</v>
      </c>
      <c r="CI42" s="1072">
        <v>0.003226041666666667</v>
      </c>
      <c r="CK42" s="394" t="s">
        <v>47</v>
      </c>
      <c r="CL42" s="496" t="s">
        <v>536</v>
      </c>
      <c r="CM42" s="496" t="s">
        <v>435</v>
      </c>
      <c r="CN42" s="1086">
        <v>0.0013686342592592593</v>
      </c>
      <c r="CO42" s="1027">
        <v>10</v>
      </c>
      <c r="CP42" s="1072">
        <v>0.0014843750000000002</v>
      </c>
      <c r="CR42" s="353" t="s">
        <v>74</v>
      </c>
      <c r="CS42" s="1402" t="s">
        <v>628</v>
      </c>
      <c r="CT42" s="1400"/>
      <c r="EP42" s="402"/>
      <c r="EQ42" s="426"/>
      <c r="ER42" s="426"/>
      <c r="ES42" s="426"/>
      <c r="EU42" s="280"/>
      <c r="EX42" s="280"/>
      <c r="EY42" s="256" t="s">
        <v>143</v>
      </c>
      <c r="EZ42" s="340"/>
      <c r="FC42" s="993" t="s">
        <v>388</v>
      </c>
      <c r="FD42" s="813" t="s">
        <v>993</v>
      </c>
      <c r="FE42" s="813" t="s">
        <v>994</v>
      </c>
      <c r="FF42" s="479" t="s">
        <v>995</v>
      </c>
      <c r="FG42" s="479" t="s">
        <v>996</v>
      </c>
      <c r="FH42" s="479" t="s">
        <v>997</v>
      </c>
      <c r="FI42" s="479" t="s">
        <v>998</v>
      </c>
      <c r="FJ42" s="1076" t="s">
        <v>999</v>
      </c>
      <c r="FK42" s="513">
        <v>1</v>
      </c>
      <c r="FN42" s="334"/>
      <c r="FO42" s="334"/>
      <c r="FP42" s="122"/>
      <c r="FW42" s="353" t="s">
        <v>247</v>
      </c>
      <c r="FX42" s="1402" t="s">
        <v>139</v>
      </c>
      <c r="FY42" s="1400"/>
      <c r="GH42" s="353" t="s">
        <v>74</v>
      </c>
      <c r="GI42" s="128" t="s">
        <v>110</v>
      </c>
      <c r="GJ42" s="1400" t="s">
        <v>13</v>
      </c>
      <c r="GK42" s="1400"/>
      <c r="GL42" s="1400"/>
      <c r="GM42" s="1403" t="s">
        <v>94</v>
      </c>
      <c r="GN42" s="1404"/>
      <c r="GO42" s="1402" t="s">
        <v>253</v>
      </c>
      <c r="GP42" s="1400"/>
      <c r="GQ42" s="1400"/>
      <c r="GR42" s="1400" t="s">
        <v>75</v>
      </c>
      <c r="GS42" s="1400"/>
      <c r="GT42" s="1400"/>
      <c r="IJ42" s="598" t="s">
        <v>388</v>
      </c>
      <c r="IK42" s="488" t="s">
        <v>3093</v>
      </c>
      <c r="IL42" s="203">
        <v>1984</v>
      </c>
      <c r="IM42" s="488" t="s">
        <v>3064</v>
      </c>
      <c r="IN42" s="605" t="s">
        <v>3160</v>
      </c>
      <c r="IP42" s="598" t="s">
        <v>55</v>
      </c>
      <c r="IQ42" s="488" t="s">
        <v>1533</v>
      </c>
      <c r="IR42" s="203">
        <v>1974</v>
      </c>
      <c r="IS42" s="488" t="s">
        <v>1505</v>
      </c>
      <c r="IT42" s="599">
        <v>0.6736111111111112</v>
      </c>
    </row>
    <row r="43" spans="1:254" ht="13.5" customHeight="1" thickBot="1">
      <c r="A43" s="133"/>
      <c r="U43" s="215"/>
      <c r="Z43" s="201" t="s">
        <v>48</v>
      </c>
      <c r="AA43" s="208" t="s">
        <v>211</v>
      </c>
      <c r="AB43" s="123">
        <v>52.35</v>
      </c>
      <c r="AC43" s="223">
        <v>0</v>
      </c>
      <c r="AD43" s="124">
        <v>52.35</v>
      </c>
      <c r="AE43" s="201" t="s">
        <v>48</v>
      </c>
      <c r="AF43" s="208" t="s">
        <v>206</v>
      </c>
      <c r="AG43" s="224">
        <v>88.4</v>
      </c>
      <c r="AH43" s="223">
        <v>40</v>
      </c>
      <c r="AI43" s="225">
        <v>128.4</v>
      </c>
      <c r="AK43" s="1080" t="s">
        <v>56</v>
      </c>
      <c r="AL43" s="1081" t="s">
        <v>286</v>
      </c>
      <c r="AM43" s="378">
        <v>43</v>
      </c>
      <c r="AN43" s="1082">
        <v>0.55625</v>
      </c>
      <c r="AO43" s="1082">
        <v>0.5700462962962963</v>
      </c>
      <c r="AP43" s="1083">
        <f t="shared" si="32"/>
        <v>0.013796296296296306</v>
      </c>
      <c r="AQ43" s="1083">
        <v>0</v>
      </c>
      <c r="AR43" s="378">
        <v>4</v>
      </c>
      <c r="AS43" s="378">
        <v>2</v>
      </c>
      <c r="AT43" s="378">
        <v>4</v>
      </c>
      <c r="AU43" s="378">
        <v>2</v>
      </c>
      <c r="AV43" s="378">
        <v>3</v>
      </c>
      <c r="AW43" s="378">
        <v>1</v>
      </c>
      <c r="AX43" s="378">
        <f t="shared" si="33"/>
        <v>16</v>
      </c>
      <c r="AY43" s="1407">
        <f t="shared" si="34"/>
        <v>0.013796296296296306</v>
      </c>
      <c r="AZ43" s="1421"/>
      <c r="CD43" s="485" t="s">
        <v>391</v>
      </c>
      <c r="CE43" s="203">
        <v>99</v>
      </c>
      <c r="CF43" s="496" t="s">
        <v>392</v>
      </c>
      <c r="CG43" s="496" t="s">
        <v>393</v>
      </c>
      <c r="CH43" s="203">
        <v>25</v>
      </c>
      <c r="CI43" s="1072">
        <v>0.003258402777777778</v>
      </c>
      <c r="CK43" s="395" t="s">
        <v>55</v>
      </c>
      <c r="CL43" s="497" t="s">
        <v>518</v>
      </c>
      <c r="CM43" s="497" t="s">
        <v>435</v>
      </c>
      <c r="CN43" s="1108">
        <v>0.0018021643518518519</v>
      </c>
      <c r="CO43" s="1109">
        <v>0</v>
      </c>
      <c r="CP43" s="1114">
        <f>CN43</f>
        <v>0.0018021643518518519</v>
      </c>
      <c r="CR43" s="353" t="s">
        <v>252</v>
      </c>
      <c r="CS43" s="1402" t="s">
        <v>143</v>
      </c>
      <c r="CT43" s="1400"/>
      <c r="EP43" s="402"/>
      <c r="EQ43" s="426"/>
      <c r="ER43" s="426"/>
      <c r="ES43" s="426"/>
      <c r="EU43" s="280"/>
      <c r="EV43" s="168"/>
      <c r="EX43" s="280"/>
      <c r="EY43" s="256" t="s">
        <v>690</v>
      </c>
      <c r="EZ43" s="340"/>
      <c r="FC43" s="993" t="s">
        <v>391</v>
      </c>
      <c r="FD43" s="813" t="s">
        <v>1000</v>
      </c>
      <c r="FE43" s="813" t="s">
        <v>889</v>
      </c>
      <c r="FF43" s="479" t="s">
        <v>1001</v>
      </c>
      <c r="FG43" s="479" t="s">
        <v>1002</v>
      </c>
      <c r="FH43" s="479" t="s">
        <v>1003</v>
      </c>
      <c r="FI43" s="479" t="s">
        <v>1004</v>
      </c>
      <c r="FJ43" s="1076" t="s">
        <v>1005</v>
      </c>
      <c r="FK43" s="513">
        <v>1</v>
      </c>
      <c r="FN43" s="334"/>
      <c r="FO43" s="334"/>
      <c r="FP43" s="122"/>
      <c r="FW43" s="353" t="s">
        <v>248</v>
      </c>
      <c r="FX43" s="1402" t="s">
        <v>180</v>
      </c>
      <c r="FY43" s="1400"/>
      <c r="GH43" s="353" t="s">
        <v>252</v>
      </c>
      <c r="GI43" s="128" t="s">
        <v>83</v>
      </c>
      <c r="GJ43" s="1400" t="s">
        <v>81</v>
      </c>
      <c r="GK43" s="1400"/>
      <c r="GL43" s="1400"/>
      <c r="GM43" s="1403" t="s">
        <v>35</v>
      </c>
      <c r="GN43" s="1404"/>
      <c r="GO43" s="1402" t="s">
        <v>1366</v>
      </c>
      <c r="GP43" s="1400"/>
      <c r="GQ43" s="1400"/>
      <c r="GR43" s="1400" t="s">
        <v>81</v>
      </c>
      <c r="GS43" s="1400"/>
      <c r="GT43" s="1400"/>
      <c r="IJ43" s="598" t="s">
        <v>391</v>
      </c>
      <c r="IK43" s="488" t="s">
        <v>3094</v>
      </c>
      <c r="IL43" s="203">
        <v>2003</v>
      </c>
      <c r="IM43" s="488" t="s">
        <v>3045</v>
      </c>
      <c r="IN43" s="605" t="s">
        <v>696</v>
      </c>
      <c r="IP43" s="598" t="s">
        <v>52</v>
      </c>
      <c r="IQ43" s="488" t="s">
        <v>1534</v>
      </c>
      <c r="IR43" s="203">
        <v>1981</v>
      </c>
      <c r="IS43" s="488" t="s">
        <v>1535</v>
      </c>
      <c r="IT43" s="599">
        <v>0.7069444444444444</v>
      </c>
    </row>
    <row r="44" spans="1:254" ht="13.5" customHeight="1">
      <c r="A44" s="229" t="s">
        <v>179</v>
      </c>
      <c r="Z44" s="201" t="s">
        <v>62</v>
      </c>
      <c r="AA44" s="205" t="s">
        <v>131</v>
      </c>
      <c r="AB44" s="123">
        <v>41</v>
      </c>
      <c r="AC44" s="223">
        <v>15</v>
      </c>
      <c r="AD44" s="124">
        <v>56</v>
      </c>
      <c r="AE44" s="201" t="s">
        <v>62</v>
      </c>
      <c r="AF44" s="208" t="s">
        <v>30</v>
      </c>
      <c r="AG44" s="224">
        <v>128.63</v>
      </c>
      <c r="AH44" s="223">
        <v>20</v>
      </c>
      <c r="AI44" s="225">
        <v>148.63</v>
      </c>
      <c r="AK44" s="1080" t="s">
        <v>53</v>
      </c>
      <c r="AL44" s="1081" t="s">
        <v>176</v>
      </c>
      <c r="AM44" s="378">
        <v>15</v>
      </c>
      <c r="AN44" s="1082">
        <v>0.4979166666666666</v>
      </c>
      <c r="AO44" s="1082">
        <v>0.5141782407407408</v>
      </c>
      <c r="AP44" s="1083">
        <f t="shared" si="32"/>
        <v>0.016261574074074192</v>
      </c>
      <c r="AQ44" s="1083">
        <v>0.0008449074074074075</v>
      </c>
      <c r="AR44" s="378">
        <v>2</v>
      </c>
      <c r="AS44" s="378">
        <v>3</v>
      </c>
      <c r="AT44" s="378">
        <v>4</v>
      </c>
      <c r="AU44" s="378">
        <v>3</v>
      </c>
      <c r="AV44" s="378">
        <v>3</v>
      </c>
      <c r="AW44" s="378">
        <v>1</v>
      </c>
      <c r="AX44" s="378">
        <f t="shared" si="33"/>
        <v>16</v>
      </c>
      <c r="AY44" s="1407">
        <f t="shared" si="34"/>
        <v>0.015416666666666785</v>
      </c>
      <c r="AZ44" s="1421"/>
      <c r="CD44" s="485" t="s">
        <v>394</v>
      </c>
      <c r="CE44" s="203">
        <v>19</v>
      </c>
      <c r="CF44" s="496" t="s">
        <v>395</v>
      </c>
      <c r="CG44" s="496" t="s">
        <v>396</v>
      </c>
      <c r="CH44" s="203">
        <v>23</v>
      </c>
      <c r="CI44" s="1072">
        <v>0.0032591435185185184</v>
      </c>
      <c r="CK44" s="393" t="s">
        <v>594</v>
      </c>
      <c r="CL44" s="1067"/>
      <c r="CM44" s="1067"/>
      <c r="CN44" s="1069"/>
      <c r="CO44" s="1070"/>
      <c r="CP44" s="492" t="s">
        <v>159</v>
      </c>
      <c r="CR44" s="353" t="s">
        <v>247</v>
      </c>
      <c r="CS44" s="1402" t="s">
        <v>16</v>
      </c>
      <c r="CT44" s="1400"/>
      <c r="EP44" s="402"/>
      <c r="EQ44" s="426"/>
      <c r="ER44" s="426"/>
      <c r="ES44" s="426"/>
      <c r="EU44" s="280"/>
      <c r="EV44" s="168"/>
      <c r="EX44" s="280"/>
      <c r="EY44" s="256" t="s">
        <v>689</v>
      </c>
      <c r="EZ44" s="340"/>
      <c r="FC44" s="993" t="s">
        <v>394</v>
      </c>
      <c r="FD44" s="813" t="s">
        <v>1006</v>
      </c>
      <c r="FE44" s="813" t="s">
        <v>870</v>
      </c>
      <c r="FF44" s="479" t="s">
        <v>1007</v>
      </c>
      <c r="FG44" s="479" t="s">
        <v>1008</v>
      </c>
      <c r="FH44" s="479" t="s">
        <v>1009</v>
      </c>
      <c r="FI44" s="479" t="s">
        <v>1010</v>
      </c>
      <c r="FJ44" s="1076" t="s">
        <v>1011</v>
      </c>
      <c r="FK44" s="513">
        <v>1</v>
      </c>
      <c r="FN44" s="257"/>
      <c r="FO44" s="334"/>
      <c r="FP44" s="122"/>
      <c r="GH44" s="353" t="s">
        <v>247</v>
      </c>
      <c r="GI44" s="128" t="s">
        <v>76</v>
      </c>
      <c r="GJ44" s="1400" t="s">
        <v>140</v>
      </c>
      <c r="GK44" s="1400"/>
      <c r="GL44" s="1400"/>
      <c r="GM44" s="1403" t="s">
        <v>109</v>
      </c>
      <c r="GN44" s="1404"/>
      <c r="GO44" s="1402" t="s">
        <v>0</v>
      </c>
      <c r="GP44" s="1400"/>
      <c r="GQ44" s="1400"/>
      <c r="GR44" s="1400" t="s">
        <v>1386</v>
      </c>
      <c r="GS44" s="1400"/>
      <c r="GT44" s="1400"/>
      <c r="IJ44" s="598" t="s">
        <v>394</v>
      </c>
      <c r="IK44" s="488" t="s">
        <v>3095</v>
      </c>
      <c r="IL44" s="203">
        <v>2003</v>
      </c>
      <c r="IM44" s="488" t="s">
        <v>3064</v>
      </c>
      <c r="IN44" s="605" t="s">
        <v>3161</v>
      </c>
      <c r="IP44" s="598" t="s">
        <v>56</v>
      </c>
      <c r="IQ44" s="488" t="s">
        <v>1536</v>
      </c>
      <c r="IR44" s="203">
        <v>1984</v>
      </c>
      <c r="IS44" s="488" t="s">
        <v>1486</v>
      </c>
      <c r="IT44" s="599">
        <v>0.7166666666666667</v>
      </c>
    </row>
    <row r="45" spans="1:254" ht="13.5" customHeight="1">
      <c r="A45" s="208" t="s">
        <v>27</v>
      </c>
      <c r="B45" s="208"/>
      <c r="U45" s="215"/>
      <c r="Z45" s="201" t="s">
        <v>114</v>
      </c>
      <c r="AA45" s="205" t="s">
        <v>212</v>
      </c>
      <c r="AB45" s="123">
        <v>43.31</v>
      </c>
      <c r="AC45" s="223">
        <v>15</v>
      </c>
      <c r="AD45" s="124">
        <v>58.31</v>
      </c>
      <c r="AE45" s="201" t="s">
        <v>114</v>
      </c>
      <c r="AF45" s="208" t="s">
        <v>213</v>
      </c>
      <c r="AG45" s="224">
        <v>99.66</v>
      </c>
      <c r="AH45" s="223">
        <v>60</v>
      </c>
      <c r="AI45" s="225">
        <v>159.66</v>
      </c>
      <c r="AK45" s="1080" t="s">
        <v>57</v>
      </c>
      <c r="AL45" s="1081" t="s">
        <v>282</v>
      </c>
      <c r="AM45" s="378">
        <v>53</v>
      </c>
      <c r="AN45" s="1082">
        <v>0.5770833333333333</v>
      </c>
      <c r="AO45" s="1082">
        <v>0.5913773148148148</v>
      </c>
      <c r="AP45" s="1083">
        <f t="shared" si="32"/>
        <v>0.014293981481481532</v>
      </c>
      <c r="AQ45" s="1083">
        <v>0</v>
      </c>
      <c r="AR45" s="378">
        <v>1</v>
      </c>
      <c r="AS45" s="378">
        <v>3</v>
      </c>
      <c r="AT45" s="378">
        <v>4</v>
      </c>
      <c r="AU45" s="378">
        <v>3</v>
      </c>
      <c r="AV45" s="378">
        <v>3</v>
      </c>
      <c r="AW45" s="378">
        <v>1</v>
      </c>
      <c r="AX45" s="378">
        <f t="shared" si="33"/>
        <v>15</v>
      </c>
      <c r="AY45" s="1407">
        <f t="shared" si="34"/>
        <v>0.014293981481481532</v>
      </c>
      <c r="AZ45" s="1421"/>
      <c r="CD45" s="485" t="s">
        <v>397</v>
      </c>
      <c r="CE45" s="203">
        <v>95</v>
      </c>
      <c r="CF45" s="496" t="s">
        <v>398</v>
      </c>
      <c r="CG45" s="496" t="s">
        <v>399</v>
      </c>
      <c r="CH45" s="203">
        <v>19</v>
      </c>
      <c r="CI45" s="1072">
        <v>0.0032688657407407406</v>
      </c>
      <c r="CK45" s="403" t="s">
        <v>46</v>
      </c>
      <c r="CL45" s="1073" t="s">
        <v>579</v>
      </c>
      <c r="CM45" s="1460" t="s">
        <v>535</v>
      </c>
      <c r="CN45" s="1440"/>
      <c r="CO45" s="1440"/>
      <c r="CP45" s="1075">
        <v>0.004254178240740741</v>
      </c>
      <c r="CR45" s="353" t="s">
        <v>248</v>
      </c>
      <c r="CS45" s="1402" t="s">
        <v>630</v>
      </c>
      <c r="CT45" s="1400"/>
      <c r="EP45" s="402"/>
      <c r="EQ45" s="426"/>
      <c r="ER45" s="426"/>
      <c r="ES45" s="426"/>
      <c r="EU45" s="280"/>
      <c r="EV45" s="168"/>
      <c r="EX45" s="280"/>
      <c r="EY45" s="208" t="s">
        <v>111</v>
      </c>
      <c r="EZ45" s="340"/>
      <c r="FC45" s="993" t="s">
        <v>397</v>
      </c>
      <c r="FD45" s="813" t="s">
        <v>1012</v>
      </c>
      <c r="FE45" s="813" t="s">
        <v>752</v>
      </c>
      <c r="FF45" s="479" t="s">
        <v>1013</v>
      </c>
      <c r="FG45" s="479" t="s">
        <v>1014</v>
      </c>
      <c r="FH45" s="479" t="s">
        <v>1015</v>
      </c>
      <c r="FI45" s="479" t="s">
        <v>1016</v>
      </c>
      <c r="FJ45" s="1076" t="s">
        <v>1017</v>
      </c>
      <c r="FK45" s="513">
        <v>1</v>
      </c>
      <c r="FN45" s="334"/>
      <c r="FO45" s="334"/>
      <c r="FP45" s="122"/>
      <c r="GH45" s="353" t="s">
        <v>248</v>
      </c>
      <c r="GI45" s="128" t="s">
        <v>77</v>
      </c>
      <c r="GJ45" s="1400" t="s">
        <v>77</v>
      </c>
      <c r="GK45" s="1400"/>
      <c r="GL45" s="1400"/>
      <c r="GM45" s="1403" t="s">
        <v>141</v>
      </c>
      <c r="GN45" s="1404"/>
      <c r="GO45" s="1402" t="s">
        <v>95</v>
      </c>
      <c r="GP45" s="1400"/>
      <c r="GQ45" s="1400"/>
      <c r="GR45" s="1400" t="s">
        <v>71</v>
      </c>
      <c r="GS45" s="1400"/>
      <c r="GT45" s="1400"/>
      <c r="IJ45" s="598" t="s">
        <v>397</v>
      </c>
      <c r="IK45" s="488" t="s">
        <v>3096</v>
      </c>
      <c r="IL45" s="203">
        <v>2003</v>
      </c>
      <c r="IM45" s="488" t="s">
        <v>3045</v>
      </c>
      <c r="IN45" s="605" t="s">
        <v>3162</v>
      </c>
      <c r="IP45" s="598" t="s">
        <v>53</v>
      </c>
      <c r="IQ45" s="488" t="s">
        <v>1537</v>
      </c>
      <c r="IR45" s="203">
        <v>1985</v>
      </c>
      <c r="IS45" s="488" t="s">
        <v>32</v>
      </c>
      <c r="IT45" s="599">
        <v>0.7194444444444444</v>
      </c>
    </row>
    <row r="46" spans="1:254" ht="13.5" customHeight="1">
      <c r="A46" s="208" t="s">
        <v>111</v>
      </c>
      <c r="B46" s="208"/>
      <c r="U46" s="215"/>
      <c r="Z46" s="201" t="s">
        <v>54</v>
      </c>
      <c r="AA46" s="208" t="s">
        <v>213</v>
      </c>
      <c r="AB46" s="123">
        <v>45.94</v>
      </c>
      <c r="AC46" s="223">
        <v>15</v>
      </c>
      <c r="AD46" s="124">
        <v>60.94</v>
      </c>
      <c r="AE46" s="201" t="s">
        <v>54</v>
      </c>
      <c r="AF46" s="208" t="s">
        <v>214</v>
      </c>
      <c r="AG46" s="224">
        <v>102.75</v>
      </c>
      <c r="AH46" s="223">
        <v>60</v>
      </c>
      <c r="AI46" s="225">
        <v>162.75</v>
      </c>
      <c r="AK46" s="1080" t="s">
        <v>51</v>
      </c>
      <c r="AL46" s="1081" t="s">
        <v>292</v>
      </c>
      <c r="AM46" s="378">
        <v>27</v>
      </c>
      <c r="AN46" s="1082">
        <v>0.5229166666666667</v>
      </c>
      <c r="AO46" s="1082">
        <v>0.5347569444444444</v>
      </c>
      <c r="AP46" s="1083">
        <f t="shared" si="32"/>
        <v>0.011840277777777741</v>
      </c>
      <c r="AQ46" s="1083">
        <v>0</v>
      </c>
      <c r="AR46" s="378">
        <v>0</v>
      </c>
      <c r="AS46" s="378">
        <v>2</v>
      </c>
      <c r="AT46" s="378">
        <v>4</v>
      </c>
      <c r="AU46" s="378">
        <v>2</v>
      </c>
      <c r="AV46" s="378">
        <v>3</v>
      </c>
      <c r="AW46" s="378">
        <v>2</v>
      </c>
      <c r="AX46" s="378">
        <f t="shared" si="33"/>
        <v>13</v>
      </c>
      <c r="AY46" s="1407">
        <f t="shared" si="34"/>
        <v>0.011840277777777741</v>
      </c>
      <c r="AZ46" s="1421"/>
      <c r="CD46" s="1106" t="s">
        <v>400</v>
      </c>
      <c r="CE46" s="332">
        <v>47</v>
      </c>
      <c r="CF46" s="1107" t="s">
        <v>401</v>
      </c>
      <c r="CG46" s="1107" t="s">
        <v>222</v>
      </c>
      <c r="CH46" s="332">
        <v>25</v>
      </c>
      <c r="CI46" s="1075">
        <v>0.0032715277777777777</v>
      </c>
      <c r="CK46" s="404" t="s">
        <v>50</v>
      </c>
      <c r="CL46" s="128" t="s">
        <v>531</v>
      </c>
      <c r="CM46" s="1400" t="s">
        <v>577</v>
      </c>
      <c r="CN46" s="1440"/>
      <c r="CO46" s="1440"/>
      <c r="CP46" s="1072">
        <v>0.004254189814814815</v>
      </c>
      <c r="CR46" s="353" t="s">
        <v>629</v>
      </c>
      <c r="CS46" s="1402" t="s">
        <v>633</v>
      </c>
      <c r="CT46" s="1400"/>
      <c r="DF46" s="133"/>
      <c r="DG46" s="129"/>
      <c r="DK46" s="148"/>
      <c r="DN46" s="155"/>
      <c r="EP46" s="402"/>
      <c r="EQ46" s="426"/>
      <c r="ER46" s="426"/>
      <c r="ES46" s="426"/>
      <c r="EU46" s="280"/>
      <c r="EX46" s="280"/>
      <c r="EZ46" s="280"/>
      <c r="FC46" s="993" t="s">
        <v>400</v>
      </c>
      <c r="FD46" s="813" t="s">
        <v>1018</v>
      </c>
      <c r="FE46" s="813" t="s">
        <v>1019</v>
      </c>
      <c r="FF46" s="479" t="s">
        <v>1020</v>
      </c>
      <c r="FG46" s="479" t="s">
        <v>1021</v>
      </c>
      <c r="FH46" s="479" t="s">
        <v>1022</v>
      </c>
      <c r="FI46" s="479" t="s">
        <v>1023</v>
      </c>
      <c r="FJ46" s="1076" t="s">
        <v>1024</v>
      </c>
      <c r="FK46" s="513">
        <v>1</v>
      </c>
      <c r="FN46" s="334"/>
      <c r="FO46" s="334"/>
      <c r="FP46" s="122"/>
      <c r="GO46" s="334"/>
      <c r="GP46" s="135"/>
      <c r="IJ46" s="598" t="s">
        <v>400</v>
      </c>
      <c r="IK46" s="488" t="s">
        <v>3097</v>
      </c>
      <c r="IL46" s="203">
        <v>2002</v>
      </c>
      <c r="IM46" s="488" t="s">
        <v>3045</v>
      </c>
      <c r="IN46" s="605" t="s">
        <v>3163</v>
      </c>
      <c r="IP46" s="598" t="s">
        <v>57</v>
      </c>
      <c r="IQ46" s="488" t="s">
        <v>1538</v>
      </c>
      <c r="IR46" s="203">
        <v>1990</v>
      </c>
      <c r="IS46" s="488" t="s">
        <v>1539</v>
      </c>
      <c r="IT46" s="599">
        <v>0.7708333333333334</v>
      </c>
    </row>
    <row r="47" spans="1:254" ht="13.5" customHeight="1" thickBot="1">
      <c r="A47" s="208" t="s">
        <v>125</v>
      </c>
      <c r="B47" s="208"/>
      <c r="N47" s="257"/>
      <c r="O47" s="553"/>
      <c r="P47" s="471"/>
      <c r="Q47" s="471"/>
      <c r="U47" s="215"/>
      <c r="Z47" s="201" t="s">
        <v>120</v>
      </c>
      <c r="AA47" s="208" t="s">
        <v>214</v>
      </c>
      <c r="AB47" s="123">
        <v>53.35</v>
      </c>
      <c r="AC47" s="223">
        <v>15</v>
      </c>
      <c r="AD47" s="124">
        <v>68.35</v>
      </c>
      <c r="AE47" s="201" t="s">
        <v>120</v>
      </c>
      <c r="AF47" s="205" t="s">
        <v>204</v>
      </c>
      <c r="AG47" s="224">
        <v>134.12</v>
      </c>
      <c r="AH47" s="223">
        <v>40</v>
      </c>
      <c r="AI47" s="225">
        <v>174.12</v>
      </c>
      <c r="AK47" s="1080" t="s">
        <v>48</v>
      </c>
      <c r="AL47" s="1103" t="s">
        <v>173</v>
      </c>
      <c r="AM47" s="378">
        <v>55</v>
      </c>
      <c r="AN47" s="1082">
        <v>0.5812499999999999</v>
      </c>
      <c r="AO47" s="1082">
        <v>0.5955208333333334</v>
      </c>
      <c r="AP47" s="1083">
        <f t="shared" si="32"/>
        <v>0.014270833333333455</v>
      </c>
      <c r="AQ47" s="1083">
        <v>0</v>
      </c>
      <c r="AR47" s="378">
        <v>0</v>
      </c>
      <c r="AS47" s="378">
        <v>3</v>
      </c>
      <c r="AT47" s="378">
        <v>4</v>
      </c>
      <c r="AU47" s="378">
        <v>3</v>
      </c>
      <c r="AV47" s="378">
        <v>2</v>
      </c>
      <c r="AW47" s="378">
        <v>1</v>
      </c>
      <c r="AX47" s="378">
        <f t="shared" si="33"/>
        <v>13</v>
      </c>
      <c r="AY47" s="1407">
        <f t="shared" si="34"/>
        <v>0.014270833333333455</v>
      </c>
      <c r="AZ47" s="1421"/>
      <c r="CD47" s="485" t="s">
        <v>402</v>
      </c>
      <c r="CE47" s="203">
        <v>68</v>
      </c>
      <c r="CF47" s="496" t="s">
        <v>403</v>
      </c>
      <c r="CG47" s="496" t="s">
        <v>208</v>
      </c>
      <c r="CH47" s="203">
        <v>17</v>
      </c>
      <c r="CI47" s="1072">
        <v>0.0032753472222222225</v>
      </c>
      <c r="CK47" s="404" t="s">
        <v>49</v>
      </c>
      <c r="CL47" s="128" t="s">
        <v>580</v>
      </c>
      <c r="CM47" s="1400" t="s">
        <v>578</v>
      </c>
      <c r="CN47" s="1440"/>
      <c r="CO47" s="1440"/>
      <c r="CP47" s="1072">
        <v>0.004295046296296296</v>
      </c>
      <c r="DQ47" s="334"/>
      <c r="EO47" s="280"/>
      <c r="EP47" s="402"/>
      <c r="EQ47" s="426"/>
      <c r="ER47" s="426"/>
      <c r="ES47" s="426"/>
      <c r="EU47" s="280"/>
      <c r="EV47" s="168"/>
      <c r="EX47" s="280"/>
      <c r="EY47" s="280"/>
      <c r="EZ47" s="280"/>
      <c r="FC47" s="993" t="s">
        <v>402</v>
      </c>
      <c r="FD47" s="813" t="s">
        <v>1025</v>
      </c>
      <c r="FE47" s="813" t="s">
        <v>1026</v>
      </c>
      <c r="FF47" s="479" t="s">
        <v>1027</v>
      </c>
      <c r="FG47" s="479" t="s">
        <v>1028</v>
      </c>
      <c r="FH47" s="479" t="s">
        <v>1029</v>
      </c>
      <c r="FI47" s="479" t="s">
        <v>1030</v>
      </c>
      <c r="FJ47" s="1076" t="s">
        <v>1031</v>
      </c>
      <c r="FK47" s="513">
        <v>1</v>
      </c>
      <c r="FN47" s="334"/>
      <c r="FO47" s="334"/>
      <c r="FP47" s="122"/>
      <c r="IJ47" s="598" t="s">
        <v>402</v>
      </c>
      <c r="IK47" s="488" t="s">
        <v>3098</v>
      </c>
      <c r="IL47" s="203">
        <v>2002</v>
      </c>
      <c r="IM47" s="488" t="s">
        <v>3045</v>
      </c>
      <c r="IN47" s="605" t="s">
        <v>3164</v>
      </c>
      <c r="IP47" s="598" t="s">
        <v>51</v>
      </c>
      <c r="IQ47" s="488" t="s">
        <v>1540</v>
      </c>
      <c r="IR47" s="203">
        <v>1976</v>
      </c>
      <c r="IS47" s="488" t="s">
        <v>1541</v>
      </c>
      <c r="IT47" s="599" t="s">
        <v>683</v>
      </c>
    </row>
    <row r="48" spans="1:254" ht="13.5" customHeight="1">
      <c r="A48" s="208" t="s">
        <v>163</v>
      </c>
      <c r="B48" s="208"/>
      <c r="Z48" s="201" t="s">
        <v>121</v>
      </c>
      <c r="AA48" s="205" t="s">
        <v>215</v>
      </c>
      <c r="AB48" s="123">
        <v>53.06</v>
      </c>
      <c r="AC48" s="223">
        <v>30</v>
      </c>
      <c r="AD48" s="124">
        <v>83.06</v>
      </c>
      <c r="AE48" s="201" t="s">
        <v>121</v>
      </c>
      <c r="AF48" s="205" t="s">
        <v>210</v>
      </c>
      <c r="AG48" s="123">
        <v>96.06</v>
      </c>
      <c r="AH48" s="223">
        <v>80</v>
      </c>
      <c r="AI48" s="225">
        <v>176.06</v>
      </c>
      <c r="AK48" s="1080" t="s">
        <v>62</v>
      </c>
      <c r="AL48" s="1081" t="s">
        <v>218</v>
      </c>
      <c r="AM48" s="378">
        <v>4</v>
      </c>
      <c r="AN48" s="1082">
        <v>0.47500000000000003</v>
      </c>
      <c r="AO48" s="1082">
        <v>0.4921064814814815</v>
      </c>
      <c r="AP48" s="1083">
        <f t="shared" si="32"/>
        <v>0.017106481481481473</v>
      </c>
      <c r="AQ48" s="1083">
        <v>0</v>
      </c>
      <c r="AR48" s="378">
        <v>2</v>
      </c>
      <c r="AS48" s="378">
        <v>1</v>
      </c>
      <c r="AT48" s="378">
        <v>4</v>
      </c>
      <c r="AU48" s="378">
        <v>3</v>
      </c>
      <c r="AV48" s="378">
        <v>3</v>
      </c>
      <c r="AW48" s="378">
        <v>0</v>
      </c>
      <c r="AX48" s="378">
        <f t="shared" si="33"/>
        <v>13</v>
      </c>
      <c r="AY48" s="1407">
        <f t="shared" si="34"/>
        <v>0.017106481481481473</v>
      </c>
      <c r="AZ48" s="1421"/>
      <c r="CD48" s="485" t="s">
        <v>404</v>
      </c>
      <c r="CE48" s="203">
        <v>81</v>
      </c>
      <c r="CF48" s="496" t="s">
        <v>405</v>
      </c>
      <c r="CG48" s="496" t="s">
        <v>406</v>
      </c>
      <c r="CH48" s="203">
        <v>43</v>
      </c>
      <c r="CI48" s="1072">
        <v>0.003290509259259259</v>
      </c>
      <c r="CK48" s="404" t="s">
        <v>47</v>
      </c>
      <c r="CL48" s="128" t="s">
        <v>533</v>
      </c>
      <c r="CM48" s="1400" t="s">
        <v>546</v>
      </c>
      <c r="CN48" s="1440"/>
      <c r="CO48" s="1440"/>
      <c r="CP48" s="1072">
        <v>0.0045623495370370375</v>
      </c>
      <c r="EO48" s="280"/>
      <c r="EP48" s="402"/>
      <c r="EQ48" s="426"/>
      <c r="ER48" s="426"/>
      <c r="ES48" s="426"/>
      <c r="ET48" s="280"/>
      <c r="EU48" s="280"/>
      <c r="EV48" s="280"/>
      <c r="EW48" s="280"/>
      <c r="EX48" s="280"/>
      <c r="EZ48" s="280"/>
      <c r="FC48" s="993" t="s">
        <v>404</v>
      </c>
      <c r="FD48" s="813" t="s">
        <v>1032</v>
      </c>
      <c r="FE48" s="813" t="s">
        <v>1033</v>
      </c>
      <c r="FF48" s="479" t="s">
        <v>1034</v>
      </c>
      <c r="FG48" s="479" t="s">
        <v>1035</v>
      </c>
      <c r="FH48" s="479" t="s">
        <v>1036</v>
      </c>
      <c r="FI48" s="479" t="s">
        <v>1037</v>
      </c>
      <c r="FJ48" s="1076" t="s">
        <v>1038</v>
      </c>
      <c r="FK48" s="513">
        <v>1</v>
      </c>
      <c r="FN48" s="334"/>
      <c r="FO48" s="334"/>
      <c r="FP48" s="122"/>
      <c r="IJ48" s="598" t="s">
        <v>404</v>
      </c>
      <c r="IK48" s="488" t="s">
        <v>3099</v>
      </c>
      <c r="IL48" s="203">
        <v>2001</v>
      </c>
      <c r="IM48" s="488" t="s">
        <v>3045</v>
      </c>
      <c r="IN48" s="605" t="s">
        <v>3100</v>
      </c>
      <c r="IP48" s="480" t="s">
        <v>1477</v>
      </c>
      <c r="IQ48" s="481"/>
      <c r="IR48" s="481" t="s">
        <v>1463</v>
      </c>
      <c r="IS48" s="487" t="s">
        <v>1464</v>
      </c>
      <c r="IT48" s="492" t="s">
        <v>66</v>
      </c>
    </row>
    <row r="49" spans="1:254" ht="13.5" customHeight="1" thickBot="1">
      <c r="A49" s="256" t="s">
        <v>11</v>
      </c>
      <c r="B49" s="208"/>
      <c r="Z49" s="201" t="s">
        <v>63</v>
      </c>
      <c r="AA49" s="208" t="s">
        <v>216</v>
      </c>
      <c r="AB49" s="123">
        <v>41.81</v>
      </c>
      <c r="AC49" s="223">
        <v>45</v>
      </c>
      <c r="AD49" s="124">
        <v>86.81</v>
      </c>
      <c r="AE49" s="201" t="s">
        <v>63</v>
      </c>
      <c r="AF49" s="208" t="s">
        <v>215</v>
      </c>
      <c r="AG49" s="224">
        <v>118.07</v>
      </c>
      <c r="AH49" s="223">
        <v>85</v>
      </c>
      <c r="AI49" s="225">
        <v>203.07</v>
      </c>
      <c r="AK49" s="1080" t="s">
        <v>114</v>
      </c>
      <c r="AL49" s="1081" t="s">
        <v>226</v>
      </c>
      <c r="AM49" s="378">
        <v>49</v>
      </c>
      <c r="AN49" s="1082">
        <v>0.56875</v>
      </c>
      <c r="AO49" s="1082">
        <v>0.5864236111111111</v>
      </c>
      <c r="AP49" s="1083">
        <f t="shared" si="32"/>
        <v>0.0176736111111111</v>
      </c>
      <c r="AQ49" s="1083">
        <v>4.6296296296296294E-05</v>
      </c>
      <c r="AR49" s="378">
        <v>0</v>
      </c>
      <c r="AS49" s="378">
        <v>3</v>
      </c>
      <c r="AT49" s="378">
        <v>3</v>
      </c>
      <c r="AU49" s="378">
        <v>3</v>
      </c>
      <c r="AV49" s="378">
        <v>3</v>
      </c>
      <c r="AW49" s="378">
        <v>1</v>
      </c>
      <c r="AX49" s="378">
        <f t="shared" si="33"/>
        <v>13</v>
      </c>
      <c r="AY49" s="1407">
        <f t="shared" si="34"/>
        <v>0.0176273148148148</v>
      </c>
      <c r="AZ49" s="1421"/>
      <c r="CD49" s="485" t="s">
        <v>407</v>
      </c>
      <c r="CE49" s="203">
        <v>98</v>
      </c>
      <c r="CF49" s="496" t="s">
        <v>408</v>
      </c>
      <c r="CG49" s="496" t="s">
        <v>409</v>
      </c>
      <c r="CH49" s="203">
        <v>25</v>
      </c>
      <c r="CI49" s="1072">
        <v>0.003290625</v>
      </c>
      <c r="CK49" s="404" t="s">
        <v>55</v>
      </c>
      <c r="CL49" s="128" t="s">
        <v>581</v>
      </c>
      <c r="CM49" s="1400" t="s">
        <v>593</v>
      </c>
      <c r="CN49" s="1440"/>
      <c r="CO49" s="1440"/>
      <c r="CP49" s="1072">
        <v>0.0046645486111111115</v>
      </c>
      <c r="EZ49" s="280"/>
      <c r="FC49" s="993" t="s">
        <v>407</v>
      </c>
      <c r="FD49" s="813" t="s">
        <v>1039</v>
      </c>
      <c r="FE49" s="813" t="s">
        <v>1040</v>
      </c>
      <c r="FF49" s="479" t="s">
        <v>1041</v>
      </c>
      <c r="FG49" s="479" t="s">
        <v>1042</v>
      </c>
      <c r="FH49" s="479" t="s">
        <v>1043</v>
      </c>
      <c r="FI49" s="479" t="s">
        <v>1044</v>
      </c>
      <c r="FJ49" s="1076" t="s">
        <v>1045</v>
      </c>
      <c r="FK49" s="513">
        <v>1</v>
      </c>
      <c r="IJ49" s="598" t="s">
        <v>407</v>
      </c>
      <c r="IK49" s="488" t="s">
        <v>3101</v>
      </c>
      <c r="IL49" s="203">
        <v>1999</v>
      </c>
      <c r="IM49" s="488" t="s">
        <v>3045</v>
      </c>
      <c r="IN49" s="605" t="s">
        <v>3100</v>
      </c>
      <c r="IP49" s="598" t="s">
        <v>46</v>
      </c>
      <c r="IQ49" s="488" t="s">
        <v>332</v>
      </c>
      <c r="IR49" s="203">
        <v>1986</v>
      </c>
      <c r="IS49" s="488" t="s">
        <v>1542</v>
      </c>
      <c r="IT49" s="605" t="s">
        <v>1543</v>
      </c>
    </row>
    <row r="50" spans="1:254" ht="13.5" customHeight="1" thickBot="1">
      <c r="A50" s="256" t="s">
        <v>143</v>
      </c>
      <c r="B50" s="208"/>
      <c r="Z50" s="213" t="s">
        <v>151</v>
      </c>
      <c r="AA50" s="209" t="s">
        <v>217</v>
      </c>
      <c r="AB50" s="125">
        <v>49.31</v>
      </c>
      <c r="AC50" s="226">
        <v>45</v>
      </c>
      <c r="AD50" s="126">
        <v>94.31</v>
      </c>
      <c r="AE50" s="213" t="s">
        <v>151</v>
      </c>
      <c r="AF50" s="245" t="s">
        <v>217</v>
      </c>
      <c r="AG50" s="321">
        <v>201.78</v>
      </c>
      <c r="AH50" s="226">
        <v>35</v>
      </c>
      <c r="AI50" s="227">
        <v>236.78</v>
      </c>
      <c r="AK50" s="1080" t="s">
        <v>54</v>
      </c>
      <c r="AL50" s="1081" t="s">
        <v>134</v>
      </c>
      <c r="AM50" s="378">
        <v>10</v>
      </c>
      <c r="AN50" s="1082">
        <v>0.4875</v>
      </c>
      <c r="AO50" s="1082">
        <v>0.5061921296296296</v>
      </c>
      <c r="AP50" s="1083">
        <f t="shared" si="32"/>
        <v>0.018692129629629572</v>
      </c>
      <c r="AQ50" s="1083">
        <v>0</v>
      </c>
      <c r="AR50" s="378">
        <v>2</v>
      </c>
      <c r="AS50" s="378">
        <v>1</v>
      </c>
      <c r="AT50" s="378">
        <v>4</v>
      </c>
      <c r="AU50" s="378">
        <v>3</v>
      </c>
      <c r="AV50" s="378">
        <v>3</v>
      </c>
      <c r="AW50" s="378">
        <v>0</v>
      </c>
      <c r="AX50" s="378">
        <f t="shared" si="33"/>
        <v>13</v>
      </c>
      <c r="AY50" s="1407">
        <f t="shared" si="34"/>
        <v>0.018692129629629572</v>
      </c>
      <c r="AZ50" s="1421"/>
      <c r="CD50" s="485" t="s">
        <v>410</v>
      </c>
      <c r="CE50" s="203">
        <v>45</v>
      </c>
      <c r="CF50" s="496" t="s">
        <v>411</v>
      </c>
      <c r="CG50" s="496" t="s">
        <v>373</v>
      </c>
      <c r="CH50" s="203">
        <v>33</v>
      </c>
      <c r="CI50" s="1072">
        <v>0.0033085648148148145</v>
      </c>
      <c r="CK50" s="404" t="s">
        <v>52</v>
      </c>
      <c r="CL50" s="128" t="s">
        <v>532</v>
      </c>
      <c r="CM50" s="1400" t="s">
        <v>355</v>
      </c>
      <c r="CN50" s="1440"/>
      <c r="CO50" s="1440"/>
      <c r="CP50" s="1072">
        <v>0.004680856481481482</v>
      </c>
      <c r="EZ50" s="280"/>
      <c r="FC50" s="993" t="s">
        <v>410</v>
      </c>
      <c r="FD50" s="813" t="s">
        <v>1046</v>
      </c>
      <c r="FE50" s="813" t="s">
        <v>831</v>
      </c>
      <c r="FF50" s="479" t="s">
        <v>1047</v>
      </c>
      <c r="FG50" s="479" t="s">
        <v>1048</v>
      </c>
      <c r="FH50" s="479" t="s">
        <v>1049</v>
      </c>
      <c r="FI50" s="479" t="s">
        <v>1050</v>
      </c>
      <c r="FJ50" s="1076" t="s">
        <v>1051</v>
      </c>
      <c r="FK50" s="513">
        <v>1</v>
      </c>
      <c r="IJ50" s="480" t="s">
        <v>3102</v>
      </c>
      <c r="IK50" s="481"/>
      <c r="IL50" s="481" t="s">
        <v>1463</v>
      </c>
      <c r="IM50" s="487" t="s">
        <v>1464</v>
      </c>
      <c r="IN50" s="961" t="s">
        <v>66</v>
      </c>
      <c r="IP50" s="598" t="s">
        <v>50</v>
      </c>
      <c r="IQ50" s="488" t="s">
        <v>1479</v>
      </c>
      <c r="IR50" s="203">
        <v>1981</v>
      </c>
      <c r="IS50" s="488" t="s">
        <v>1480</v>
      </c>
      <c r="IT50" s="605" t="s">
        <v>1544</v>
      </c>
    </row>
    <row r="51" spans="1:254" ht="13.5" customHeight="1">
      <c r="A51" s="256" t="s">
        <v>139</v>
      </c>
      <c r="B51" s="208"/>
      <c r="H51" s="59"/>
      <c r="I51" s="59"/>
      <c r="J51" s="59"/>
      <c r="K51" s="59"/>
      <c r="L51" s="59"/>
      <c r="N51" s="470"/>
      <c r="O51" s="553"/>
      <c r="P51" s="471"/>
      <c r="Q51" s="471"/>
      <c r="R51" s="416"/>
      <c r="U51" s="215"/>
      <c r="AF51" s="146"/>
      <c r="AG51" s="131"/>
      <c r="AI51" s="58"/>
      <c r="AK51" s="1080" t="s">
        <v>120</v>
      </c>
      <c r="AL51" s="1081" t="s">
        <v>175</v>
      </c>
      <c r="AM51" s="378">
        <v>16</v>
      </c>
      <c r="AN51" s="1082">
        <v>0.5</v>
      </c>
      <c r="AO51" s="1082">
        <v>0.5129050925925925</v>
      </c>
      <c r="AP51" s="1083">
        <f t="shared" si="32"/>
        <v>0.012905092592592537</v>
      </c>
      <c r="AQ51" s="1083">
        <v>0</v>
      </c>
      <c r="AR51" s="378">
        <v>0</v>
      </c>
      <c r="AS51" s="378">
        <v>2</v>
      </c>
      <c r="AT51" s="378">
        <v>4</v>
      </c>
      <c r="AU51" s="378">
        <v>3</v>
      </c>
      <c r="AV51" s="378">
        <v>3</v>
      </c>
      <c r="AW51" s="378">
        <v>0</v>
      </c>
      <c r="AX51" s="378">
        <f t="shared" si="33"/>
        <v>12</v>
      </c>
      <c r="AY51" s="1407">
        <f t="shared" si="34"/>
        <v>0.012905092592592537</v>
      </c>
      <c r="AZ51" s="1421"/>
      <c r="CD51" s="485" t="s">
        <v>412</v>
      </c>
      <c r="CE51" s="203">
        <v>46</v>
      </c>
      <c r="CF51" s="496" t="s">
        <v>413</v>
      </c>
      <c r="CG51" s="496" t="s">
        <v>29</v>
      </c>
      <c r="CH51" s="203">
        <v>20</v>
      </c>
      <c r="CI51" s="1072">
        <v>0.00332099537037037</v>
      </c>
      <c r="CK51" s="404" t="s">
        <v>56</v>
      </c>
      <c r="CL51" s="128" t="s">
        <v>582</v>
      </c>
      <c r="CM51" s="1400" t="s">
        <v>551</v>
      </c>
      <c r="CN51" s="1440"/>
      <c r="CO51" s="1440"/>
      <c r="CP51" s="1072">
        <v>0.004927025462962963</v>
      </c>
      <c r="EP51" s="470"/>
      <c r="EQ51" s="280"/>
      <c r="ER51" s="280"/>
      <c r="ES51" s="280"/>
      <c r="ET51" s="470"/>
      <c r="EU51" s="280"/>
      <c r="EZ51" s="280"/>
      <c r="FC51" s="993" t="s">
        <v>412</v>
      </c>
      <c r="FD51" s="813" t="s">
        <v>1052</v>
      </c>
      <c r="FE51" s="813" t="s">
        <v>1053</v>
      </c>
      <c r="FF51" s="479" t="s">
        <v>1054</v>
      </c>
      <c r="FG51" s="479" t="s">
        <v>1055</v>
      </c>
      <c r="FH51" s="479" t="s">
        <v>1056</v>
      </c>
      <c r="FI51" s="479" t="s">
        <v>1057</v>
      </c>
      <c r="FJ51" s="1076" t="s">
        <v>1058</v>
      </c>
      <c r="FK51" s="513">
        <v>1</v>
      </c>
      <c r="IJ51" s="598" t="s">
        <v>46</v>
      </c>
      <c r="IK51" s="488" t="s">
        <v>3103</v>
      </c>
      <c r="IL51" s="203">
        <v>1973</v>
      </c>
      <c r="IM51" s="488" t="s">
        <v>3104</v>
      </c>
      <c r="IN51" s="605" t="s">
        <v>3165</v>
      </c>
      <c r="IP51" s="602" t="s">
        <v>49</v>
      </c>
      <c r="IQ51" s="603" t="s">
        <v>77</v>
      </c>
      <c r="IR51" s="332">
        <v>1983</v>
      </c>
      <c r="IS51" s="603" t="s">
        <v>1478</v>
      </c>
      <c r="IT51" s="604" t="s">
        <v>1545</v>
      </c>
    </row>
    <row r="52" spans="1:254" ht="13.5" customHeight="1">
      <c r="A52" s="256" t="s">
        <v>180</v>
      </c>
      <c r="B52" s="208"/>
      <c r="H52" s="59"/>
      <c r="I52" s="59"/>
      <c r="J52" s="59"/>
      <c r="K52" s="59"/>
      <c r="L52" s="59"/>
      <c r="M52" s="146"/>
      <c r="N52" s="470"/>
      <c r="O52" s="553"/>
      <c r="P52" s="471"/>
      <c r="Q52" s="471"/>
      <c r="R52" s="416"/>
      <c r="U52" s="215"/>
      <c r="Z52" s="146" t="s">
        <v>196</v>
      </c>
      <c r="AF52" s="146"/>
      <c r="AG52" s="131"/>
      <c r="AK52" s="1088" t="s">
        <v>121</v>
      </c>
      <c r="AL52" s="1089" t="s">
        <v>222</v>
      </c>
      <c r="AM52" s="1090">
        <v>17</v>
      </c>
      <c r="AN52" s="1091">
        <v>0.4770833333333333</v>
      </c>
      <c r="AO52" s="1091">
        <v>0.495787037037037</v>
      </c>
      <c r="AP52" s="1092">
        <f t="shared" si="32"/>
        <v>0.018703703703703722</v>
      </c>
      <c r="AQ52" s="1092">
        <v>0</v>
      </c>
      <c r="AR52" s="1090">
        <v>1</v>
      </c>
      <c r="AS52" s="1090">
        <v>1</v>
      </c>
      <c r="AT52" s="1090">
        <v>4</v>
      </c>
      <c r="AU52" s="1090">
        <v>2</v>
      </c>
      <c r="AV52" s="1090">
        <v>3</v>
      </c>
      <c r="AW52" s="1090">
        <v>0</v>
      </c>
      <c r="AX52" s="1090">
        <f t="shared" si="33"/>
        <v>11</v>
      </c>
      <c r="AY52" s="1420">
        <f t="shared" si="34"/>
        <v>0.018703703703703722</v>
      </c>
      <c r="AZ52" s="1421"/>
      <c r="CD52" s="485" t="s">
        <v>414</v>
      </c>
      <c r="CE52" s="203">
        <v>107</v>
      </c>
      <c r="CF52" s="496" t="s">
        <v>415</v>
      </c>
      <c r="CG52" s="496" t="s">
        <v>337</v>
      </c>
      <c r="CH52" s="203">
        <v>23</v>
      </c>
      <c r="CI52" s="1072">
        <v>0.003344849537037037</v>
      </c>
      <c r="CK52" s="404" t="s">
        <v>53</v>
      </c>
      <c r="CL52" s="842" t="s">
        <v>583</v>
      </c>
      <c r="CM52" s="1462" t="s">
        <v>554</v>
      </c>
      <c r="CN52" s="1440"/>
      <c r="CO52" s="1440"/>
      <c r="CP52" s="1072">
        <v>0.005158969907407407</v>
      </c>
      <c r="EP52" s="470"/>
      <c r="EQ52" s="280"/>
      <c r="ER52" s="280"/>
      <c r="ES52" s="280"/>
      <c r="ET52" s="470"/>
      <c r="EU52" s="280"/>
      <c r="EZ52" s="280"/>
      <c r="FC52" s="993" t="s">
        <v>414</v>
      </c>
      <c r="FD52" s="813" t="s">
        <v>1059</v>
      </c>
      <c r="FE52" s="813" t="s">
        <v>1060</v>
      </c>
      <c r="FF52" s="479" t="s">
        <v>1061</v>
      </c>
      <c r="FG52" s="479" t="s">
        <v>1062</v>
      </c>
      <c r="FH52" s="479" t="s">
        <v>1063</v>
      </c>
      <c r="FI52" s="479" t="s">
        <v>1064</v>
      </c>
      <c r="FJ52" s="1076" t="s">
        <v>1065</v>
      </c>
      <c r="FK52" s="513">
        <v>1</v>
      </c>
      <c r="IJ52" s="598" t="s">
        <v>50</v>
      </c>
      <c r="IK52" s="488" t="s">
        <v>3105</v>
      </c>
      <c r="IL52" s="203">
        <v>1977</v>
      </c>
      <c r="IM52" s="488" t="s">
        <v>3106</v>
      </c>
      <c r="IN52" s="605" t="s">
        <v>3166</v>
      </c>
      <c r="IP52" s="598" t="s">
        <v>47</v>
      </c>
      <c r="IQ52" s="488" t="s">
        <v>115</v>
      </c>
      <c r="IR52" s="203">
        <v>1983</v>
      </c>
      <c r="IS52" s="488" t="s">
        <v>1546</v>
      </c>
      <c r="IT52" s="605" t="s">
        <v>1547</v>
      </c>
    </row>
    <row r="53" spans="1:254" ht="13.5" customHeight="1">
      <c r="A53" s="256" t="s">
        <v>688</v>
      </c>
      <c r="B53" s="208"/>
      <c r="H53" s="59"/>
      <c r="I53" s="59"/>
      <c r="J53" s="59"/>
      <c r="K53" s="59"/>
      <c r="L53" s="59"/>
      <c r="M53" s="146"/>
      <c r="N53" s="470"/>
      <c r="O53" s="553"/>
      <c r="P53" s="471"/>
      <c r="Q53" s="471"/>
      <c r="R53" s="416"/>
      <c r="U53" s="215"/>
      <c r="Z53" s="208" t="s">
        <v>111</v>
      </c>
      <c r="AA53" s="123"/>
      <c r="AF53" s="146"/>
      <c r="AG53" s="131"/>
      <c r="AK53" s="1080" t="s">
        <v>63</v>
      </c>
      <c r="AL53" s="1081" t="s">
        <v>34</v>
      </c>
      <c r="AM53" s="378">
        <v>30</v>
      </c>
      <c r="AN53" s="1082">
        <v>0.5291666666666667</v>
      </c>
      <c r="AO53" s="1082">
        <v>0.548125</v>
      </c>
      <c r="AP53" s="1083">
        <f t="shared" si="32"/>
        <v>0.0189583333333333</v>
      </c>
      <c r="AQ53" s="1083">
        <v>0</v>
      </c>
      <c r="AR53" s="378">
        <v>0</v>
      </c>
      <c r="AS53" s="378">
        <v>2</v>
      </c>
      <c r="AT53" s="378">
        <v>4</v>
      </c>
      <c r="AU53" s="378">
        <v>3</v>
      </c>
      <c r="AV53" s="378">
        <v>2</v>
      </c>
      <c r="AW53" s="378">
        <v>0</v>
      </c>
      <c r="AX53" s="378">
        <f t="shared" si="33"/>
        <v>11</v>
      </c>
      <c r="AY53" s="1407">
        <f t="shared" si="34"/>
        <v>0.0189583333333333</v>
      </c>
      <c r="AZ53" s="1421"/>
      <c r="CD53" s="485" t="s">
        <v>416</v>
      </c>
      <c r="CE53" s="203">
        <v>43</v>
      </c>
      <c r="CF53" s="496" t="s">
        <v>417</v>
      </c>
      <c r="CG53" s="496" t="s">
        <v>30</v>
      </c>
      <c r="CH53" s="203">
        <v>23</v>
      </c>
      <c r="CI53" s="1072">
        <v>0.003356574074074074</v>
      </c>
      <c r="CK53" s="404" t="s">
        <v>57</v>
      </c>
      <c r="CL53" s="842" t="s">
        <v>584</v>
      </c>
      <c r="CM53" s="1462" t="s">
        <v>557</v>
      </c>
      <c r="CN53" s="1440"/>
      <c r="CO53" s="1440"/>
      <c r="CP53" s="1072">
        <v>0.005382615740740741</v>
      </c>
      <c r="EP53" s="470"/>
      <c r="EQ53" s="280"/>
      <c r="ER53" s="280"/>
      <c r="ES53" s="280"/>
      <c r="ET53" s="470"/>
      <c r="EU53" s="280"/>
      <c r="EZ53" s="280"/>
      <c r="FC53" s="993" t="s">
        <v>416</v>
      </c>
      <c r="FD53" s="813" t="s">
        <v>1066</v>
      </c>
      <c r="FE53" s="813" t="s">
        <v>1067</v>
      </c>
      <c r="FF53" s="479" t="s">
        <v>1068</v>
      </c>
      <c r="FG53" s="479" t="s">
        <v>1069</v>
      </c>
      <c r="FH53" s="479" t="s">
        <v>1070</v>
      </c>
      <c r="FI53" s="479" t="s">
        <v>1071</v>
      </c>
      <c r="FJ53" s="1076" t="s">
        <v>1072</v>
      </c>
      <c r="FK53" s="513">
        <v>1</v>
      </c>
      <c r="GO53" s="334"/>
      <c r="GP53" s="135"/>
      <c r="IJ53" s="598" t="s">
        <v>49</v>
      </c>
      <c r="IK53" s="488" t="s">
        <v>3107</v>
      </c>
      <c r="IL53" s="203">
        <v>1971</v>
      </c>
      <c r="IM53" s="488" t="s">
        <v>3108</v>
      </c>
      <c r="IN53" s="605" t="s">
        <v>3128</v>
      </c>
      <c r="IP53" s="598" t="s">
        <v>55</v>
      </c>
      <c r="IQ53" s="488" t="s">
        <v>1548</v>
      </c>
      <c r="IR53" s="203">
        <v>1987</v>
      </c>
      <c r="IS53" s="488" t="s">
        <v>1480</v>
      </c>
      <c r="IT53" s="605" t="s">
        <v>1549</v>
      </c>
    </row>
    <row r="54" spans="1:254" ht="13.5" customHeight="1" thickBot="1">
      <c r="A54" s="256" t="s">
        <v>689</v>
      </c>
      <c r="B54" s="208"/>
      <c r="H54" s="59"/>
      <c r="I54" s="59"/>
      <c r="J54" s="59"/>
      <c r="K54" s="59"/>
      <c r="L54" s="59"/>
      <c r="M54" s="146"/>
      <c r="N54" s="470"/>
      <c r="O54" s="553"/>
      <c r="P54" s="471"/>
      <c r="Q54" s="471"/>
      <c r="R54" s="416"/>
      <c r="U54" s="215"/>
      <c r="Z54" s="256" t="s">
        <v>11</v>
      </c>
      <c r="AA54" s="123"/>
      <c r="AF54" s="146"/>
      <c r="AG54" s="131"/>
      <c r="AK54" s="1098" t="s">
        <v>151</v>
      </c>
      <c r="AL54" s="1099" t="s">
        <v>287</v>
      </c>
      <c r="AM54" s="380">
        <v>44</v>
      </c>
      <c r="AN54" s="1100">
        <v>0.5583333333333333</v>
      </c>
      <c r="AO54" s="1100">
        <v>0.5756597222222223</v>
      </c>
      <c r="AP54" s="1101">
        <f t="shared" si="32"/>
        <v>0.017326388888888933</v>
      </c>
      <c r="AQ54" s="1101">
        <v>0</v>
      </c>
      <c r="AR54" s="380">
        <v>0</v>
      </c>
      <c r="AS54" s="380">
        <v>0</v>
      </c>
      <c r="AT54" s="380">
        <v>4</v>
      </c>
      <c r="AU54" s="380">
        <v>2</v>
      </c>
      <c r="AV54" s="380">
        <v>3</v>
      </c>
      <c r="AW54" s="380">
        <v>0</v>
      </c>
      <c r="AX54" s="380">
        <f t="shared" si="33"/>
        <v>9</v>
      </c>
      <c r="AY54" s="1409">
        <f t="shared" si="34"/>
        <v>0.017326388888888933</v>
      </c>
      <c r="AZ54" s="1422"/>
      <c r="CD54" s="485" t="s">
        <v>418</v>
      </c>
      <c r="CE54" s="203">
        <v>112</v>
      </c>
      <c r="CF54" s="496" t="s">
        <v>419</v>
      </c>
      <c r="CG54" s="496" t="s">
        <v>406</v>
      </c>
      <c r="CH54" s="203">
        <v>16</v>
      </c>
      <c r="CI54" s="1072">
        <v>0.003357847222222222</v>
      </c>
      <c r="CK54" s="404" t="s">
        <v>51</v>
      </c>
      <c r="CL54" s="842" t="s">
        <v>585</v>
      </c>
      <c r="CM54" s="1462" t="s">
        <v>435</v>
      </c>
      <c r="CN54" s="1440"/>
      <c r="CO54" s="1440"/>
      <c r="CP54" s="1072">
        <v>0.00552863425925926</v>
      </c>
      <c r="EP54" s="470"/>
      <c r="EQ54" s="280"/>
      <c r="ER54" s="280"/>
      <c r="ES54" s="280"/>
      <c r="ET54" s="470"/>
      <c r="EU54" s="280"/>
      <c r="EZ54" s="280"/>
      <c r="FC54" s="993" t="s">
        <v>418</v>
      </c>
      <c r="FD54" s="813" t="s">
        <v>1073</v>
      </c>
      <c r="FE54" s="813" t="s">
        <v>1074</v>
      </c>
      <c r="FF54" s="479" t="s">
        <v>1075</v>
      </c>
      <c r="FG54" s="479" t="s">
        <v>1076</v>
      </c>
      <c r="FH54" s="479" t="s">
        <v>1077</v>
      </c>
      <c r="FI54" s="479" t="s">
        <v>1078</v>
      </c>
      <c r="FJ54" s="1076" t="s">
        <v>1079</v>
      </c>
      <c r="FK54" s="513">
        <v>1</v>
      </c>
      <c r="FQ54" s="334"/>
      <c r="GO54" s="334"/>
      <c r="GP54" s="135"/>
      <c r="IJ54" s="598" t="s">
        <v>47</v>
      </c>
      <c r="IK54" s="488" t="s">
        <v>1018</v>
      </c>
      <c r="IL54" s="203">
        <v>1971</v>
      </c>
      <c r="IM54" s="488" t="s">
        <v>3109</v>
      </c>
      <c r="IN54" s="605" t="s">
        <v>3167</v>
      </c>
      <c r="IP54" s="598" t="s">
        <v>52</v>
      </c>
      <c r="IQ54" s="488" t="s">
        <v>1481</v>
      </c>
      <c r="IR54" s="203">
        <v>1979</v>
      </c>
      <c r="IS54" s="488" t="s">
        <v>1480</v>
      </c>
      <c r="IT54" s="605" t="s">
        <v>1550</v>
      </c>
    </row>
    <row r="55" spans="1:254" ht="13.5" customHeight="1">
      <c r="A55" s="256" t="s">
        <v>690</v>
      </c>
      <c r="B55" s="208"/>
      <c r="H55" s="59"/>
      <c r="I55" s="59"/>
      <c r="J55" s="59"/>
      <c r="K55" s="59"/>
      <c r="L55" s="59"/>
      <c r="M55" s="146"/>
      <c r="N55" s="470"/>
      <c r="O55" s="553"/>
      <c r="P55" s="471"/>
      <c r="Q55" s="471"/>
      <c r="R55" s="416"/>
      <c r="U55" s="215"/>
      <c r="Z55" s="256" t="s">
        <v>143</v>
      </c>
      <c r="AA55" s="123"/>
      <c r="AE55" s="146"/>
      <c r="AF55" s="146"/>
      <c r="AG55" s="131"/>
      <c r="AK55" s="1423" t="s">
        <v>288</v>
      </c>
      <c r="AL55" s="1424"/>
      <c r="AM55" s="1414" t="s">
        <v>262</v>
      </c>
      <c r="AN55" s="1416" t="s">
        <v>263</v>
      </c>
      <c r="AO55" s="1416" t="s">
        <v>264</v>
      </c>
      <c r="AP55" s="1416" t="s">
        <v>265</v>
      </c>
      <c r="AQ55" s="1416" t="s">
        <v>266</v>
      </c>
      <c r="AR55" s="1414" t="s">
        <v>267</v>
      </c>
      <c r="AS55" s="1414" t="s">
        <v>269</v>
      </c>
      <c r="AT55" s="1414" t="s">
        <v>268</v>
      </c>
      <c r="AU55" s="1414" t="s">
        <v>271</v>
      </c>
      <c r="AV55" s="1414" t="s">
        <v>272</v>
      </c>
      <c r="AW55" s="1414" t="s">
        <v>273</v>
      </c>
      <c r="AX55" s="1414" t="s">
        <v>274</v>
      </c>
      <c r="AY55" s="1416" t="s">
        <v>275</v>
      </c>
      <c r="AZ55" s="1417"/>
      <c r="CD55" s="485" t="s">
        <v>420</v>
      </c>
      <c r="CE55" s="203">
        <v>25</v>
      </c>
      <c r="CF55" s="496" t="s">
        <v>421</v>
      </c>
      <c r="CG55" s="496" t="s">
        <v>396</v>
      </c>
      <c r="CH55" s="203">
        <v>28</v>
      </c>
      <c r="CI55" s="1072">
        <v>0.003407986111111111</v>
      </c>
      <c r="CK55" s="404" t="s">
        <v>48</v>
      </c>
      <c r="CL55" s="842" t="s">
        <v>586</v>
      </c>
      <c r="CM55" s="1463" t="s">
        <v>561</v>
      </c>
      <c r="CN55" s="1440"/>
      <c r="CO55" s="1440"/>
      <c r="CP55" s="1072">
        <v>0.00562769675925926</v>
      </c>
      <c r="EP55" s="470"/>
      <c r="EQ55" s="280"/>
      <c r="ER55" s="280"/>
      <c r="ES55" s="280"/>
      <c r="ET55" s="470"/>
      <c r="EU55" s="280"/>
      <c r="EZ55" s="280"/>
      <c r="FC55" s="993" t="s">
        <v>420</v>
      </c>
      <c r="FD55" s="813" t="s">
        <v>1080</v>
      </c>
      <c r="FE55" s="813" t="s">
        <v>1081</v>
      </c>
      <c r="FF55" s="479" t="s">
        <v>1082</v>
      </c>
      <c r="FG55" s="479" t="s">
        <v>1083</v>
      </c>
      <c r="FH55" s="479" t="s">
        <v>1084</v>
      </c>
      <c r="FI55" s="479" t="s">
        <v>1085</v>
      </c>
      <c r="FJ55" s="1076" t="s">
        <v>1086</v>
      </c>
      <c r="FK55" s="513">
        <v>1</v>
      </c>
      <c r="FQ55" s="334"/>
      <c r="GO55" s="334"/>
      <c r="GP55" s="135"/>
      <c r="IJ55" s="598" t="s">
        <v>55</v>
      </c>
      <c r="IK55" s="488" t="s">
        <v>3110</v>
      </c>
      <c r="IL55" s="203">
        <v>1975</v>
      </c>
      <c r="IM55" s="488" t="s">
        <v>3064</v>
      </c>
      <c r="IN55" s="605" t="s">
        <v>3168</v>
      </c>
      <c r="IP55" s="598" t="s">
        <v>56</v>
      </c>
      <c r="IQ55" s="488" t="s">
        <v>1551</v>
      </c>
      <c r="IR55" s="203">
        <v>1971</v>
      </c>
      <c r="IS55" s="488" t="s">
        <v>1552</v>
      </c>
      <c r="IT55" s="605" t="s">
        <v>1553</v>
      </c>
    </row>
    <row r="56" spans="1:254" ht="13.5" customHeight="1">
      <c r="A56" s="256" t="s">
        <v>691</v>
      </c>
      <c r="B56" s="208"/>
      <c r="H56" s="212"/>
      <c r="I56" s="212"/>
      <c r="M56" s="146"/>
      <c r="N56" s="470"/>
      <c r="O56" s="553"/>
      <c r="P56" s="471"/>
      <c r="Q56" s="472"/>
      <c r="R56" s="416"/>
      <c r="U56" s="215"/>
      <c r="Z56" s="256" t="s">
        <v>27</v>
      </c>
      <c r="AA56" s="123"/>
      <c r="AE56" s="146"/>
      <c r="AF56" s="146"/>
      <c r="AG56" s="131"/>
      <c r="AK56" s="1425"/>
      <c r="AL56" s="1426"/>
      <c r="AM56" s="1418"/>
      <c r="AN56" s="1418"/>
      <c r="AO56" s="1418"/>
      <c r="AP56" s="1418"/>
      <c r="AQ56" s="1418"/>
      <c r="AR56" s="1415"/>
      <c r="AS56" s="1415"/>
      <c r="AT56" s="1415"/>
      <c r="AU56" s="1415"/>
      <c r="AV56" s="1415"/>
      <c r="AW56" s="1415"/>
      <c r="AX56" s="1415"/>
      <c r="AY56" s="1418"/>
      <c r="AZ56" s="1419"/>
      <c r="CD56" s="485" t="s">
        <v>422</v>
      </c>
      <c r="CE56" s="203">
        <v>94</v>
      </c>
      <c r="CF56" s="496" t="s">
        <v>423</v>
      </c>
      <c r="CG56" s="496" t="s">
        <v>209</v>
      </c>
      <c r="CH56" s="203">
        <v>23</v>
      </c>
      <c r="CI56" s="1072">
        <v>0.0034080787037037035</v>
      </c>
      <c r="CK56" s="403" t="s">
        <v>62</v>
      </c>
      <c r="CL56" s="843" t="s">
        <v>587</v>
      </c>
      <c r="CM56" s="1464" t="s">
        <v>537</v>
      </c>
      <c r="CN56" s="1440"/>
      <c r="CO56" s="1440"/>
      <c r="CP56" s="1075">
        <v>0.005785752314814815</v>
      </c>
      <c r="EP56" s="470"/>
      <c r="EQ56" s="280"/>
      <c r="ER56" s="280"/>
      <c r="ES56" s="280"/>
      <c r="ET56" s="470"/>
      <c r="EU56" s="280"/>
      <c r="EZ56" s="280"/>
      <c r="FC56" s="993" t="s">
        <v>422</v>
      </c>
      <c r="FD56" s="813" t="s">
        <v>1087</v>
      </c>
      <c r="FE56" s="813" t="s">
        <v>818</v>
      </c>
      <c r="FF56" s="479" t="s">
        <v>1088</v>
      </c>
      <c r="FG56" s="479" t="s">
        <v>1089</v>
      </c>
      <c r="FH56" s="479" t="s">
        <v>1090</v>
      </c>
      <c r="FI56" s="479" t="s">
        <v>1091</v>
      </c>
      <c r="FJ56" s="1076" t="s">
        <v>1092</v>
      </c>
      <c r="FK56" s="513">
        <v>1</v>
      </c>
      <c r="FQ56" s="334"/>
      <c r="GO56" s="334"/>
      <c r="GP56" s="135"/>
      <c r="IJ56" s="598" t="s">
        <v>52</v>
      </c>
      <c r="IK56" s="488" t="s">
        <v>3111</v>
      </c>
      <c r="IL56" s="203">
        <v>1976</v>
      </c>
      <c r="IM56" s="488" t="s">
        <v>3112</v>
      </c>
      <c r="IN56" s="605" t="s">
        <v>3169</v>
      </c>
      <c r="IP56" s="598" t="s">
        <v>53</v>
      </c>
      <c r="IQ56" s="488" t="s">
        <v>1554</v>
      </c>
      <c r="IR56" s="203">
        <v>1986</v>
      </c>
      <c r="IS56" s="488" t="s">
        <v>1555</v>
      </c>
      <c r="IT56" s="605" t="s">
        <v>1556</v>
      </c>
    </row>
    <row r="57" spans="1:254" ht="13.5" customHeight="1" thickBot="1">
      <c r="A57" s="146"/>
      <c r="H57" s="212"/>
      <c r="I57" s="212"/>
      <c r="M57" s="146"/>
      <c r="N57" s="257"/>
      <c r="O57" s="553"/>
      <c r="P57" s="471"/>
      <c r="Q57" s="471"/>
      <c r="U57" s="215"/>
      <c r="Z57" s="208" t="s">
        <v>125</v>
      </c>
      <c r="AA57" s="123"/>
      <c r="AE57" s="146"/>
      <c r="AF57" s="146"/>
      <c r="AG57" s="131"/>
      <c r="AK57" s="1425"/>
      <c r="AL57" s="1426"/>
      <c r="AM57" s="1418"/>
      <c r="AN57" s="1418"/>
      <c r="AO57" s="1418"/>
      <c r="AP57" s="1418"/>
      <c r="AQ57" s="1418"/>
      <c r="AR57" s="1415"/>
      <c r="AS57" s="1415"/>
      <c r="AT57" s="1415"/>
      <c r="AU57" s="1415"/>
      <c r="AV57" s="1415"/>
      <c r="AW57" s="1415"/>
      <c r="AX57" s="1415"/>
      <c r="AY57" s="1418"/>
      <c r="AZ57" s="1419"/>
      <c r="CD57" s="485" t="s">
        <v>424</v>
      </c>
      <c r="CE57" s="203">
        <v>23</v>
      </c>
      <c r="CF57" s="496" t="s">
        <v>425</v>
      </c>
      <c r="CG57" s="496" t="s">
        <v>396</v>
      </c>
      <c r="CH57" s="203">
        <v>19</v>
      </c>
      <c r="CI57" s="1072">
        <v>0.0034414236111111117</v>
      </c>
      <c r="CK57" s="404" t="s">
        <v>114</v>
      </c>
      <c r="CL57" s="842" t="s">
        <v>588</v>
      </c>
      <c r="CM57" s="1462" t="s">
        <v>574</v>
      </c>
      <c r="CN57" s="1440"/>
      <c r="CO57" s="1440"/>
      <c r="CP57" s="1072">
        <v>0.006872800925925925</v>
      </c>
      <c r="EP57" s="470"/>
      <c r="EQ57" s="280"/>
      <c r="ER57" s="280"/>
      <c r="ES57" s="280"/>
      <c r="ET57" s="470"/>
      <c r="EU57" s="280"/>
      <c r="EZ57" s="280"/>
      <c r="FC57" s="993" t="s">
        <v>424</v>
      </c>
      <c r="FD57" s="813" t="s">
        <v>1093</v>
      </c>
      <c r="FE57" s="813" t="s">
        <v>1094</v>
      </c>
      <c r="FF57" s="479" t="s">
        <v>1095</v>
      </c>
      <c r="FG57" s="479" t="s">
        <v>1096</v>
      </c>
      <c r="FH57" s="479" t="s">
        <v>1097</v>
      </c>
      <c r="FI57" s="479" t="s">
        <v>1098</v>
      </c>
      <c r="FJ57" s="1076" t="s">
        <v>1099</v>
      </c>
      <c r="FK57" s="513">
        <v>1</v>
      </c>
      <c r="FN57" s="334"/>
      <c r="FO57" s="334"/>
      <c r="FP57" s="122"/>
      <c r="FQ57" s="334"/>
      <c r="GO57" s="334"/>
      <c r="GP57" s="135"/>
      <c r="IJ57" s="598" t="s">
        <v>56</v>
      </c>
      <c r="IK57" s="488" t="s">
        <v>3113</v>
      </c>
      <c r="IL57" s="203">
        <v>1973</v>
      </c>
      <c r="IM57" s="488" t="s">
        <v>3114</v>
      </c>
      <c r="IN57" s="605" t="s">
        <v>3170</v>
      </c>
      <c r="IP57" s="598" t="s">
        <v>57</v>
      </c>
      <c r="IQ57" s="488" t="s">
        <v>1557</v>
      </c>
      <c r="IR57" s="203">
        <v>1969</v>
      </c>
      <c r="IS57" s="488" t="s">
        <v>1480</v>
      </c>
      <c r="IT57" s="605" t="s">
        <v>683</v>
      </c>
    </row>
    <row r="58" spans="1:254" ht="13.5" customHeight="1">
      <c r="A58" s="146"/>
      <c r="H58" s="212"/>
      <c r="I58" s="212"/>
      <c r="M58" s="146"/>
      <c r="N58" s="470"/>
      <c r="O58" s="553"/>
      <c r="P58" s="471"/>
      <c r="Q58" s="472"/>
      <c r="R58" s="416"/>
      <c r="T58" s="416"/>
      <c r="U58" s="215"/>
      <c r="AE58" s="146"/>
      <c r="AF58" s="146"/>
      <c r="AG58" s="131"/>
      <c r="AK58" s="1425"/>
      <c r="AL58" s="1426"/>
      <c r="AM58" s="1418"/>
      <c r="AN58" s="1418"/>
      <c r="AO58" s="1418"/>
      <c r="AP58" s="1418"/>
      <c r="AQ58" s="1418"/>
      <c r="AR58" s="1415"/>
      <c r="AS58" s="1415"/>
      <c r="AT58" s="1415"/>
      <c r="AU58" s="1415"/>
      <c r="AV58" s="1415"/>
      <c r="AW58" s="1415"/>
      <c r="AX58" s="1415"/>
      <c r="AY58" s="1418"/>
      <c r="AZ58" s="1419"/>
      <c r="CD58" s="485" t="s">
        <v>426</v>
      </c>
      <c r="CE58" s="203">
        <v>106</v>
      </c>
      <c r="CF58" s="496" t="s">
        <v>427</v>
      </c>
      <c r="CG58" s="496" t="s">
        <v>243</v>
      </c>
      <c r="CH58" s="203">
        <v>24</v>
      </c>
      <c r="CI58" s="1072">
        <v>0.003442824074074074</v>
      </c>
      <c r="CK58" s="404" t="s">
        <v>54</v>
      </c>
      <c r="CL58" s="842" t="s">
        <v>589</v>
      </c>
      <c r="CM58" s="1462" t="s">
        <v>566</v>
      </c>
      <c r="CN58" s="1440"/>
      <c r="CO58" s="1440"/>
      <c r="CP58" s="1072">
        <v>0.0070803009259259265</v>
      </c>
      <c r="EP58" s="470"/>
      <c r="EQ58" s="280"/>
      <c r="ER58" s="280"/>
      <c r="ES58" s="280"/>
      <c r="ET58" s="470"/>
      <c r="EU58" s="280"/>
      <c r="FC58" s="993" t="s">
        <v>426</v>
      </c>
      <c r="FD58" s="813" t="s">
        <v>1100</v>
      </c>
      <c r="FE58" s="813" t="s">
        <v>1101</v>
      </c>
      <c r="FF58" s="479" t="s">
        <v>1102</v>
      </c>
      <c r="FG58" s="479" t="s">
        <v>1103</v>
      </c>
      <c r="FH58" s="479" t="s">
        <v>1104</v>
      </c>
      <c r="FI58" s="479" t="s">
        <v>1105</v>
      </c>
      <c r="FJ58" s="1076" t="s">
        <v>1106</v>
      </c>
      <c r="FK58" s="513">
        <v>1</v>
      </c>
      <c r="FN58" s="334"/>
      <c r="FO58" s="334"/>
      <c r="FP58" s="122"/>
      <c r="FQ58" s="334"/>
      <c r="GO58" s="334"/>
      <c r="GP58" s="135"/>
      <c r="IJ58" s="598" t="s">
        <v>53</v>
      </c>
      <c r="IK58" s="488" t="s">
        <v>3115</v>
      </c>
      <c r="IL58" s="203">
        <v>1979</v>
      </c>
      <c r="IM58" s="488" t="s">
        <v>3073</v>
      </c>
      <c r="IN58" s="605" t="s">
        <v>3171</v>
      </c>
      <c r="IP58" s="480" t="s">
        <v>1482</v>
      </c>
      <c r="IQ58" s="481"/>
      <c r="IR58" s="481" t="s">
        <v>1463</v>
      </c>
      <c r="IS58" s="487" t="s">
        <v>1464</v>
      </c>
      <c r="IT58" s="492" t="s">
        <v>66</v>
      </c>
    </row>
    <row r="59" spans="1:254" ht="13.5" customHeight="1">
      <c r="A59" s="146"/>
      <c r="H59" s="212"/>
      <c r="I59" s="212"/>
      <c r="M59" s="146"/>
      <c r="N59" s="257"/>
      <c r="O59" s="553"/>
      <c r="P59" s="471"/>
      <c r="Q59" s="471"/>
      <c r="U59" s="215"/>
      <c r="Z59" s="146" t="s">
        <v>197</v>
      </c>
      <c r="AA59" s="129"/>
      <c r="AE59" s="146"/>
      <c r="AF59" s="146"/>
      <c r="AG59" s="131"/>
      <c r="AK59" s="1425"/>
      <c r="AL59" s="1426"/>
      <c r="AM59" s="1418"/>
      <c r="AN59" s="1418"/>
      <c r="AO59" s="1418"/>
      <c r="AP59" s="1418"/>
      <c r="AQ59" s="1418"/>
      <c r="AR59" s="1415"/>
      <c r="AS59" s="1415"/>
      <c r="AT59" s="1415"/>
      <c r="AU59" s="1415"/>
      <c r="AV59" s="1415"/>
      <c r="AW59" s="1415"/>
      <c r="AX59" s="1415"/>
      <c r="AY59" s="1418"/>
      <c r="AZ59" s="1419"/>
      <c r="CD59" s="1106" t="s">
        <v>428</v>
      </c>
      <c r="CE59" s="332">
        <v>70</v>
      </c>
      <c r="CF59" s="1107" t="s">
        <v>76</v>
      </c>
      <c r="CG59" s="1107" t="s">
        <v>222</v>
      </c>
      <c r="CH59" s="332">
        <v>31</v>
      </c>
      <c r="CI59" s="1075">
        <v>0.0034445601851851855</v>
      </c>
      <c r="CK59" s="404" t="s">
        <v>120</v>
      </c>
      <c r="CL59" s="842" t="s">
        <v>590</v>
      </c>
      <c r="CM59" s="1462" t="s">
        <v>569</v>
      </c>
      <c r="CN59" s="1440"/>
      <c r="CO59" s="1440"/>
      <c r="CP59" s="1072">
        <v>0.007315891203703704</v>
      </c>
      <c r="EP59" s="470"/>
      <c r="EQ59" s="280"/>
      <c r="ER59" s="280"/>
      <c r="ES59" s="280"/>
      <c r="ET59" s="470"/>
      <c r="EU59" s="280"/>
      <c r="FC59" s="993" t="s">
        <v>428</v>
      </c>
      <c r="FD59" s="813" t="s">
        <v>1107</v>
      </c>
      <c r="FE59" s="813" t="s">
        <v>1108</v>
      </c>
      <c r="FF59" s="479" t="s">
        <v>1109</v>
      </c>
      <c r="FG59" s="479" t="s">
        <v>1110</v>
      </c>
      <c r="FH59" s="479" t="s">
        <v>845</v>
      </c>
      <c r="FI59" s="479" t="s">
        <v>1111</v>
      </c>
      <c r="FJ59" s="1076" t="s">
        <v>1112</v>
      </c>
      <c r="FK59" s="513">
        <v>1</v>
      </c>
      <c r="FN59" s="334"/>
      <c r="FO59" s="334"/>
      <c r="FP59" s="122"/>
      <c r="FQ59" s="334"/>
      <c r="GO59" s="334"/>
      <c r="GP59" s="135"/>
      <c r="IJ59" s="598" t="s">
        <v>57</v>
      </c>
      <c r="IK59" s="488" t="s">
        <v>3116</v>
      </c>
      <c r="IL59" s="203">
        <v>1979</v>
      </c>
      <c r="IM59" s="488" t="s">
        <v>3064</v>
      </c>
      <c r="IN59" s="605" t="s">
        <v>3172</v>
      </c>
      <c r="IP59" s="602" t="s">
        <v>46</v>
      </c>
      <c r="IQ59" s="603" t="s">
        <v>35</v>
      </c>
      <c r="IR59" s="332">
        <v>1986</v>
      </c>
      <c r="IS59" s="603" t="s">
        <v>1478</v>
      </c>
      <c r="IT59" s="604" t="s">
        <v>1558</v>
      </c>
    </row>
    <row r="60" spans="1:254" ht="13.5" customHeight="1" thickBot="1">
      <c r="A60" s="146"/>
      <c r="B60" s="402"/>
      <c r="I60" s="212"/>
      <c r="M60" s="146"/>
      <c r="N60" s="470"/>
      <c r="O60" s="471"/>
      <c r="P60" s="473"/>
      <c r="Q60" s="471"/>
      <c r="R60" s="416"/>
      <c r="T60" s="416"/>
      <c r="U60" s="215"/>
      <c r="Z60" s="208" t="s">
        <v>111</v>
      </c>
      <c r="AA60" s="255"/>
      <c r="AB60" s="254" t="s">
        <v>165</v>
      </c>
      <c r="AE60" s="146"/>
      <c r="AF60" s="146"/>
      <c r="AG60" s="131"/>
      <c r="AK60" s="1080" t="s">
        <v>46</v>
      </c>
      <c r="AL60" s="377" t="s">
        <v>300</v>
      </c>
      <c r="AM60" s="378">
        <v>2</v>
      </c>
      <c r="AN60" s="1115">
        <v>0.39444444444444443</v>
      </c>
      <c r="AO60" s="1082">
        <v>0.4076851851851852</v>
      </c>
      <c r="AP60" s="1116">
        <f aca="true" t="shared" si="35" ref="AP60:AP65">AO60-AN60</f>
        <v>0.013240740740740775</v>
      </c>
      <c r="AQ60" s="1083">
        <v>0</v>
      </c>
      <c r="AR60" s="378">
        <v>3</v>
      </c>
      <c r="AS60" s="378">
        <v>4</v>
      </c>
      <c r="AT60" s="378">
        <v>3</v>
      </c>
      <c r="AU60" s="378">
        <v>3</v>
      </c>
      <c r="AV60" s="378">
        <v>3</v>
      </c>
      <c r="AW60" s="378">
        <v>2</v>
      </c>
      <c r="AX60" s="378">
        <f aca="true" t="shared" si="36" ref="AX60:AX65">SUM(AR60:AW60)</f>
        <v>18</v>
      </c>
      <c r="AY60" s="1407">
        <f aca="true" t="shared" si="37" ref="AY60:AY65">AP60-AQ60</f>
        <v>0.013240740740740775</v>
      </c>
      <c r="AZ60" s="1408"/>
      <c r="CD60" s="485" t="s">
        <v>429</v>
      </c>
      <c r="CE60" s="203">
        <v>58</v>
      </c>
      <c r="CF60" s="496" t="s">
        <v>430</v>
      </c>
      <c r="CG60" s="496" t="s">
        <v>378</v>
      </c>
      <c r="CH60" s="203">
        <v>23</v>
      </c>
      <c r="CI60" s="1072">
        <v>0.0034641898148148145</v>
      </c>
      <c r="CK60" s="405" t="s">
        <v>121</v>
      </c>
      <c r="CL60" s="1044" t="s">
        <v>591</v>
      </c>
      <c r="CM60" s="1459" t="s">
        <v>573</v>
      </c>
      <c r="CN60" s="1447"/>
      <c r="CO60" s="1447"/>
      <c r="CP60" s="1114">
        <v>0.007591805555555556</v>
      </c>
      <c r="EP60" s="470"/>
      <c r="EQ60" s="280"/>
      <c r="ER60" s="280"/>
      <c r="ES60" s="280"/>
      <c r="ET60" s="470"/>
      <c r="EU60" s="280"/>
      <c r="FC60" s="993" t="s">
        <v>429</v>
      </c>
      <c r="FD60" s="813" t="s">
        <v>1113</v>
      </c>
      <c r="FE60" s="813" t="s">
        <v>1114</v>
      </c>
      <c r="FF60" s="479" t="s">
        <v>1115</v>
      </c>
      <c r="FG60" s="479" t="s">
        <v>1116</v>
      </c>
      <c r="FH60" s="479" t="s">
        <v>1117</v>
      </c>
      <c r="FI60" s="479" t="s">
        <v>1118</v>
      </c>
      <c r="FJ60" s="1076" t="s">
        <v>1119</v>
      </c>
      <c r="FK60" s="513">
        <v>1</v>
      </c>
      <c r="FN60" s="334"/>
      <c r="FO60" s="334"/>
      <c r="FP60" s="122"/>
      <c r="FQ60" s="334"/>
      <c r="GO60" s="334"/>
      <c r="GP60" s="135"/>
      <c r="IJ60" s="598" t="s">
        <v>51</v>
      </c>
      <c r="IK60" s="488" t="s">
        <v>3117</v>
      </c>
      <c r="IL60" s="203">
        <v>1971</v>
      </c>
      <c r="IM60" s="488" t="s">
        <v>3118</v>
      </c>
      <c r="IN60" s="605" t="s">
        <v>3173</v>
      </c>
      <c r="IP60" s="602" t="s">
        <v>50</v>
      </c>
      <c r="IQ60" s="603" t="s">
        <v>142</v>
      </c>
      <c r="IR60" s="332">
        <v>1984</v>
      </c>
      <c r="IS60" s="603" t="s">
        <v>1478</v>
      </c>
      <c r="IT60" s="604" t="s">
        <v>1559</v>
      </c>
    </row>
    <row r="61" spans="1:254" ht="13.5" customHeight="1">
      <c r="A61" s="146"/>
      <c r="B61" s="257"/>
      <c r="D61" s="131"/>
      <c r="F61" s="416"/>
      <c r="G61" s="416"/>
      <c r="H61" s="416"/>
      <c r="I61" s="212"/>
      <c r="M61" s="146"/>
      <c r="N61" s="470"/>
      <c r="O61" s="553"/>
      <c r="P61" s="471"/>
      <c r="Q61" s="471"/>
      <c r="R61" s="416"/>
      <c r="T61" s="416"/>
      <c r="U61" s="215"/>
      <c r="Z61" s="208" t="s">
        <v>125</v>
      </c>
      <c r="AA61" s="255"/>
      <c r="AB61" s="254" t="s">
        <v>167</v>
      </c>
      <c r="AE61" s="146"/>
      <c r="AF61" s="146"/>
      <c r="AG61" s="131"/>
      <c r="AK61" s="1080" t="s">
        <v>50</v>
      </c>
      <c r="AL61" s="377" t="s">
        <v>289</v>
      </c>
      <c r="AM61" s="378">
        <v>11</v>
      </c>
      <c r="AN61" s="1115">
        <v>0.4131944444444444</v>
      </c>
      <c r="AO61" s="1082">
        <v>0.43979166666666664</v>
      </c>
      <c r="AP61" s="1116">
        <f t="shared" si="35"/>
        <v>0.026597222222222217</v>
      </c>
      <c r="AQ61" s="1083">
        <v>0.003599537037037037</v>
      </c>
      <c r="AR61" s="378">
        <v>3</v>
      </c>
      <c r="AS61" s="378">
        <v>4</v>
      </c>
      <c r="AT61" s="378">
        <v>2</v>
      </c>
      <c r="AU61" s="378">
        <v>3</v>
      </c>
      <c r="AV61" s="378">
        <v>3</v>
      </c>
      <c r="AW61" s="378">
        <v>3</v>
      </c>
      <c r="AX61" s="378">
        <f t="shared" si="36"/>
        <v>18</v>
      </c>
      <c r="AY61" s="1407">
        <f t="shared" si="37"/>
        <v>0.02299768518518518</v>
      </c>
      <c r="AZ61" s="1408"/>
      <c r="CD61" s="485" t="s">
        <v>431</v>
      </c>
      <c r="CE61" s="203">
        <v>109</v>
      </c>
      <c r="CF61" s="496" t="s">
        <v>432</v>
      </c>
      <c r="CG61" s="496" t="s">
        <v>243</v>
      </c>
      <c r="CH61" s="203">
        <v>25</v>
      </c>
      <c r="CI61" s="1072">
        <v>0.003465162037037037</v>
      </c>
      <c r="CK61" s="393" t="s">
        <v>595</v>
      </c>
      <c r="CL61" s="1067"/>
      <c r="CM61" s="1067"/>
      <c r="CN61" s="1069"/>
      <c r="CO61" s="1070"/>
      <c r="CP61" s="492" t="s">
        <v>159</v>
      </c>
      <c r="EP61" s="470"/>
      <c r="EQ61" s="280"/>
      <c r="ER61" s="280"/>
      <c r="ES61" s="280"/>
      <c r="ET61" s="470"/>
      <c r="EU61" s="280"/>
      <c r="FC61" s="993" t="s">
        <v>431</v>
      </c>
      <c r="FD61" s="813" t="s">
        <v>1120</v>
      </c>
      <c r="FE61" s="813" t="s">
        <v>1121</v>
      </c>
      <c r="FF61" s="479" t="s">
        <v>1122</v>
      </c>
      <c r="FG61" s="479" t="s">
        <v>1123</v>
      </c>
      <c r="FH61" s="479" t="s">
        <v>1124</v>
      </c>
      <c r="FI61" s="479" t="s">
        <v>1125</v>
      </c>
      <c r="FJ61" s="1076" t="s">
        <v>1126</v>
      </c>
      <c r="FK61" s="513">
        <v>1</v>
      </c>
      <c r="FN61" s="334"/>
      <c r="FO61" s="334"/>
      <c r="FP61" s="122"/>
      <c r="GO61" s="334"/>
      <c r="GP61" s="135"/>
      <c r="IJ61" s="598" t="s">
        <v>48</v>
      </c>
      <c r="IK61" s="488" t="s">
        <v>3119</v>
      </c>
      <c r="IL61" s="203">
        <v>1979</v>
      </c>
      <c r="IM61" s="488" t="s">
        <v>3071</v>
      </c>
      <c r="IN61" s="605" t="s">
        <v>3174</v>
      </c>
      <c r="IP61" s="602" t="s">
        <v>49</v>
      </c>
      <c r="IQ61" s="603" t="s">
        <v>1</v>
      </c>
      <c r="IR61" s="332">
        <v>1986</v>
      </c>
      <c r="IS61" s="603" t="s">
        <v>1478</v>
      </c>
      <c r="IT61" s="604" t="s">
        <v>1560</v>
      </c>
    </row>
    <row r="62" spans="1:254" ht="13.5" customHeight="1">
      <c r="A62" s="146"/>
      <c r="B62" s="146"/>
      <c r="D62" s="131"/>
      <c r="E62" s="228"/>
      <c r="F62" s="416"/>
      <c r="G62" s="416"/>
      <c r="H62" s="416"/>
      <c r="M62" s="146"/>
      <c r="N62" s="470"/>
      <c r="O62" s="553"/>
      <c r="P62" s="471"/>
      <c r="Q62" s="472"/>
      <c r="R62" s="416"/>
      <c r="T62" s="416"/>
      <c r="U62" s="215"/>
      <c r="Z62" s="256" t="s">
        <v>143</v>
      </c>
      <c r="AA62" s="255"/>
      <c r="AB62" s="254" t="s">
        <v>166</v>
      </c>
      <c r="AE62" s="146"/>
      <c r="AF62" s="146"/>
      <c r="AG62" s="131"/>
      <c r="AK62" s="1080" t="s">
        <v>49</v>
      </c>
      <c r="AL62" s="377" t="s">
        <v>301</v>
      </c>
      <c r="AM62" s="378">
        <v>1</v>
      </c>
      <c r="AN62" s="1115">
        <v>0.3923611111111111</v>
      </c>
      <c r="AO62" s="1082">
        <v>0.4028009259259259</v>
      </c>
      <c r="AP62" s="1116">
        <f t="shared" si="35"/>
        <v>0.010439814814814818</v>
      </c>
      <c r="AQ62" s="1083">
        <v>0</v>
      </c>
      <c r="AR62" s="378">
        <v>3</v>
      </c>
      <c r="AS62" s="378">
        <v>4</v>
      </c>
      <c r="AT62" s="378">
        <v>3</v>
      </c>
      <c r="AU62" s="378">
        <v>3</v>
      </c>
      <c r="AV62" s="378">
        <v>3</v>
      </c>
      <c r="AW62" s="378">
        <v>1</v>
      </c>
      <c r="AX62" s="378">
        <f t="shared" si="36"/>
        <v>17</v>
      </c>
      <c r="AY62" s="1407">
        <f t="shared" si="37"/>
        <v>0.010439814814814818</v>
      </c>
      <c r="AZ62" s="1408"/>
      <c r="CD62" s="485" t="s">
        <v>433</v>
      </c>
      <c r="CE62" s="203">
        <v>33</v>
      </c>
      <c r="CF62" s="496" t="s">
        <v>434</v>
      </c>
      <c r="CG62" s="496" t="s">
        <v>435</v>
      </c>
      <c r="CH62" s="203">
        <v>34</v>
      </c>
      <c r="CI62" s="1072">
        <v>0.0035447916666666666</v>
      </c>
      <c r="CK62" s="403" t="s">
        <v>46</v>
      </c>
      <c r="CL62" s="1073" t="s">
        <v>596</v>
      </c>
      <c r="CM62" s="1460" t="s">
        <v>535</v>
      </c>
      <c r="CN62" s="1440"/>
      <c r="CO62" s="1440"/>
      <c r="CP62" s="1075">
        <v>0.0028346643518518517</v>
      </c>
      <c r="EP62" s="470"/>
      <c r="EQ62" s="280"/>
      <c r="ER62" s="280"/>
      <c r="ES62" s="280"/>
      <c r="ET62" s="470"/>
      <c r="EU62" s="280"/>
      <c r="FC62" s="993" t="s">
        <v>433</v>
      </c>
      <c r="FD62" s="813" t="s">
        <v>1127</v>
      </c>
      <c r="FE62" s="813" t="s">
        <v>1128</v>
      </c>
      <c r="FF62" s="479" t="s">
        <v>1129</v>
      </c>
      <c r="FG62" s="479" t="s">
        <v>1130</v>
      </c>
      <c r="FH62" s="479" t="s">
        <v>1131</v>
      </c>
      <c r="FI62" s="479" t="s">
        <v>1132</v>
      </c>
      <c r="FJ62" s="1076" t="s">
        <v>1133</v>
      </c>
      <c r="FK62" s="513">
        <v>1</v>
      </c>
      <c r="FP62" s="122"/>
      <c r="IJ62" s="598" t="s">
        <v>62</v>
      </c>
      <c r="IK62" s="488" t="s">
        <v>3120</v>
      </c>
      <c r="IL62" s="203">
        <v>1977</v>
      </c>
      <c r="IM62" s="488" t="s">
        <v>3121</v>
      </c>
      <c r="IN62" s="605" t="s">
        <v>3175</v>
      </c>
      <c r="IP62" s="602" t="s">
        <v>47</v>
      </c>
      <c r="IQ62" s="603" t="s">
        <v>109</v>
      </c>
      <c r="IR62" s="332">
        <v>1992</v>
      </c>
      <c r="IS62" s="603" t="s">
        <v>1478</v>
      </c>
      <c r="IT62" s="604" t="s">
        <v>712</v>
      </c>
    </row>
    <row r="63" spans="2:254" ht="13.5" customHeight="1" thickBot="1">
      <c r="B63" s="257"/>
      <c r="M63" s="146"/>
      <c r="N63" s="470"/>
      <c r="O63" s="553"/>
      <c r="P63" s="471"/>
      <c r="Q63" s="471"/>
      <c r="R63" s="416"/>
      <c r="T63" s="416"/>
      <c r="U63" s="215"/>
      <c r="Z63" s="256" t="s">
        <v>27</v>
      </c>
      <c r="AA63" s="255"/>
      <c r="AB63" s="254" t="s">
        <v>168</v>
      </c>
      <c r="AE63" s="146"/>
      <c r="AF63" s="146"/>
      <c r="AG63" s="131"/>
      <c r="AK63" s="1080" t="s">
        <v>47</v>
      </c>
      <c r="AL63" s="377" t="s">
        <v>303</v>
      </c>
      <c r="AM63" s="378">
        <v>5</v>
      </c>
      <c r="AN63" s="1115">
        <v>0.40069444444444446</v>
      </c>
      <c r="AO63" s="1082">
        <v>0.4159143518518518</v>
      </c>
      <c r="AP63" s="1116">
        <f t="shared" si="35"/>
        <v>0.015219907407407363</v>
      </c>
      <c r="AQ63" s="1083">
        <v>0</v>
      </c>
      <c r="AR63" s="378">
        <v>3</v>
      </c>
      <c r="AS63" s="378">
        <v>4</v>
      </c>
      <c r="AT63" s="378">
        <v>3</v>
      </c>
      <c r="AU63" s="378">
        <v>3</v>
      </c>
      <c r="AV63" s="378">
        <v>3</v>
      </c>
      <c r="AW63" s="378">
        <v>0</v>
      </c>
      <c r="AX63" s="378">
        <f t="shared" si="36"/>
        <v>16</v>
      </c>
      <c r="AY63" s="1407">
        <f t="shared" si="37"/>
        <v>0.015219907407407363</v>
      </c>
      <c r="AZ63" s="1408"/>
      <c r="CD63" s="485" t="s">
        <v>436</v>
      </c>
      <c r="CE63" s="203">
        <v>119</v>
      </c>
      <c r="CF63" s="496" t="s">
        <v>437</v>
      </c>
      <c r="CG63" s="496" t="s">
        <v>406</v>
      </c>
      <c r="CH63" s="203">
        <v>18</v>
      </c>
      <c r="CI63" s="1072">
        <v>0.0035706481481481487</v>
      </c>
      <c r="CK63" s="405" t="s">
        <v>50</v>
      </c>
      <c r="CL63" s="177" t="s">
        <v>597</v>
      </c>
      <c r="CM63" s="1461" t="s">
        <v>435</v>
      </c>
      <c r="CN63" s="1447"/>
      <c r="CO63" s="1447"/>
      <c r="CP63" s="1114">
        <v>0.0032865393518518517</v>
      </c>
      <c r="EP63" s="470"/>
      <c r="EQ63" s="280"/>
      <c r="ER63" s="280"/>
      <c r="ES63" s="280"/>
      <c r="ET63" s="470"/>
      <c r="EU63" s="280"/>
      <c r="FC63" s="993" t="s">
        <v>436</v>
      </c>
      <c r="FD63" s="813" t="s">
        <v>1134</v>
      </c>
      <c r="FE63" s="813" t="s">
        <v>364</v>
      </c>
      <c r="FF63" s="479" t="s">
        <v>1135</v>
      </c>
      <c r="FG63" s="479" t="s">
        <v>1136</v>
      </c>
      <c r="FH63" s="479" t="s">
        <v>683</v>
      </c>
      <c r="FI63" s="479" t="s">
        <v>1137</v>
      </c>
      <c r="FJ63" s="1076" t="s">
        <v>683</v>
      </c>
      <c r="FK63" s="513">
        <v>0</v>
      </c>
      <c r="FR63" s="334"/>
      <c r="FS63" s="334"/>
      <c r="FT63" s="122"/>
      <c r="FU63" s="334"/>
      <c r="FV63" s="334"/>
      <c r="FY63" s="334"/>
      <c r="IJ63" s="598" t="s">
        <v>114</v>
      </c>
      <c r="IK63" s="488" t="s">
        <v>3122</v>
      </c>
      <c r="IL63" s="203">
        <v>1971</v>
      </c>
      <c r="IM63" s="488" t="s">
        <v>3064</v>
      </c>
      <c r="IN63" s="605" t="s">
        <v>3176</v>
      </c>
      <c r="IP63" s="598" t="s">
        <v>55</v>
      </c>
      <c r="IQ63" s="488" t="s">
        <v>1483</v>
      </c>
      <c r="IR63" s="203">
        <v>1986</v>
      </c>
      <c r="IS63" s="488" t="s">
        <v>1480</v>
      </c>
      <c r="IT63" s="605" t="s">
        <v>683</v>
      </c>
    </row>
    <row r="64" spans="2:254" ht="13.5" customHeight="1">
      <c r="B64" s="257"/>
      <c r="E64" s="131"/>
      <c r="M64" s="146"/>
      <c r="N64" s="257"/>
      <c r="O64" s="553"/>
      <c r="P64" s="471"/>
      <c r="Q64" s="471"/>
      <c r="U64" s="215"/>
      <c r="Z64" s="256" t="s">
        <v>11</v>
      </c>
      <c r="AA64" s="255"/>
      <c r="AB64" s="254" t="s">
        <v>169</v>
      </c>
      <c r="AE64" s="146"/>
      <c r="AF64" s="146"/>
      <c r="AG64" s="131"/>
      <c r="AK64" s="1080" t="s">
        <v>55</v>
      </c>
      <c r="AL64" s="377" t="s">
        <v>302</v>
      </c>
      <c r="AM64" s="378">
        <v>6</v>
      </c>
      <c r="AN64" s="1115">
        <v>0.40277777777777773</v>
      </c>
      <c r="AO64" s="1082">
        <v>0.4165509259259259</v>
      </c>
      <c r="AP64" s="1116">
        <f t="shared" si="35"/>
        <v>0.013773148148148173</v>
      </c>
      <c r="AQ64" s="1083">
        <v>0</v>
      </c>
      <c r="AR64" s="378">
        <v>1</v>
      </c>
      <c r="AS64" s="378">
        <v>4</v>
      </c>
      <c r="AT64" s="378">
        <v>2</v>
      </c>
      <c r="AU64" s="378">
        <v>3</v>
      </c>
      <c r="AV64" s="378">
        <v>3</v>
      </c>
      <c r="AW64" s="378">
        <v>2</v>
      </c>
      <c r="AX64" s="378">
        <f t="shared" si="36"/>
        <v>15</v>
      </c>
      <c r="AY64" s="1407">
        <f t="shared" si="37"/>
        <v>0.013773148148148173</v>
      </c>
      <c r="AZ64" s="1408"/>
      <c r="CD64" s="485" t="s">
        <v>438</v>
      </c>
      <c r="CE64" s="203">
        <v>88</v>
      </c>
      <c r="CF64" s="496" t="s">
        <v>439</v>
      </c>
      <c r="CG64" s="496" t="s">
        <v>214</v>
      </c>
      <c r="CH64" s="203">
        <v>22</v>
      </c>
      <c r="CI64" s="1072">
        <v>0.003571851851851852</v>
      </c>
      <c r="CS64" s="58"/>
      <c r="EO64" s="280"/>
      <c r="EP64" s="402"/>
      <c r="EQ64" s="426"/>
      <c r="ER64" s="426"/>
      <c r="ES64" s="426"/>
      <c r="ET64" s="280"/>
      <c r="EU64" s="280"/>
      <c r="FC64" s="993" t="s">
        <v>438</v>
      </c>
      <c r="FD64" s="813" t="s">
        <v>1138</v>
      </c>
      <c r="FE64" s="813" t="s">
        <v>1074</v>
      </c>
      <c r="FF64" s="479" t="s">
        <v>1139</v>
      </c>
      <c r="FG64" s="479" t="s">
        <v>683</v>
      </c>
      <c r="FH64" s="479" t="s">
        <v>683</v>
      </c>
      <c r="FI64" s="479" t="s">
        <v>1140</v>
      </c>
      <c r="FJ64" s="1076" t="s">
        <v>683</v>
      </c>
      <c r="FK64" s="513">
        <v>0</v>
      </c>
      <c r="FR64" s="334"/>
      <c r="FS64" s="334"/>
      <c r="FT64" s="122"/>
      <c r="FU64" s="334"/>
      <c r="FV64" s="334"/>
      <c r="FY64" s="334"/>
      <c r="IJ64" s="598" t="s">
        <v>54</v>
      </c>
      <c r="IK64" s="488" t="s">
        <v>3123</v>
      </c>
      <c r="IL64" s="203">
        <v>1975</v>
      </c>
      <c r="IM64" s="488" t="s">
        <v>3069</v>
      </c>
      <c r="IN64" s="605" t="s">
        <v>3157</v>
      </c>
      <c r="IP64" s="588" t="s">
        <v>1484</v>
      </c>
      <c r="IQ64" s="481"/>
      <c r="IR64" s="481" t="s">
        <v>1463</v>
      </c>
      <c r="IS64" s="487" t="s">
        <v>1464</v>
      </c>
      <c r="IT64" s="492" t="s">
        <v>66</v>
      </c>
    </row>
    <row r="65" spans="2:254" ht="13.5" customHeight="1" thickBot="1">
      <c r="B65" s="146"/>
      <c r="D65" s="131"/>
      <c r="E65" s="228"/>
      <c r="M65" s="146"/>
      <c r="N65" s="257"/>
      <c r="U65" s="215"/>
      <c r="Z65" s="133"/>
      <c r="AA65" s="148"/>
      <c r="AE65" s="146"/>
      <c r="AK65" s="1118" t="s">
        <v>52</v>
      </c>
      <c r="AL65" s="381" t="s">
        <v>304</v>
      </c>
      <c r="AM65" s="382">
        <v>12</v>
      </c>
      <c r="AN65" s="1119">
        <v>0.4152777777777778</v>
      </c>
      <c r="AO65" s="1120">
        <v>0.44149305555555557</v>
      </c>
      <c r="AP65" s="1121">
        <f t="shared" si="35"/>
        <v>0.026215277777777768</v>
      </c>
      <c r="AQ65" s="1122">
        <v>0.004814814814814815</v>
      </c>
      <c r="AR65" s="382">
        <v>2</v>
      </c>
      <c r="AS65" s="382">
        <v>4</v>
      </c>
      <c r="AT65" s="382">
        <v>2</v>
      </c>
      <c r="AU65" s="382">
        <v>3</v>
      </c>
      <c r="AV65" s="382">
        <v>3</v>
      </c>
      <c r="AW65" s="382">
        <v>1</v>
      </c>
      <c r="AX65" s="382">
        <f t="shared" si="36"/>
        <v>15</v>
      </c>
      <c r="AY65" s="1412">
        <f t="shared" si="37"/>
        <v>0.021400462962962954</v>
      </c>
      <c r="AZ65" s="1413"/>
      <c r="CD65" s="485" t="s">
        <v>440</v>
      </c>
      <c r="CE65" s="203">
        <v>114</v>
      </c>
      <c r="CF65" s="496" t="s">
        <v>441</v>
      </c>
      <c r="CG65" s="496" t="s">
        <v>236</v>
      </c>
      <c r="CH65" s="203">
        <v>30</v>
      </c>
      <c r="CI65" s="1072">
        <v>0.00359050925925926</v>
      </c>
      <c r="CS65" s="58"/>
      <c r="EO65" s="280"/>
      <c r="EP65" s="402"/>
      <c r="EQ65" s="426"/>
      <c r="ER65" s="426"/>
      <c r="ES65" s="426"/>
      <c r="ET65" s="280"/>
      <c r="EU65" s="280"/>
      <c r="FC65" s="1123" t="s">
        <v>440</v>
      </c>
      <c r="FD65" s="819" t="s">
        <v>1141</v>
      </c>
      <c r="FE65" s="819" t="s">
        <v>1142</v>
      </c>
      <c r="FF65" s="483" t="s">
        <v>1143</v>
      </c>
      <c r="FG65" s="483" t="s">
        <v>1144</v>
      </c>
      <c r="FH65" s="483" t="s">
        <v>683</v>
      </c>
      <c r="FI65" s="483" t="s">
        <v>683</v>
      </c>
      <c r="FJ65" s="1124" t="s">
        <v>683</v>
      </c>
      <c r="FK65" s="514">
        <v>0</v>
      </c>
      <c r="FS65" s="334"/>
      <c r="FU65" s="334"/>
      <c r="FV65" s="334"/>
      <c r="FY65" s="334"/>
      <c r="IJ65" s="598" t="s">
        <v>120</v>
      </c>
      <c r="IK65" s="488" t="s">
        <v>3124</v>
      </c>
      <c r="IL65" s="203">
        <v>1975</v>
      </c>
      <c r="IM65" s="488" t="s">
        <v>3064</v>
      </c>
      <c r="IN65" s="605" t="s">
        <v>3177</v>
      </c>
      <c r="IP65" s="598" t="s">
        <v>46</v>
      </c>
      <c r="IQ65" s="488" t="s">
        <v>1562</v>
      </c>
      <c r="IR65" s="203">
        <v>1994</v>
      </c>
      <c r="IS65" s="488" t="s">
        <v>1383</v>
      </c>
      <c r="IT65" s="599">
        <v>0.5604166666666667</v>
      </c>
    </row>
    <row r="66" spans="2:254" ht="13.5" customHeight="1">
      <c r="B66" s="146"/>
      <c r="D66" s="131"/>
      <c r="E66" s="228"/>
      <c r="M66" s="146"/>
      <c r="N66" s="257"/>
      <c r="U66" s="215"/>
      <c r="Z66" s="133"/>
      <c r="AA66" s="148"/>
      <c r="AE66" s="146"/>
      <c r="AK66" s="1080" t="s">
        <v>56</v>
      </c>
      <c r="AL66" s="377" t="s">
        <v>305</v>
      </c>
      <c r="AM66" s="378">
        <v>9</v>
      </c>
      <c r="AN66" s="1115">
        <v>0.40902777777777777</v>
      </c>
      <c r="AO66" s="1082">
        <v>0.4386111111111111</v>
      </c>
      <c r="AP66" s="1116">
        <f aca="true" t="shared" si="38" ref="AP66:AP71">AO66-AN66</f>
        <v>0.02958333333333335</v>
      </c>
      <c r="AQ66" s="1083">
        <v>0.004513888888888889</v>
      </c>
      <c r="AR66" s="378">
        <v>2</v>
      </c>
      <c r="AS66" s="378">
        <v>3</v>
      </c>
      <c r="AT66" s="378">
        <v>3</v>
      </c>
      <c r="AU66" s="378">
        <v>3</v>
      </c>
      <c r="AV66" s="378">
        <v>3</v>
      </c>
      <c r="AW66" s="378">
        <v>1</v>
      </c>
      <c r="AX66" s="378">
        <f aca="true" t="shared" si="39" ref="AX66:AX71">SUM(AR66:AW66)</f>
        <v>15</v>
      </c>
      <c r="AY66" s="1407">
        <f aca="true" t="shared" si="40" ref="AY66:AY71">AP66-AQ66</f>
        <v>0.02506944444444446</v>
      </c>
      <c r="AZ66" s="1408"/>
      <c r="CD66" s="485" t="s">
        <v>442</v>
      </c>
      <c r="CE66" s="203">
        <v>56</v>
      </c>
      <c r="CF66" s="496" t="s">
        <v>443</v>
      </c>
      <c r="CG66" s="496" t="s">
        <v>444</v>
      </c>
      <c r="CH66" s="203">
        <v>24</v>
      </c>
      <c r="CI66" s="1072">
        <v>0.0036098379629629627</v>
      </c>
      <c r="FC66" s="588" t="s">
        <v>1309</v>
      </c>
      <c r="FD66" s="507"/>
      <c r="FE66" s="508" t="s">
        <v>538</v>
      </c>
      <c r="FF66" s="509" t="s">
        <v>1305</v>
      </c>
      <c r="FG66" s="509" t="s">
        <v>1306</v>
      </c>
      <c r="FH66" s="509" t="s">
        <v>1307</v>
      </c>
      <c r="FI66" s="509" t="s">
        <v>1308</v>
      </c>
      <c r="FJ66" s="509" t="s">
        <v>159</v>
      </c>
      <c r="FK66" s="343" t="s">
        <v>274</v>
      </c>
      <c r="FS66" s="334"/>
      <c r="FU66" s="334"/>
      <c r="FV66" s="334"/>
      <c r="FY66" s="334"/>
      <c r="IJ66" s="480" t="s">
        <v>3102</v>
      </c>
      <c r="IK66" s="481"/>
      <c r="IL66" s="481" t="s">
        <v>1463</v>
      </c>
      <c r="IM66" s="487" t="s">
        <v>1464</v>
      </c>
      <c r="IN66" s="961" t="s">
        <v>66</v>
      </c>
      <c r="IP66" s="349" t="s">
        <v>1485</v>
      </c>
      <c r="IQ66" s="481"/>
      <c r="IR66" s="481" t="s">
        <v>1463</v>
      </c>
      <c r="IS66" s="487" t="s">
        <v>1464</v>
      </c>
      <c r="IT66" s="492" t="s">
        <v>66</v>
      </c>
    </row>
    <row r="67" spans="1:254" ht="13.5" customHeight="1" thickBot="1">
      <c r="A67" s="146"/>
      <c r="B67" s="146"/>
      <c r="D67" s="131"/>
      <c r="E67" s="228"/>
      <c r="F67" s="416"/>
      <c r="G67" s="416"/>
      <c r="H67" s="416"/>
      <c r="M67" s="146"/>
      <c r="N67" s="257"/>
      <c r="U67" s="215"/>
      <c r="AE67" s="146"/>
      <c r="AK67" s="1080" t="s">
        <v>53</v>
      </c>
      <c r="AL67" s="377" t="s">
        <v>306</v>
      </c>
      <c r="AM67" s="378">
        <v>4</v>
      </c>
      <c r="AN67" s="1115">
        <v>0.3986111111111111</v>
      </c>
      <c r="AO67" s="1082">
        <v>0.4133449074074074</v>
      </c>
      <c r="AP67" s="1116">
        <f t="shared" si="38"/>
        <v>0.014733796296296342</v>
      </c>
      <c r="AQ67" s="1083">
        <v>0</v>
      </c>
      <c r="AR67" s="378">
        <v>0</v>
      </c>
      <c r="AS67" s="378">
        <v>4</v>
      </c>
      <c r="AT67" s="378">
        <v>2</v>
      </c>
      <c r="AU67" s="378">
        <v>3</v>
      </c>
      <c r="AV67" s="378">
        <v>2</v>
      </c>
      <c r="AW67" s="378">
        <v>2</v>
      </c>
      <c r="AX67" s="378">
        <f t="shared" si="39"/>
        <v>13</v>
      </c>
      <c r="AY67" s="1407">
        <f t="shared" si="40"/>
        <v>0.014733796296296342</v>
      </c>
      <c r="AZ67" s="1408"/>
      <c r="CD67" s="485" t="s">
        <v>445</v>
      </c>
      <c r="CE67" s="203">
        <v>116</v>
      </c>
      <c r="CF67" s="496" t="s">
        <v>446</v>
      </c>
      <c r="CG67" s="496" t="s">
        <v>206</v>
      </c>
      <c r="CH67" s="203">
        <v>17</v>
      </c>
      <c r="CI67" s="1072">
        <v>0.003627430555555555</v>
      </c>
      <c r="FC67" s="993" t="s">
        <v>46</v>
      </c>
      <c r="FD67" s="813" t="s">
        <v>1145</v>
      </c>
      <c r="FE67" s="813" t="s">
        <v>889</v>
      </c>
      <c r="FF67" s="479" t="s">
        <v>1146</v>
      </c>
      <c r="FG67" s="479" t="s">
        <v>1147</v>
      </c>
      <c r="FH67" s="479" t="s">
        <v>1148</v>
      </c>
      <c r="FI67" s="479" t="s">
        <v>1149</v>
      </c>
      <c r="FJ67" s="1076" t="s">
        <v>1150</v>
      </c>
      <c r="FK67" s="513">
        <v>15</v>
      </c>
      <c r="FS67" s="334"/>
      <c r="FU67" s="334"/>
      <c r="FV67" s="334"/>
      <c r="FY67" s="334"/>
      <c r="IJ67" s="598" t="s">
        <v>46</v>
      </c>
      <c r="IK67" s="488" t="s">
        <v>3178</v>
      </c>
      <c r="IL67" s="203">
        <v>1967</v>
      </c>
      <c r="IM67" s="488" t="s">
        <v>3112</v>
      </c>
      <c r="IN67" s="605" t="s">
        <v>3201</v>
      </c>
      <c r="IP67" s="600" t="s">
        <v>46</v>
      </c>
      <c r="IQ67" s="490" t="s">
        <v>1561</v>
      </c>
      <c r="IR67" s="211">
        <v>1998</v>
      </c>
      <c r="IS67" s="490" t="s">
        <v>1496</v>
      </c>
      <c r="IT67" s="601">
        <v>0.5229166666666667</v>
      </c>
    </row>
    <row r="68" spans="1:254" ht="13.5" customHeight="1">
      <c r="A68" s="146"/>
      <c r="B68" s="146"/>
      <c r="D68" s="131"/>
      <c r="F68" s="416"/>
      <c r="G68" s="416"/>
      <c r="H68" s="416"/>
      <c r="M68" s="146"/>
      <c r="N68" s="257"/>
      <c r="U68" s="215"/>
      <c r="AE68" s="146"/>
      <c r="AK68" s="1080" t="s">
        <v>57</v>
      </c>
      <c r="AL68" s="377" t="s">
        <v>307</v>
      </c>
      <c r="AM68" s="378">
        <v>8</v>
      </c>
      <c r="AN68" s="1115">
        <v>0.4069444444444445</v>
      </c>
      <c r="AO68" s="1082">
        <v>0.4386342592592593</v>
      </c>
      <c r="AP68" s="1116">
        <f t="shared" si="38"/>
        <v>0.03168981481481481</v>
      </c>
      <c r="AQ68" s="1083">
        <v>0.004050925925925926</v>
      </c>
      <c r="AR68" s="378">
        <v>0</v>
      </c>
      <c r="AS68" s="378">
        <v>4</v>
      </c>
      <c r="AT68" s="378">
        <v>3</v>
      </c>
      <c r="AU68" s="378">
        <v>3</v>
      </c>
      <c r="AV68" s="378">
        <v>3</v>
      </c>
      <c r="AW68" s="378">
        <v>0</v>
      </c>
      <c r="AX68" s="378">
        <f t="shared" si="39"/>
        <v>13</v>
      </c>
      <c r="AY68" s="1407">
        <f t="shared" si="40"/>
        <v>0.027638888888888883</v>
      </c>
      <c r="AZ68" s="1408"/>
      <c r="CD68" s="485" t="s">
        <v>447</v>
      </c>
      <c r="CE68" s="203">
        <v>89</v>
      </c>
      <c r="CF68" s="496" t="s">
        <v>448</v>
      </c>
      <c r="CG68" s="496" t="s">
        <v>449</v>
      </c>
      <c r="CH68" s="203">
        <v>22</v>
      </c>
      <c r="CI68" s="1072">
        <v>0.0036377314814814814</v>
      </c>
      <c r="FC68" s="993" t="s">
        <v>50</v>
      </c>
      <c r="FD68" s="813" t="s">
        <v>1151</v>
      </c>
      <c r="FE68" s="813" t="s">
        <v>791</v>
      </c>
      <c r="FF68" s="479" t="s">
        <v>1152</v>
      </c>
      <c r="FG68" s="479" t="s">
        <v>1153</v>
      </c>
      <c r="FH68" s="479" t="s">
        <v>1154</v>
      </c>
      <c r="FI68" s="479" t="s">
        <v>1155</v>
      </c>
      <c r="FJ68" s="1076" t="s">
        <v>1156</v>
      </c>
      <c r="FK68" s="513">
        <v>12</v>
      </c>
      <c r="FS68" s="334"/>
      <c r="FU68" s="334"/>
      <c r="FV68" s="334"/>
      <c r="FY68" s="334"/>
      <c r="IJ68" s="598" t="s">
        <v>50</v>
      </c>
      <c r="IK68" s="488" t="s">
        <v>3179</v>
      </c>
      <c r="IL68" s="203">
        <v>1968</v>
      </c>
      <c r="IM68" s="488" t="s">
        <v>3073</v>
      </c>
      <c r="IN68" s="605" t="s">
        <v>3180</v>
      </c>
      <c r="IP68" s="58"/>
      <c r="IQ68" s="606"/>
      <c r="IR68" s="606"/>
      <c r="IS68" s="606"/>
      <c r="IT68" s="606"/>
    </row>
    <row r="69" spans="1:254" ht="13.5" customHeight="1">
      <c r="A69" s="146"/>
      <c r="B69" s="146"/>
      <c r="D69" s="131"/>
      <c r="M69" s="146"/>
      <c r="N69" s="257"/>
      <c r="U69" s="215"/>
      <c r="AE69" s="146"/>
      <c r="AK69" s="1080" t="s">
        <v>51</v>
      </c>
      <c r="AL69" s="377" t="s">
        <v>308</v>
      </c>
      <c r="AM69" s="378">
        <v>3</v>
      </c>
      <c r="AN69" s="1115">
        <v>0.3965277777777778</v>
      </c>
      <c r="AO69" s="1082">
        <v>0.4125347222222222</v>
      </c>
      <c r="AP69" s="1116">
        <f t="shared" si="38"/>
        <v>0.016006944444444393</v>
      </c>
      <c r="AQ69" s="1083">
        <v>0</v>
      </c>
      <c r="AR69" s="378">
        <v>2</v>
      </c>
      <c r="AS69" s="378">
        <v>3</v>
      </c>
      <c r="AT69" s="378">
        <v>1</v>
      </c>
      <c r="AU69" s="378">
        <v>3</v>
      </c>
      <c r="AV69" s="378">
        <v>3</v>
      </c>
      <c r="AW69" s="378">
        <v>0</v>
      </c>
      <c r="AX69" s="378">
        <f t="shared" si="39"/>
        <v>12</v>
      </c>
      <c r="AY69" s="1407">
        <f t="shared" si="40"/>
        <v>0.016006944444444393</v>
      </c>
      <c r="AZ69" s="1408"/>
      <c r="BA69" s="58"/>
      <c r="BB69" s="58"/>
      <c r="BC69" s="334"/>
      <c r="BD69" s="58"/>
      <c r="BE69" s="58"/>
      <c r="BF69" s="58"/>
      <c r="BG69" s="334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CD69" s="485" t="s">
        <v>450</v>
      </c>
      <c r="CE69" s="203">
        <v>96</v>
      </c>
      <c r="CF69" s="496" t="s">
        <v>451</v>
      </c>
      <c r="CG69" s="496" t="s">
        <v>452</v>
      </c>
      <c r="CH69" s="203">
        <v>21</v>
      </c>
      <c r="CI69" s="1072">
        <v>0.0036406249999999998</v>
      </c>
      <c r="FC69" s="993" t="s">
        <v>49</v>
      </c>
      <c r="FD69" s="813" t="s">
        <v>1157</v>
      </c>
      <c r="FE69" s="813" t="s">
        <v>889</v>
      </c>
      <c r="FF69" s="479" t="s">
        <v>1158</v>
      </c>
      <c r="FG69" s="479" t="s">
        <v>1159</v>
      </c>
      <c r="FH69" s="479" t="s">
        <v>1160</v>
      </c>
      <c r="FI69" s="479" t="s">
        <v>1161</v>
      </c>
      <c r="FJ69" s="1076" t="s">
        <v>1162</v>
      </c>
      <c r="FK69" s="513">
        <v>10</v>
      </c>
      <c r="FS69" s="334"/>
      <c r="FU69" s="334"/>
      <c r="FV69" s="334"/>
      <c r="FY69" s="334"/>
      <c r="IJ69" s="598" t="s">
        <v>49</v>
      </c>
      <c r="IK69" s="488" t="s">
        <v>3181</v>
      </c>
      <c r="IL69" s="203">
        <v>1965</v>
      </c>
      <c r="IM69" s="488" t="s">
        <v>3073</v>
      </c>
      <c r="IN69" s="605" t="s">
        <v>3182</v>
      </c>
      <c r="IP69" s="58"/>
      <c r="IQ69" s="606"/>
      <c r="IR69" s="606"/>
      <c r="IS69" s="606"/>
      <c r="IT69" s="606"/>
    </row>
    <row r="70" spans="1:254" ht="13.5" customHeight="1">
      <c r="A70" s="146"/>
      <c r="B70" s="257"/>
      <c r="M70" s="146"/>
      <c r="N70" s="257"/>
      <c r="U70" s="215"/>
      <c r="AE70" s="146"/>
      <c r="AK70" s="1080" t="s">
        <v>48</v>
      </c>
      <c r="AL70" s="377" t="s">
        <v>309</v>
      </c>
      <c r="AM70" s="378">
        <v>10</v>
      </c>
      <c r="AN70" s="1115">
        <v>0.41111111111111115</v>
      </c>
      <c r="AO70" s="1082">
        <v>0.44111111111111106</v>
      </c>
      <c r="AP70" s="1116">
        <f t="shared" si="38"/>
        <v>0.029999999999999916</v>
      </c>
      <c r="AQ70" s="1083">
        <v>0.002800925925925926</v>
      </c>
      <c r="AR70" s="378">
        <v>0</v>
      </c>
      <c r="AS70" s="378">
        <v>2</v>
      </c>
      <c r="AT70" s="378">
        <v>2</v>
      </c>
      <c r="AU70" s="378">
        <v>3</v>
      </c>
      <c r="AV70" s="378">
        <v>3</v>
      </c>
      <c r="AW70" s="378">
        <v>2</v>
      </c>
      <c r="AX70" s="378">
        <f t="shared" si="39"/>
        <v>12</v>
      </c>
      <c r="AY70" s="1407">
        <f t="shared" si="40"/>
        <v>0.02719907407407399</v>
      </c>
      <c r="AZ70" s="1408"/>
      <c r="BA70" s="58"/>
      <c r="BB70" s="58"/>
      <c r="BC70" s="334"/>
      <c r="BD70" s="58"/>
      <c r="BE70" s="58"/>
      <c r="BF70" s="58"/>
      <c r="BG70" s="334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CD70" s="485" t="s">
        <v>453</v>
      </c>
      <c r="CE70" s="203">
        <v>123</v>
      </c>
      <c r="CF70" s="496" t="s">
        <v>454</v>
      </c>
      <c r="CG70" s="496" t="s">
        <v>361</v>
      </c>
      <c r="CH70" s="203">
        <v>25</v>
      </c>
      <c r="CI70" s="1072">
        <v>0.0036442129629629632</v>
      </c>
      <c r="FC70" s="993" t="s">
        <v>47</v>
      </c>
      <c r="FD70" s="813" t="s">
        <v>1163</v>
      </c>
      <c r="FE70" s="813" t="s">
        <v>1040</v>
      </c>
      <c r="FF70" s="479" t="s">
        <v>1164</v>
      </c>
      <c r="FG70" s="479" t="s">
        <v>1165</v>
      </c>
      <c r="FH70" s="479" t="s">
        <v>1166</v>
      </c>
      <c r="FI70" s="479" t="s">
        <v>1167</v>
      </c>
      <c r="FJ70" s="1076" t="s">
        <v>1168</v>
      </c>
      <c r="FK70" s="513">
        <v>8</v>
      </c>
      <c r="IJ70" s="598" t="s">
        <v>47</v>
      </c>
      <c r="IK70" s="488" t="s">
        <v>3183</v>
      </c>
      <c r="IL70" s="203">
        <v>1964</v>
      </c>
      <c r="IM70" s="488" t="s">
        <v>3045</v>
      </c>
      <c r="IN70" s="605" t="s">
        <v>710</v>
      </c>
      <c r="IP70" s="58"/>
      <c r="IQ70" s="606"/>
      <c r="IR70" s="606"/>
      <c r="IS70" s="606"/>
      <c r="IT70" s="606"/>
    </row>
    <row r="71" spans="1:254" ht="13.5" customHeight="1" thickBot="1">
      <c r="A71" s="146"/>
      <c r="B71" s="257"/>
      <c r="F71" s="416"/>
      <c r="G71" s="416"/>
      <c r="H71" s="416"/>
      <c r="M71" s="146"/>
      <c r="N71" s="257"/>
      <c r="U71" s="215"/>
      <c r="AE71" s="146"/>
      <c r="AK71" s="1098" t="s">
        <v>62</v>
      </c>
      <c r="AL71" s="379" t="s">
        <v>310</v>
      </c>
      <c r="AM71" s="380">
        <v>7</v>
      </c>
      <c r="AN71" s="1125">
        <v>0.4048611111111111</v>
      </c>
      <c r="AO71" s="1100">
        <v>0.4406828703703704</v>
      </c>
      <c r="AP71" s="1126">
        <f t="shared" si="38"/>
        <v>0.03582175925925929</v>
      </c>
      <c r="AQ71" s="1101">
        <v>0.0006597222222222221</v>
      </c>
      <c r="AR71" s="380">
        <v>0</v>
      </c>
      <c r="AS71" s="380">
        <v>2</v>
      </c>
      <c r="AT71" s="380">
        <v>2</v>
      </c>
      <c r="AU71" s="380">
        <v>3</v>
      </c>
      <c r="AV71" s="380">
        <v>3</v>
      </c>
      <c r="AW71" s="380">
        <v>1</v>
      </c>
      <c r="AX71" s="380">
        <f t="shared" si="39"/>
        <v>11</v>
      </c>
      <c r="AY71" s="1409">
        <f t="shared" si="40"/>
        <v>0.03516203703703707</v>
      </c>
      <c r="AZ71" s="1410"/>
      <c r="CD71" s="485" t="s">
        <v>455</v>
      </c>
      <c r="CE71" s="203">
        <v>100</v>
      </c>
      <c r="CF71" s="496" t="s">
        <v>456</v>
      </c>
      <c r="CG71" s="496" t="s">
        <v>409</v>
      </c>
      <c r="CH71" s="203">
        <v>18</v>
      </c>
      <c r="CI71" s="1072">
        <v>0.0036539351851851854</v>
      </c>
      <c r="FC71" s="993" t="s">
        <v>55</v>
      </c>
      <c r="FD71" s="813" t="s">
        <v>1169</v>
      </c>
      <c r="FE71" s="813" t="s">
        <v>811</v>
      </c>
      <c r="FF71" s="479" t="s">
        <v>1170</v>
      </c>
      <c r="FG71" s="479" t="s">
        <v>1171</v>
      </c>
      <c r="FH71" s="479" t="s">
        <v>1172</v>
      </c>
      <c r="FI71" s="479" t="s">
        <v>1173</v>
      </c>
      <c r="FJ71" s="1076" t="s">
        <v>1174</v>
      </c>
      <c r="FK71" s="513">
        <v>6</v>
      </c>
      <c r="FP71" s="122"/>
      <c r="IJ71" s="598" t="s">
        <v>55</v>
      </c>
      <c r="IK71" s="488" t="s">
        <v>3184</v>
      </c>
      <c r="IL71" s="203">
        <v>1961</v>
      </c>
      <c r="IM71" s="488" t="s">
        <v>622</v>
      </c>
      <c r="IN71" s="605" t="s">
        <v>3185</v>
      </c>
      <c r="IP71" s="58"/>
      <c r="IQ71" s="606"/>
      <c r="IR71" s="606"/>
      <c r="IS71" s="606"/>
      <c r="IT71" s="606"/>
    </row>
    <row r="72" spans="1:254" ht="13.5" customHeight="1">
      <c r="A72" s="146"/>
      <c r="B72" s="146"/>
      <c r="D72" s="131"/>
      <c r="E72" s="228"/>
      <c r="F72" s="416"/>
      <c r="G72" s="416"/>
      <c r="H72" s="416"/>
      <c r="M72" s="146"/>
      <c r="N72" s="257"/>
      <c r="U72" s="215"/>
      <c r="Z72" s="146"/>
      <c r="AE72" s="146"/>
      <c r="AK72" s="168"/>
      <c r="AL72" s="365"/>
      <c r="AQ72" s="79"/>
      <c r="AY72" s="259"/>
      <c r="AZ72" s="885"/>
      <c r="BU72" s="58"/>
      <c r="BY72" s="58"/>
      <c r="CD72" s="485" t="s">
        <v>457</v>
      </c>
      <c r="CE72" s="203">
        <v>42</v>
      </c>
      <c r="CF72" s="496" t="s">
        <v>458</v>
      </c>
      <c r="CG72" s="496" t="s">
        <v>29</v>
      </c>
      <c r="CH72" s="203">
        <v>20</v>
      </c>
      <c r="CI72" s="1072">
        <v>0.0036609953703703704</v>
      </c>
      <c r="CW72" s="58"/>
      <c r="DA72" s="58"/>
      <c r="FC72" s="993" t="s">
        <v>52</v>
      </c>
      <c r="FD72" s="813" t="s">
        <v>1175</v>
      </c>
      <c r="FE72" s="813" t="s">
        <v>811</v>
      </c>
      <c r="FF72" s="479" t="s">
        <v>1176</v>
      </c>
      <c r="FG72" s="479" t="s">
        <v>1177</v>
      </c>
      <c r="FH72" s="479" t="s">
        <v>1154</v>
      </c>
      <c r="FI72" s="479" t="s">
        <v>1178</v>
      </c>
      <c r="FJ72" s="1076" t="s">
        <v>1179</v>
      </c>
      <c r="FK72" s="513">
        <v>5</v>
      </c>
      <c r="FN72" s="334"/>
      <c r="FO72" s="334"/>
      <c r="FP72" s="334"/>
      <c r="IJ72" s="598" t="s">
        <v>52</v>
      </c>
      <c r="IK72" s="488" t="s">
        <v>3186</v>
      </c>
      <c r="IL72" s="203">
        <v>1969</v>
      </c>
      <c r="IM72" s="488" t="s">
        <v>3118</v>
      </c>
      <c r="IN72" s="605" t="s">
        <v>3187</v>
      </c>
      <c r="IP72" s="58"/>
      <c r="IQ72" s="606"/>
      <c r="IR72" s="606"/>
      <c r="IS72" s="606"/>
      <c r="IT72" s="606"/>
    </row>
    <row r="73" spans="1:254" ht="13.5" customHeight="1">
      <c r="A73" s="146"/>
      <c r="B73" s="146"/>
      <c r="D73" s="131"/>
      <c r="E73" s="228"/>
      <c r="F73" s="416"/>
      <c r="G73" s="416"/>
      <c r="H73" s="416"/>
      <c r="M73" s="146"/>
      <c r="N73" s="257"/>
      <c r="U73" s="215"/>
      <c r="Z73" s="146"/>
      <c r="AE73" s="146"/>
      <c r="AK73" s="557" t="s">
        <v>179</v>
      </c>
      <c r="AL73" s="365"/>
      <c r="AQ73" s="79"/>
      <c r="AY73" s="259"/>
      <c r="AZ73" s="885"/>
      <c r="BU73" s="58"/>
      <c r="BY73" s="58"/>
      <c r="CD73" s="485" t="s">
        <v>459</v>
      </c>
      <c r="CE73" s="203">
        <v>66</v>
      </c>
      <c r="CF73" s="496" t="s">
        <v>460</v>
      </c>
      <c r="CG73" s="496" t="s">
        <v>237</v>
      </c>
      <c r="CH73" s="203">
        <v>18</v>
      </c>
      <c r="CI73" s="1072">
        <v>0.0036689814814814814</v>
      </c>
      <c r="CW73" s="58"/>
      <c r="DA73" s="58"/>
      <c r="FC73" s="993" t="s">
        <v>56</v>
      </c>
      <c r="FD73" s="813" t="s">
        <v>1180</v>
      </c>
      <c r="FE73" s="813" t="s">
        <v>1101</v>
      </c>
      <c r="FF73" s="479" t="s">
        <v>1181</v>
      </c>
      <c r="FG73" s="479" t="s">
        <v>1182</v>
      </c>
      <c r="FH73" s="479" t="s">
        <v>1183</v>
      </c>
      <c r="FI73" s="479" t="s">
        <v>1184</v>
      </c>
      <c r="FJ73" s="1076" t="s">
        <v>1185</v>
      </c>
      <c r="FK73" s="513">
        <v>4</v>
      </c>
      <c r="FN73" s="334"/>
      <c r="FO73" s="334"/>
      <c r="FP73" s="334"/>
      <c r="IJ73" s="598" t="s">
        <v>56</v>
      </c>
      <c r="IK73" s="488" t="s">
        <v>3188</v>
      </c>
      <c r="IL73" s="203">
        <v>1967</v>
      </c>
      <c r="IM73" s="488" t="s">
        <v>3073</v>
      </c>
      <c r="IN73" s="605" t="s">
        <v>3189</v>
      </c>
      <c r="IP73" s="58"/>
      <c r="IQ73" s="606"/>
      <c r="IR73" s="606"/>
      <c r="IS73" s="606"/>
      <c r="IT73" s="606"/>
    </row>
    <row r="74" spans="1:254" ht="13.5" customHeight="1">
      <c r="A74" s="146"/>
      <c r="B74" s="146"/>
      <c r="D74" s="131"/>
      <c r="F74" s="416"/>
      <c r="G74" s="416"/>
      <c r="H74" s="416"/>
      <c r="M74" s="146"/>
      <c r="U74" s="215"/>
      <c r="Z74" s="146"/>
      <c r="AE74" s="146"/>
      <c r="AK74" s="128" t="s">
        <v>111</v>
      </c>
      <c r="AL74" s="353"/>
      <c r="AM74" s="527" t="s">
        <v>143</v>
      </c>
      <c r="AN74" s="353"/>
      <c r="AO74" s="527"/>
      <c r="CD74" s="485" t="s">
        <v>461</v>
      </c>
      <c r="CE74" s="203">
        <v>113</v>
      </c>
      <c r="CF74" s="496" t="s">
        <v>462</v>
      </c>
      <c r="CG74" s="496" t="s">
        <v>243</v>
      </c>
      <c r="CH74" s="203">
        <v>24</v>
      </c>
      <c r="CI74" s="1072">
        <v>0.003701273148148148</v>
      </c>
      <c r="FC74" s="993" t="s">
        <v>53</v>
      </c>
      <c r="FD74" s="813" t="s">
        <v>1186</v>
      </c>
      <c r="FE74" s="813" t="s">
        <v>548</v>
      </c>
      <c r="FF74" s="479" t="s">
        <v>1187</v>
      </c>
      <c r="FG74" s="479" t="s">
        <v>1188</v>
      </c>
      <c r="FH74" s="479" t="s">
        <v>1189</v>
      </c>
      <c r="FI74" s="479" t="s">
        <v>1190</v>
      </c>
      <c r="FJ74" s="1076" t="s">
        <v>1191</v>
      </c>
      <c r="FK74" s="513">
        <v>3</v>
      </c>
      <c r="FO74" s="334"/>
      <c r="IJ74" s="598" t="s">
        <v>53</v>
      </c>
      <c r="IK74" s="488" t="s">
        <v>3190</v>
      </c>
      <c r="IL74" s="203">
        <v>1961</v>
      </c>
      <c r="IM74" s="488" t="s">
        <v>3045</v>
      </c>
      <c r="IN74" s="605" t="s">
        <v>3191</v>
      </c>
      <c r="IP74" s="58"/>
      <c r="IQ74" s="606"/>
      <c r="IR74" s="606"/>
      <c r="IS74" s="606"/>
      <c r="IT74" s="606"/>
    </row>
    <row r="75" spans="1:254" ht="13.5" customHeight="1">
      <c r="A75" s="146"/>
      <c r="B75" s="257"/>
      <c r="M75" s="146"/>
      <c r="N75" s="257"/>
      <c r="U75" s="215"/>
      <c r="Z75" s="146"/>
      <c r="AE75" s="146"/>
      <c r="AK75" s="128" t="s">
        <v>27</v>
      </c>
      <c r="AL75" s="353"/>
      <c r="AM75" s="1411" t="s">
        <v>260</v>
      </c>
      <c r="AN75" s="1406"/>
      <c r="AO75" s="1404"/>
      <c r="CD75" s="485" t="s">
        <v>463</v>
      </c>
      <c r="CE75" s="203">
        <v>61</v>
      </c>
      <c r="CF75" s="496" t="s">
        <v>464</v>
      </c>
      <c r="CG75" s="496" t="s">
        <v>337</v>
      </c>
      <c r="CH75" s="203">
        <v>26</v>
      </c>
      <c r="CI75" s="1072">
        <v>0.0037217592592592597</v>
      </c>
      <c r="FC75" s="993" t="s">
        <v>57</v>
      </c>
      <c r="FD75" s="813" t="s">
        <v>1192</v>
      </c>
      <c r="FE75" s="813" t="s">
        <v>745</v>
      </c>
      <c r="FF75" s="479" t="s">
        <v>1193</v>
      </c>
      <c r="FG75" s="479" t="s">
        <v>1194</v>
      </c>
      <c r="FH75" s="479" t="s">
        <v>1195</v>
      </c>
      <c r="FI75" s="479" t="s">
        <v>1196</v>
      </c>
      <c r="FJ75" s="1076" t="s">
        <v>1197</v>
      </c>
      <c r="FK75" s="513">
        <v>2</v>
      </c>
      <c r="FN75" s="334"/>
      <c r="FO75" s="334"/>
      <c r="IJ75" s="598" t="s">
        <v>57</v>
      </c>
      <c r="IK75" s="488" t="s">
        <v>3192</v>
      </c>
      <c r="IL75" s="203">
        <v>1966</v>
      </c>
      <c r="IM75" s="488" t="s">
        <v>3071</v>
      </c>
      <c r="IN75" s="605" t="s">
        <v>3193</v>
      </c>
      <c r="IP75" s="58"/>
      <c r="IQ75" s="606"/>
      <c r="IR75" s="606"/>
      <c r="IS75" s="606"/>
      <c r="IT75" s="606"/>
    </row>
    <row r="76" spans="1:254" ht="13.5" customHeight="1">
      <c r="A76" s="146"/>
      <c r="B76" s="146"/>
      <c r="D76" s="131"/>
      <c r="E76" s="228"/>
      <c r="F76" s="416"/>
      <c r="G76" s="416"/>
      <c r="H76" s="416"/>
      <c r="M76" s="146"/>
      <c r="N76" s="257"/>
      <c r="U76" s="215"/>
      <c r="Z76" s="146"/>
      <c r="AE76" s="146"/>
      <c r="AK76" s="128" t="s">
        <v>313</v>
      </c>
      <c r="AL76" s="353"/>
      <c r="AM76" s="527" t="s">
        <v>12</v>
      </c>
      <c r="AN76" s="353"/>
      <c r="AO76" s="353"/>
      <c r="CD76" s="485" t="s">
        <v>465</v>
      </c>
      <c r="CE76" s="203">
        <v>111</v>
      </c>
      <c r="CF76" s="496" t="s">
        <v>466</v>
      </c>
      <c r="CG76" s="496" t="s">
        <v>243</v>
      </c>
      <c r="CH76" s="203">
        <v>20</v>
      </c>
      <c r="CI76" s="1072">
        <v>0.003732407407407407</v>
      </c>
      <c r="FC76" s="993" t="s">
        <v>51</v>
      </c>
      <c r="FD76" s="813" t="s">
        <v>1198</v>
      </c>
      <c r="FE76" s="813" t="s">
        <v>798</v>
      </c>
      <c r="FF76" s="479" t="s">
        <v>1199</v>
      </c>
      <c r="FG76" s="479" t="s">
        <v>1109</v>
      </c>
      <c r="FH76" s="479" t="s">
        <v>1200</v>
      </c>
      <c r="FI76" s="479" t="s">
        <v>1201</v>
      </c>
      <c r="FJ76" s="1076" t="s">
        <v>1202</v>
      </c>
      <c r="FK76" s="513">
        <v>1</v>
      </c>
      <c r="FN76" s="334"/>
      <c r="FO76" s="334"/>
      <c r="IJ76" s="598" t="s">
        <v>51</v>
      </c>
      <c r="IK76" s="488" t="s">
        <v>3194</v>
      </c>
      <c r="IL76" s="203">
        <v>1963</v>
      </c>
      <c r="IM76" s="488" t="s">
        <v>3073</v>
      </c>
      <c r="IN76" s="605" t="s">
        <v>3195</v>
      </c>
      <c r="IP76" s="58"/>
      <c r="IQ76" s="606"/>
      <c r="IR76" s="606"/>
      <c r="IS76" s="606"/>
      <c r="IT76" s="606"/>
    </row>
    <row r="77" spans="1:254" ht="13.5" customHeight="1">
      <c r="A77" s="146"/>
      <c r="B77" s="146"/>
      <c r="D77" s="131"/>
      <c r="E77" s="228"/>
      <c r="F77" s="416"/>
      <c r="G77" s="416"/>
      <c r="H77" s="416"/>
      <c r="M77" s="146"/>
      <c r="N77" s="257"/>
      <c r="U77" s="215"/>
      <c r="Z77" s="146"/>
      <c r="AE77" s="146"/>
      <c r="AL77" s="1127"/>
      <c r="AM77" s="559"/>
      <c r="CD77" s="485" t="s">
        <v>467</v>
      </c>
      <c r="CE77" s="203">
        <v>104</v>
      </c>
      <c r="CF77" s="496" t="s">
        <v>468</v>
      </c>
      <c r="CG77" s="496" t="s">
        <v>361</v>
      </c>
      <c r="CH77" s="203">
        <v>30</v>
      </c>
      <c r="CI77" s="1072">
        <v>0.003751273148148148</v>
      </c>
      <c r="FC77" s="993" t="s">
        <v>48</v>
      </c>
      <c r="FD77" s="813" t="s">
        <v>1203</v>
      </c>
      <c r="FE77" s="813" t="s">
        <v>784</v>
      </c>
      <c r="FF77" s="479" t="s">
        <v>1204</v>
      </c>
      <c r="FG77" s="479" t="s">
        <v>1205</v>
      </c>
      <c r="FH77" s="479" t="s">
        <v>1206</v>
      </c>
      <c r="FI77" s="479" t="s">
        <v>1207</v>
      </c>
      <c r="FJ77" s="1076" t="s">
        <v>1208</v>
      </c>
      <c r="FK77" s="513">
        <v>1</v>
      </c>
      <c r="FO77" s="334"/>
      <c r="IJ77" s="598" t="s">
        <v>48</v>
      </c>
      <c r="IK77" s="488" t="s">
        <v>3196</v>
      </c>
      <c r="IL77" s="203">
        <v>1965</v>
      </c>
      <c r="IM77" s="488" t="s">
        <v>3073</v>
      </c>
      <c r="IN77" s="605" t="s">
        <v>3197</v>
      </c>
      <c r="IP77" s="58"/>
      <c r="IQ77" s="606"/>
      <c r="IR77" s="606"/>
      <c r="IS77" s="606"/>
      <c r="IT77" s="606"/>
    </row>
    <row r="78" spans="1:254" ht="13.5" customHeight="1">
      <c r="A78" s="146"/>
      <c r="B78" s="146"/>
      <c r="D78" s="131"/>
      <c r="E78" s="228"/>
      <c r="F78" s="416"/>
      <c r="G78" s="416"/>
      <c r="H78" s="416"/>
      <c r="M78" s="146"/>
      <c r="N78" s="236"/>
      <c r="Q78" s="131"/>
      <c r="U78" s="215"/>
      <c r="Z78" s="146"/>
      <c r="AE78" s="146"/>
      <c r="AL78" s="1127"/>
      <c r="CD78" s="485" t="s">
        <v>469</v>
      </c>
      <c r="CE78" s="203">
        <v>92</v>
      </c>
      <c r="CF78" s="496" t="s">
        <v>470</v>
      </c>
      <c r="CG78" s="496" t="s">
        <v>471</v>
      </c>
      <c r="CH78" s="203">
        <v>23</v>
      </c>
      <c r="CI78" s="1072">
        <v>0.0037576157407407406</v>
      </c>
      <c r="FC78" s="993" t="s">
        <v>62</v>
      </c>
      <c r="FD78" s="813" t="s">
        <v>1209</v>
      </c>
      <c r="FE78" s="813" t="s">
        <v>752</v>
      </c>
      <c r="FF78" s="479" t="s">
        <v>934</v>
      </c>
      <c r="FG78" s="479" t="s">
        <v>1210</v>
      </c>
      <c r="FH78" s="479" t="s">
        <v>1211</v>
      </c>
      <c r="FI78" s="479" t="s">
        <v>1212</v>
      </c>
      <c r="FJ78" s="1076" t="s">
        <v>1213</v>
      </c>
      <c r="FK78" s="513">
        <v>1</v>
      </c>
      <c r="IJ78" s="598" t="s">
        <v>62</v>
      </c>
      <c r="IK78" s="488" t="s">
        <v>3074</v>
      </c>
      <c r="IL78" s="203">
        <v>1960</v>
      </c>
      <c r="IM78" s="488" t="s">
        <v>3045</v>
      </c>
      <c r="IN78" s="605" t="s">
        <v>3198</v>
      </c>
      <c r="IP78" s="58"/>
      <c r="IQ78" s="606"/>
      <c r="IR78" s="606"/>
      <c r="IS78" s="606"/>
      <c r="IT78" s="606"/>
    </row>
    <row r="79" spans="1:248" ht="13.5" customHeight="1" thickBot="1">
      <c r="A79" s="146"/>
      <c r="B79" s="146"/>
      <c r="D79" s="131"/>
      <c r="M79" s="146"/>
      <c r="P79" s="131"/>
      <c r="U79" s="215"/>
      <c r="Z79" s="146"/>
      <c r="AE79" s="146"/>
      <c r="AL79" s="1127"/>
      <c r="CD79" s="485" t="s">
        <v>472</v>
      </c>
      <c r="CE79" s="203">
        <v>105</v>
      </c>
      <c r="CF79" s="496" t="s">
        <v>473</v>
      </c>
      <c r="CG79" s="496" t="s">
        <v>244</v>
      </c>
      <c r="CH79" s="203">
        <v>19</v>
      </c>
      <c r="CI79" s="1072">
        <v>0.003848668981481481</v>
      </c>
      <c r="FC79" s="993" t="s">
        <v>114</v>
      </c>
      <c r="FD79" s="813" t="s">
        <v>1214</v>
      </c>
      <c r="FE79" s="813" t="s">
        <v>1215</v>
      </c>
      <c r="FF79" s="479" t="s">
        <v>1216</v>
      </c>
      <c r="FG79" s="479" t="s">
        <v>1217</v>
      </c>
      <c r="FH79" s="479" t="s">
        <v>1218</v>
      </c>
      <c r="FI79" s="479" t="s">
        <v>1219</v>
      </c>
      <c r="FJ79" s="1076" t="s">
        <v>1220</v>
      </c>
      <c r="FK79" s="513">
        <v>1</v>
      </c>
      <c r="FO79" s="334"/>
      <c r="IJ79" s="598" t="s">
        <v>114</v>
      </c>
      <c r="IK79" s="488" t="s">
        <v>3199</v>
      </c>
      <c r="IL79" s="203">
        <v>1968</v>
      </c>
      <c r="IM79" s="488" t="s">
        <v>3064</v>
      </c>
      <c r="IN79" s="605" t="s">
        <v>3200</v>
      </c>
    </row>
    <row r="80" spans="1:248" ht="13.5" customHeight="1">
      <c r="A80" s="146"/>
      <c r="B80" s="229"/>
      <c r="C80" s="462"/>
      <c r="D80" s="230"/>
      <c r="E80" s="463"/>
      <c r="F80" s="428"/>
      <c r="G80" s="428"/>
      <c r="H80" s="428"/>
      <c r="Q80" s="131"/>
      <c r="U80" s="215"/>
      <c r="Z80" s="146"/>
      <c r="AE80" s="146"/>
      <c r="AL80" s="1127"/>
      <c r="CD80" s="485" t="s">
        <v>474</v>
      </c>
      <c r="CE80" s="203">
        <v>18</v>
      </c>
      <c r="CF80" s="496" t="s">
        <v>475</v>
      </c>
      <c r="CG80" s="496" t="s">
        <v>476</v>
      </c>
      <c r="CH80" s="203">
        <v>27</v>
      </c>
      <c r="CI80" s="1072">
        <v>0.003892476851851852</v>
      </c>
      <c r="CQ80" s="280"/>
      <c r="FC80" s="993" t="s">
        <v>54</v>
      </c>
      <c r="FD80" s="813" t="s">
        <v>1221</v>
      </c>
      <c r="FE80" s="813" t="s">
        <v>857</v>
      </c>
      <c r="FF80" s="479" t="s">
        <v>1222</v>
      </c>
      <c r="FG80" s="479" t="s">
        <v>1223</v>
      </c>
      <c r="FH80" s="479" t="s">
        <v>1224</v>
      </c>
      <c r="FI80" s="479" t="s">
        <v>1225</v>
      </c>
      <c r="FJ80" s="1076" t="s">
        <v>1226</v>
      </c>
      <c r="FK80" s="513">
        <v>1</v>
      </c>
      <c r="IJ80" s="480" t="s">
        <v>3220</v>
      </c>
      <c r="IK80" s="481"/>
      <c r="IL80" s="481" t="s">
        <v>1463</v>
      </c>
      <c r="IM80" s="487" t="s">
        <v>1464</v>
      </c>
      <c r="IN80" s="961" t="s">
        <v>66</v>
      </c>
    </row>
    <row r="81" spans="1:248" ht="13.5" customHeight="1">
      <c r="A81" s="146"/>
      <c r="B81" s="146"/>
      <c r="D81" s="131"/>
      <c r="E81" s="228"/>
      <c r="F81" s="416"/>
      <c r="G81" s="416"/>
      <c r="H81" s="416"/>
      <c r="N81" s="236"/>
      <c r="P81" s="131"/>
      <c r="U81" s="215"/>
      <c r="Z81" s="146"/>
      <c r="AE81" s="146"/>
      <c r="AL81" s="1127"/>
      <c r="CD81" s="485" t="s">
        <v>477</v>
      </c>
      <c r="CE81" s="203">
        <v>97</v>
      </c>
      <c r="CF81" s="496" t="s">
        <v>478</v>
      </c>
      <c r="CG81" s="496" t="s">
        <v>378</v>
      </c>
      <c r="CH81" s="203">
        <v>23</v>
      </c>
      <c r="CI81" s="1072">
        <v>0.003900277777777778</v>
      </c>
      <c r="CQ81" s="280"/>
      <c r="EO81" s="334"/>
      <c r="EQ81" s="148"/>
      <c r="ER81" s="148"/>
      <c r="ET81" s="334"/>
      <c r="EU81" s="334"/>
      <c r="EV81" s="334"/>
      <c r="EW81" s="334"/>
      <c r="EY81" s="334"/>
      <c r="EZ81" s="334"/>
      <c r="FA81" s="334"/>
      <c r="FC81" s="993" t="s">
        <v>120</v>
      </c>
      <c r="FD81" s="813" t="s">
        <v>1227</v>
      </c>
      <c r="FE81" s="813" t="s">
        <v>811</v>
      </c>
      <c r="FF81" s="479" t="s">
        <v>1228</v>
      </c>
      <c r="FG81" s="479" t="s">
        <v>1229</v>
      </c>
      <c r="FH81" s="479" t="s">
        <v>1230</v>
      </c>
      <c r="FI81" s="479" t="s">
        <v>1231</v>
      </c>
      <c r="FJ81" s="1076" t="s">
        <v>1232</v>
      </c>
      <c r="FK81" s="513">
        <v>1</v>
      </c>
      <c r="IJ81" s="598" t="s">
        <v>46</v>
      </c>
      <c r="IK81" s="488" t="s">
        <v>3202</v>
      </c>
      <c r="IL81" s="203">
        <v>1959</v>
      </c>
      <c r="IM81" s="488" t="s">
        <v>3203</v>
      </c>
      <c r="IN81" s="605" t="s">
        <v>3221</v>
      </c>
    </row>
    <row r="82" spans="1:248" ht="13.5" customHeight="1">
      <c r="A82" s="146"/>
      <c r="B82" s="257"/>
      <c r="N82" s="236"/>
      <c r="Q82" s="131"/>
      <c r="U82" s="215"/>
      <c r="Z82" s="146"/>
      <c r="AE82" s="146"/>
      <c r="AL82" s="1127"/>
      <c r="CD82" s="485" t="s">
        <v>479</v>
      </c>
      <c r="CE82" s="203">
        <v>108</v>
      </c>
      <c r="CF82" s="496" t="s">
        <v>480</v>
      </c>
      <c r="CG82" s="496" t="s">
        <v>244</v>
      </c>
      <c r="CH82" s="203">
        <v>37</v>
      </c>
      <c r="CI82" s="1072">
        <v>0.003942939814814815</v>
      </c>
      <c r="CK82" s="58"/>
      <c r="CL82" s="1128"/>
      <c r="CM82" s="1128"/>
      <c r="CN82" s="1129"/>
      <c r="CO82" s="212"/>
      <c r="CP82" s="228"/>
      <c r="CQ82" s="1130"/>
      <c r="EO82" s="334"/>
      <c r="EQ82" s="148"/>
      <c r="ER82" s="148"/>
      <c r="ET82" s="334"/>
      <c r="EU82" s="334"/>
      <c r="EV82" s="334"/>
      <c r="EW82" s="334"/>
      <c r="EY82" s="334"/>
      <c r="EZ82" s="334"/>
      <c r="FA82" s="334"/>
      <c r="FC82" s="993" t="s">
        <v>121</v>
      </c>
      <c r="FD82" s="813" t="s">
        <v>1233</v>
      </c>
      <c r="FE82" s="813" t="s">
        <v>857</v>
      </c>
      <c r="FF82" s="479" t="s">
        <v>1234</v>
      </c>
      <c r="FG82" s="479" t="s">
        <v>1235</v>
      </c>
      <c r="FH82" s="479" t="s">
        <v>1236</v>
      </c>
      <c r="FI82" s="479" t="s">
        <v>1237</v>
      </c>
      <c r="FJ82" s="1076" t="s">
        <v>1238</v>
      </c>
      <c r="FK82" s="513">
        <v>1</v>
      </c>
      <c r="FO82" s="334"/>
      <c r="IJ82" s="598" t="s">
        <v>50</v>
      </c>
      <c r="IK82" s="488" t="s">
        <v>3204</v>
      </c>
      <c r="IL82" s="203">
        <v>1957</v>
      </c>
      <c r="IM82" s="488" t="s">
        <v>720</v>
      </c>
      <c r="IN82" s="605" t="s">
        <v>3205</v>
      </c>
    </row>
    <row r="83" spans="1:248" ht="13.5" customHeight="1">
      <c r="A83" s="146"/>
      <c r="B83" s="257"/>
      <c r="P83" s="131"/>
      <c r="U83" s="215"/>
      <c r="Z83" s="146"/>
      <c r="AE83" s="146"/>
      <c r="AL83" s="1127"/>
      <c r="CD83" s="485" t="s">
        <v>481</v>
      </c>
      <c r="CE83" s="203">
        <v>32</v>
      </c>
      <c r="CF83" s="496" t="s">
        <v>482</v>
      </c>
      <c r="CG83" s="496" t="s">
        <v>483</v>
      </c>
      <c r="CH83" s="203">
        <v>18</v>
      </c>
      <c r="CI83" s="1072">
        <v>0.003946736111111111</v>
      </c>
      <c r="CL83" s="1128"/>
      <c r="CM83" s="257"/>
      <c r="CN83" s="1130"/>
      <c r="CO83" s="212"/>
      <c r="CP83" s="228"/>
      <c r="CQ83" s="1130"/>
      <c r="EO83" s="334"/>
      <c r="EQ83" s="148"/>
      <c r="ER83" s="148"/>
      <c r="ET83" s="334"/>
      <c r="EU83" s="334"/>
      <c r="EV83" s="334"/>
      <c r="EW83" s="334"/>
      <c r="EY83" s="334"/>
      <c r="EZ83" s="334"/>
      <c r="FA83" s="334"/>
      <c r="FC83" s="993" t="s">
        <v>63</v>
      </c>
      <c r="FD83" s="813" t="s">
        <v>1239</v>
      </c>
      <c r="FE83" s="813" t="s">
        <v>784</v>
      </c>
      <c r="FF83" s="479" t="s">
        <v>1240</v>
      </c>
      <c r="FG83" s="479" t="s">
        <v>1241</v>
      </c>
      <c r="FH83" s="479" t="s">
        <v>1242</v>
      </c>
      <c r="FI83" s="479" t="s">
        <v>1243</v>
      </c>
      <c r="FJ83" s="1076" t="s">
        <v>1244</v>
      </c>
      <c r="FK83" s="513">
        <v>1</v>
      </c>
      <c r="FN83" s="334"/>
      <c r="FO83" s="334"/>
      <c r="IJ83" s="598" t="s">
        <v>49</v>
      </c>
      <c r="IK83" s="488" t="s">
        <v>3206</v>
      </c>
      <c r="IL83" s="203">
        <v>1955</v>
      </c>
      <c r="IM83" s="488" t="s">
        <v>3207</v>
      </c>
      <c r="IN83" s="605" t="s">
        <v>3208</v>
      </c>
    </row>
    <row r="84" spans="1:248" ht="13.5" customHeight="1">
      <c r="A84" s="146"/>
      <c r="B84" s="146"/>
      <c r="D84" s="131"/>
      <c r="E84" s="212"/>
      <c r="F84" s="416"/>
      <c r="G84" s="416"/>
      <c r="H84" s="416"/>
      <c r="Q84" s="131"/>
      <c r="U84" s="215"/>
      <c r="Z84" s="146"/>
      <c r="AE84" s="146"/>
      <c r="AL84" s="1127"/>
      <c r="CD84" s="485" t="s">
        <v>484</v>
      </c>
      <c r="CE84" s="203">
        <v>90</v>
      </c>
      <c r="CF84" s="496" t="s">
        <v>281</v>
      </c>
      <c r="CG84" s="496" t="s">
        <v>214</v>
      </c>
      <c r="CH84" s="203">
        <v>16</v>
      </c>
      <c r="CI84" s="1072">
        <v>0.003950347222222222</v>
      </c>
      <c r="CK84" s="58"/>
      <c r="CL84" s="402"/>
      <c r="CM84" s="257"/>
      <c r="CN84" s="1130"/>
      <c r="CO84" s="1130"/>
      <c r="CP84" s="228"/>
      <c r="CQ84" s="1130"/>
      <c r="EO84" s="334"/>
      <c r="EQ84" s="148"/>
      <c r="ER84" s="148"/>
      <c r="ET84" s="334"/>
      <c r="EU84" s="334"/>
      <c r="EV84" s="334"/>
      <c r="EW84" s="334"/>
      <c r="EY84" s="334"/>
      <c r="EZ84" s="334"/>
      <c r="FA84" s="334"/>
      <c r="FC84" s="993" t="s">
        <v>151</v>
      </c>
      <c r="FD84" s="813" t="s">
        <v>1245</v>
      </c>
      <c r="FE84" s="813" t="s">
        <v>745</v>
      </c>
      <c r="FF84" s="479" t="s">
        <v>1246</v>
      </c>
      <c r="FG84" s="479" t="s">
        <v>1247</v>
      </c>
      <c r="FH84" s="479" t="s">
        <v>1248</v>
      </c>
      <c r="FI84" s="479" t="s">
        <v>1249</v>
      </c>
      <c r="FJ84" s="1076" t="s">
        <v>1250</v>
      </c>
      <c r="FK84" s="513">
        <v>1</v>
      </c>
      <c r="FN84" s="334"/>
      <c r="FO84" s="334"/>
      <c r="GI84" s="334"/>
      <c r="IJ84" s="598" t="s">
        <v>47</v>
      </c>
      <c r="IK84" s="488" t="s">
        <v>3209</v>
      </c>
      <c r="IL84" s="203">
        <v>1958</v>
      </c>
      <c r="IM84" s="488" t="s">
        <v>3210</v>
      </c>
      <c r="IN84" s="605" t="s">
        <v>3211</v>
      </c>
    </row>
    <row r="85" spans="1:248" ht="13.5" customHeight="1">
      <c r="A85" s="146"/>
      <c r="B85" s="146"/>
      <c r="D85" s="131"/>
      <c r="E85" s="212"/>
      <c r="N85" s="236"/>
      <c r="P85" s="131"/>
      <c r="U85" s="215"/>
      <c r="Z85" s="146"/>
      <c r="AE85" s="146"/>
      <c r="AL85" s="1131"/>
      <c r="CD85" s="485" t="s">
        <v>485</v>
      </c>
      <c r="CE85" s="203">
        <v>27</v>
      </c>
      <c r="CF85" s="496" t="s">
        <v>486</v>
      </c>
      <c r="CG85" s="496" t="s">
        <v>487</v>
      </c>
      <c r="CH85" s="203">
        <v>25</v>
      </c>
      <c r="CI85" s="1072">
        <v>0.004033657407407408</v>
      </c>
      <c r="CL85" s="402"/>
      <c r="CM85" s="257"/>
      <c r="CN85" s="1130"/>
      <c r="CO85" s="1130"/>
      <c r="CP85" s="228"/>
      <c r="CQ85" s="1130"/>
      <c r="EO85" s="334"/>
      <c r="EQ85" s="148"/>
      <c r="ER85" s="148"/>
      <c r="ET85" s="334"/>
      <c r="EU85" s="334"/>
      <c r="EV85" s="334"/>
      <c r="EW85" s="334"/>
      <c r="EY85" s="334"/>
      <c r="EZ85" s="334"/>
      <c r="FA85" s="334"/>
      <c r="FC85" s="993" t="s">
        <v>59</v>
      </c>
      <c r="FD85" s="813" t="s">
        <v>1251</v>
      </c>
      <c r="FE85" s="813" t="s">
        <v>811</v>
      </c>
      <c r="FF85" s="479" t="s">
        <v>1252</v>
      </c>
      <c r="FG85" s="479" t="s">
        <v>1253</v>
      </c>
      <c r="FH85" s="479" t="s">
        <v>1254</v>
      </c>
      <c r="FI85" s="479" t="s">
        <v>1255</v>
      </c>
      <c r="FJ85" s="1076" t="s">
        <v>1256</v>
      </c>
      <c r="FK85" s="513">
        <v>1</v>
      </c>
      <c r="FN85" s="334"/>
      <c r="FO85" s="334"/>
      <c r="GI85" s="334"/>
      <c r="IJ85" s="598" t="s">
        <v>55</v>
      </c>
      <c r="IK85" s="488" t="s">
        <v>3212</v>
      </c>
      <c r="IL85" s="203">
        <v>1959</v>
      </c>
      <c r="IM85" s="488" t="s">
        <v>3071</v>
      </c>
      <c r="IN85" s="605" t="s">
        <v>3213</v>
      </c>
    </row>
    <row r="86" spans="1:248" ht="13.5" customHeight="1" thickBot="1">
      <c r="A86" s="146"/>
      <c r="B86" s="257"/>
      <c r="F86" s="416"/>
      <c r="G86" s="416"/>
      <c r="H86" s="416"/>
      <c r="N86" s="236"/>
      <c r="Q86" s="131"/>
      <c r="U86" s="215"/>
      <c r="Z86" s="146"/>
      <c r="AE86" s="146"/>
      <c r="AL86" s="1132"/>
      <c r="CD86" s="485" t="s">
        <v>488</v>
      </c>
      <c r="CE86" s="203">
        <v>77</v>
      </c>
      <c r="CF86" s="496" t="s">
        <v>489</v>
      </c>
      <c r="CG86" s="496" t="s">
        <v>32</v>
      </c>
      <c r="CH86" s="203">
        <v>24</v>
      </c>
      <c r="CI86" s="1072">
        <v>0.00412337962962963</v>
      </c>
      <c r="CK86" s="58"/>
      <c r="CL86" s="402"/>
      <c r="CM86" s="257"/>
      <c r="CN86" s="1130"/>
      <c r="CO86" s="1130"/>
      <c r="CP86" s="228"/>
      <c r="CQ86" s="1130"/>
      <c r="EO86" s="334"/>
      <c r="EQ86" s="148"/>
      <c r="ER86" s="148"/>
      <c r="ET86" s="334"/>
      <c r="EU86" s="334"/>
      <c r="EV86" s="334"/>
      <c r="EW86" s="334"/>
      <c r="EY86" s="334"/>
      <c r="EZ86" s="334"/>
      <c r="FA86" s="334"/>
      <c r="FC86" s="1133" t="s">
        <v>58</v>
      </c>
      <c r="FD86" s="1134" t="s">
        <v>1257</v>
      </c>
      <c r="FE86" s="1134" t="s">
        <v>1258</v>
      </c>
      <c r="FF86" s="1135" t="s">
        <v>1259</v>
      </c>
      <c r="FG86" s="1135" t="s">
        <v>1260</v>
      </c>
      <c r="FH86" s="1135" t="s">
        <v>1261</v>
      </c>
      <c r="FI86" s="1135" t="s">
        <v>1262</v>
      </c>
      <c r="FJ86" s="1136" t="s">
        <v>1263</v>
      </c>
      <c r="FK86" s="516">
        <v>1</v>
      </c>
      <c r="FN86" s="334"/>
      <c r="FO86" s="334"/>
      <c r="GI86" s="334"/>
      <c r="IJ86" s="598" t="s">
        <v>52</v>
      </c>
      <c r="IK86" s="488" t="s">
        <v>3214</v>
      </c>
      <c r="IL86" s="203">
        <v>1959</v>
      </c>
      <c r="IM86" s="488" t="s">
        <v>3114</v>
      </c>
      <c r="IN86" s="605" t="s">
        <v>3151</v>
      </c>
    </row>
    <row r="87" spans="1:248" ht="13.5" customHeight="1">
      <c r="A87" s="146"/>
      <c r="B87" s="464"/>
      <c r="E87" s="228"/>
      <c r="F87" s="416"/>
      <c r="G87" s="416"/>
      <c r="H87" s="416"/>
      <c r="P87" s="131"/>
      <c r="Z87" s="146"/>
      <c r="AE87" s="146"/>
      <c r="AL87" s="1127"/>
      <c r="CD87" s="485" t="s">
        <v>490</v>
      </c>
      <c r="CE87" s="203">
        <v>54</v>
      </c>
      <c r="CF87" s="496" t="s">
        <v>491</v>
      </c>
      <c r="CG87" s="496" t="s">
        <v>378</v>
      </c>
      <c r="CH87" s="203">
        <v>20</v>
      </c>
      <c r="CI87" s="1072">
        <v>0.004184606481481481</v>
      </c>
      <c r="CL87" s="402"/>
      <c r="CM87" s="257"/>
      <c r="CN87" s="1130"/>
      <c r="CO87" s="1130"/>
      <c r="CP87" s="228"/>
      <c r="CQ87" s="1130"/>
      <c r="EO87" s="334"/>
      <c r="EQ87" s="148"/>
      <c r="ER87" s="148"/>
      <c r="ET87" s="334"/>
      <c r="EU87" s="334"/>
      <c r="EV87" s="334"/>
      <c r="EW87" s="334"/>
      <c r="EY87" s="334"/>
      <c r="EZ87" s="334"/>
      <c r="FA87" s="334"/>
      <c r="FC87" s="588" t="s">
        <v>1310</v>
      </c>
      <c r="FD87" s="507"/>
      <c r="FE87" s="508" t="s">
        <v>538</v>
      </c>
      <c r="FF87" s="509" t="s">
        <v>1305</v>
      </c>
      <c r="FG87" s="509" t="s">
        <v>1306</v>
      </c>
      <c r="FH87" s="509" t="s">
        <v>1307</v>
      </c>
      <c r="FI87" s="509" t="s">
        <v>1308</v>
      </c>
      <c r="FJ87" s="509" t="s">
        <v>159</v>
      </c>
      <c r="FK87" s="343" t="s">
        <v>274</v>
      </c>
      <c r="FN87" s="334"/>
      <c r="FO87" s="334"/>
      <c r="GI87" s="334"/>
      <c r="IJ87" s="598" t="s">
        <v>56</v>
      </c>
      <c r="IK87" s="488" t="s">
        <v>3215</v>
      </c>
      <c r="IL87" s="203">
        <v>1951</v>
      </c>
      <c r="IM87" s="488" t="s">
        <v>3216</v>
      </c>
      <c r="IN87" s="605" t="s">
        <v>3217</v>
      </c>
    </row>
    <row r="88" spans="1:248" ht="13.5" customHeight="1" thickBot="1">
      <c r="A88" s="146"/>
      <c r="B88" s="146"/>
      <c r="D88" s="131"/>
      <c r="E88" s="228"/>
      <c r="F88" s="416"/>
      <c r="G88" s="416"/>
      <c r="H88" s="416"/>
      <c r="Q88" s="131"/>
      <c r="Z88" s="146"/>
      <c r="AE88" s="146"/>
      <c r="AL88" s="1127"/>
      <c r="CD88" s="485" t="s">
        <v>492</v>
      </c>
      <c r="CE88" s="203">
        <v>79</v>
      </c>
      <c r="CF88" s="496" t="s">
        <v>493</v>
      </c>
      <c r="CG88" s="496" t="s">
        <v>32</v>
      </c>
      <c r="CH88" s="203">
        <v>26</v>
      </c>
      <c r="CI88" s="1072">
        <v>0.004343981481481482</v>
      </c>
      <c r="CK88" s="58"/>
      <c r="CL88" s="402"/>
      <c r="CM88" s="257"/>
      <c r="CN88" s="1130"/>
      <c r="CO88" s="1130"/>
      <c r="CP88" s="228"/>
      <c r="CQ88" s="1129"/>
      <c r="EO88" s="334"/>
      <c r="EQ88" s="148"/>
      <c r="ER88" s="148"/>
      <c r="ET88" s="334"/>
      <c r="EU88" s="334"/>
      <c r="EV88" s="334"/>
      <c r="EW88" s="334"/>
      <c r="EY88" s="334"/>
      <c r="EZ88" s="334"/>
      <c r="FA88" s="334"/>
      <c r="FC88" s="993" t="s">
        <v>46</v>
      </c>
      <c r="FD88" s="813" t="s">
        <v>1264</v>
      </c>
      <c r="FE88" s="813" t="s">
        <v>1265</v>
      </c>
      <c r="FF88" s="479" t="s">
        <v>1266</v>
      </c>
      <c r="FG88" s="479" t="s">
        <v>1267</v>
      </c>
      <c r="FH88" s="479" t="s">
        <v>1268</v>
      </c>
      <c r="FI88" s="479" t="s">
        <v>1269</v>
      </c>
      <c r="FJ88" s="1076" t="s">
        <v>1270</v>
      </c>
      <c r="FK88" s="513">
        <v>15</v>
      </c>
      <c r="FN88" s="334"/>
      <c r="FO88" s="334"/>
      <c r="FP88" s="334"/>
      <c r="GI88" s="334"/>
      <c r="IJ88" s="598" t="s">
        <v>53</v>
      </c>
      <c r="IK88" s="488" t="s">
        <v>3218</v>
      </c>
      <c r="IL88" s="203">
        <v>1944</v>
      </c>
      <c r="IM88" s="488" t="s">
        <v>3064</v>
      </c>
      <c r="IN88" s="605" t="s">
        <v>3219</v>
      </c>
    </row>
    <row r="89" spans="1:248" ht="13.5" customHeight="1">
      <c r="A89" s="146"/>
      <c r="B89" s="257"/>
      <c r="P89" s="131"/>
      <c r="Z89" s="146"/>
      <c r="AE89" s="146"/>
      <c r="AL89" s="1127"/>
      <c r="CD89" s="485" t="s">
        <v>494</v>
      </c>
      <c r="CE89" s="203">
        <v>73</v>
      </c>
      <c r="CF89" s="496" t="s">
        <v>495</v>
      </c>
      <c r="CG89" s="496" t="s">
        <v>32</v>
      </c>
      <c r="CH89" s="203">
        <v>22</v>
      </c>
      <c r="CI89" s="1072">
        <v>0.004509375</v>
      </c>
      <c r="CL89" s="402"/>
      <c r="CM89" s="172"/>
      <c r="CN89" s="1129"/>
      <c r="CO89" s="1130"/>
      <c r="CP89" s="228"/>
      <c r="CQ89" s="1137"/>
      <c r="EO89" s="334"/>
      <c r="EQ89" s="148"/>
      <c r="ER89" s="148"/>
      <c r="ET89" s="334"/>
      <c r="EU89" s="334"/>
      <c r="EV89" s="334"/>
      <c r="EW89" s="334"/>
      <c r="EY89" s="334"/>
      <c r="EZ89" s="334"/>
      <c r="FA89" s="334"/>
      <c r="FC89" s="993" t="s">
        <v>50</v>
      </c>
      <c r="FD89" s="813" t="s">
        <v>1271</v>
      </c>
      <c r="FE89" s="813" t="s">
        <v>857</v>
      </c>
      <c r="FF89" s="479" t="s">
        <v>1272</v>
      </c>
      <c r="FG89" s="479" t="s">
        <v>1273</v>
      </c>
      <c r="FH89" s="479" t="s">
        <v>1274</v>
      </c>
      <c r="FI89" s="479" t="s">
        <v>1275</v>
      </c>
      <c r="FJ89" s="1076" t="s">
        <v>1276</v>
      </c>
      <c r="FK89" s="513">
        <v>12</v>
      </c>
      <c r="FN89" s="334"/>
      <c r="FO89" s="334"/>
      <c r="FP89" s="334"/>
      <c r="GI89" s="334"/>
      <c r="IJ89" s="480" t="s">
        <v>3280</v>
      </c>
      <c r="IK89" s="481"/>
      <c r="IL89" s="481" t="s">
        <v>1463</v>
      </c>
      <c r="IM89" s="487" t="s">
        <v>1464</v>
      </c>
      <c r="IN89" s="961" t="s">
        <v>66</v>
      </c>
    </row>
    <row r="90" spans="1:248" ht="13.5" customHeight="1">
      <c r="A90" s="146"/>
      <c r="B90" s="146"/>
      <c r="D90" s="131"/>
      <c r="E90" s="212"/>
      <c r="F90" s="416"/>
      <c r="G90" s="416"/>
      <c r="H90" s="416"/>
      <c r="Q90" s="131"/>
      <c r="Z90" s="146"/>
      <c r="AE90" s="146"/>
      <c r="AL90" s="1127"/>
      <c r="CD90" s="485" t="s">
        <v>496</v>
      </c>
      <c r="CE90" s="203">
        <v>48</v>
      </c>
      <c r="CF90" s="496" t="s">
        <v>497</v>
      </c>
      <c r="CG90" s="496" t="s">
        <v>29</v>
      </c>
      <c r="CH90" s="203">
        <v>43</v>
      </c>
      <c r="CI90" s="1072">
        <v>0.004551122685185185</v>
      </c>
      <c r="CK90" s="58"/>
      <c r="CL90" s="402"/>
      <c r="CM90" s="172"/>
      <c r="CN90" s="1129"/>
      <c r="CO90" s="1129"/>
      <c r="CP90" s="228"/>
      <c r="CQ90" s="1137"/>
      <c r="EO90" s="334"/>
      <c r="EQ90" s="148"/>
      <c r="ER90" s="148"/>
      <c r="ET90" s="334"/>
      <c r="EU90" s="334"/>
      <c r="EV90" s="334"/>
      <c r="EW90" s="334"/>
      <c r="EY90" s="334"/>
      <c r="EZ90" s="334"/>
      <c r="FA90" s="334"/>
      <c r="FC90" s="993" t="s">
        <v>49</v>
      </c>
      <c r="FD90" s="813" t="s">
        <v>1277</v>
      </c>
      <c r="FE90" s="813" t="s">
        <v>870</v>
      </c>
      <c r="FF90" s="479" t="s">
        <v>1278</v>
      </c>
      <c r="FG90" s="479" t="s">
        <v>1279</v>
      </c>
      <c r="FH90" s="479" t="s">
        <v>1280</v>
      </c>
      <c r="FI90" s="479" t="s">
        <v>1281</v>
      </c>
      <c r="FJ90" s="1076" t="s">
        <v>1282</v>
      </c>
      <c r="FK90" s="513">
        <v>10</v>
      </c>
      <c r="FO90" s="334"/>
      <c r="FQ90" s="334"/>
      <c r="GI90" s="334"/>
      <c r="IJ90" s="598" t="s">
        <v>46</v>
      </c>
      <c r="IK90" s="488" t="s">
        <v>3222</v>
      </c>
      <c r="IL90" s="203">
        <v>1996</v>
      </c>
      <c r="IM90" s="488" t="s">
        <v>3045</v>
      </c>
      <c r="IN90" s="605" t="s">
        <v>3281</v>
      </c>
    </row>
    <row r="91" spans="1:248" ht="13.5" customHeight="1" thickBot="1">
      <c r="A91" s="146"/>
      <c r="B91" s="257"/>
      <c r="N91" s="236"/>
      <c r="P91" s="131"/>
      <c r="Z91" s="146"/>
      <c r="AE91" s="146"/>
      <c r="AL91" s="1127"/>
      <c r="CD91" s="485" t="s">
        <v>498</v>
      </c>
      <c r="CE91" s="203">
        <v>20</v>
      </c>
      <c r="CF91" s="496" t="s">
        <v>499</v>
      </c>
      <c r="CG91" s="496" t="s">
        <v>390</v>
      </c>
      <c r="CH91" s="203">
        <v>40</v>
      </c>
      <c r="CI91" s="1072">
        <v>0.004581018518518518</v>
      </c>
      <c r="CL91" s="402"/>
      <c r="CM91" s="172"/>
      <c r="CN91" s="1129"/>
      <c r="CO91" s="1129"/>
      <c r="CP91" s="228"/>
      <c r="CQ91" s="1137"/>
      <c r="EO91" s="334"/>
      <c r="EQ91" s="148"/>
      <c r="ER91" s="148"/>
      <c r="ET91" s="334"/>
      <c r="EU91" s="334"/>
      <c r="EV91" s="334"/>
      <c r="EW91" s="334"/>
      <c r="EY91" s="334"/>
      <c r="EZ91" s="334"/>
      <c r="FA91" s="334"/>
      <c r="FC91" s="1133" t="s">
        <v>47</v>
      </c>
      <c r="FD91" s="1134" t="s">
        <v>1283</v>
      </c>
      <c r="FE91" s="1134" t="s">
        <v>798</v>
      </c>
      <c r="FF91" s="1135" t="s">
        <v>1284</v>
      </c>
      <c r="FG91" s="1135" t="s">
        <v>1285</v>
      </c>
      <c r="FH91" s="1135" t="s">
        <v>1286</v>
      </c>
      <c r="FI91" s="1135" t="s">
        <v>1287</v>
      </c>
      <c r="FJ91" s="1136" t="s">
        <v>1288</v>
      </c>
      <c r="FK91" s="516">
        <v>8</v>
      </c>
      <c r="FN91" s="334"/>
      <c r="FO91" s="334"/>
      <c r="FQ91" s="334"/>
      <c r="GI91" s="334"/>
      <c r="IJ91" s="598" t="s">
        <v>50</v>
      </c>
      <c r="IK91" s="488" t="s">
        <v>3223</v>
      </c>
      <c r="IL91" s="203">
        <v>1983</v>
      </c>
      <c r="IM91" s="488" t="s">
        <v>3050</v>
      </c>
      <c r="IN91" s="605" t="s">
        <v>3224</v>
      </c>
    </row>
    <row r="92" spans="1:248" ht="13.5" customHeight="1">
      <c r="A92" s="146"/>
      <c r="B92" s="146"/>
      <c r="D92" s="131"/>
      <c r="E92" s="228"/>
      <c r="N92" s="236"/>
      <c r="Q92" s="131"/>
      <c r="Z92" s="146"/>
      <c r="AE92" s="146"/>
      <c r="AL92" s="1127"/>
      <c r="CD92" s="485" t="s">
        <v>500</v>
      </c>
      <c r="CE92" s="203">
        <v>83</v>
      </c>
      <c r="CF92" s="496" t="s">
        <v>501</v>
      </c>
      <c r="CG92" s="496" t="s">
        <v>487</v>
      </c>
      <c r="CH92" s="203">
        <v>21</v>
      </c>
      <c r="CI92" s="1072">
        <v>0.0046097222222222225</v>
      </c>
      <c r="CK92" s="58"/>
      <c r="CL92" s="402"/>
      <c r="CM92" s="172"/>
      <c r="CN92" s="1129"/>
      <c r="CO92" s="1129"/>
      <c r="CP92" s="228"/>
      <c r="CQ92" s="1137"/>
      <c r="EO92" s="334"/>
      <c r="EQ92" s="148"/>
      <c r="ER92" s="148"/>
      <c r="ET92" s="334"/>
      <c r="EU92" s="334"/>
      <c r="EV92" s="334"/>
      <c r="EW92" s="334"/>
      <c r="EY92" s="334"/>
      <c r="EZ92" s="334"/>
      <c r="FA92" s="334"/>
      <c r="FC92" s="588" t="s">
        <v>61</v>
      </c>
      <c r="FD92" s="507"/>
      <c r="FE92" s="508" t="s">
        <v>538</v>
      </c>
      <c r="FF92" s="509" t="s">
        <v>1305</v>
      </c>
      <c r="FG92" s="509" t="s">
        <v>1306</v>
      </c>
      <c r="FH92" s="509" t="s">
        <v>1307</v>
      </c>
      <c r="FI92" s="509" t="s">
        <v>1308</v>
      </c>
      <c r="FJ92" s="509" t="s">
        <v>159</v>
      </c>
      <c r="FK92" s="343" t="s">
        <v>274</v>
      </c>
      <c r="FQ92" s="334"/>
      <c r="GI92" s="334"/>
      <c r="IJ92" s="598" t="s">
        <v>49</v>
      </c>
      <c r="IK92" s="488" t="s">
        <v>3225</v>
      </c>
      <c r="IL92" s="203">
        <v>1998</v>
      </c>
      <c r="IM92" s="488" t="s">
        <v>3226</v>
      </c>
      <c r="IN92" s="605" t="s">
        <v>712</v>
      </c>
    </row>
    <row r="93" spans="1:248" ht="13.5" customHeight="1">
      <c r="A93" s="146"/>
      <c r="B93" s="402"/>
      <c r="N93" s="236"/>
      <c r="Q93" s="131"/>
      <c r="Z93" s="146"/>
      <c r="AE93" s="146"/>
      <c r="AL93" s="1127"/>
      <c r="CD93" s="485" t="s">
        <v>502</v>
      </c>
      <c r="CE93" s="203">
        <v>86</v>
      </c>
      <c r="CF93" s="496" t="s">
        <v>503</v>
      </c>
      <c r="CG93" s="496" t="s">
        <v>214</v>
      </c>
      <c r="CH93" s="203">
        <v>23</v>
      </c>
      <c r="CI93" s="1072">
        <v>0.004867997685185184</v>
      </c>
      <c r="CL93" s="402"/>
      <c r="CM93" s="172"/>
      <c r="CN93" s="1129"/>
      <c r="CO93" s="1129"/>
      <c r="CP93" s="228"/>
      <c r="CQ93" s="1137"/>
      <c r="EO93" s="334"/>
      <c r="EQ93" s="148"/>
      <c r="ER93" s="148"/>
      <c r="ET93" s="334"/>
      <c r="EU93" s="334"/>
      <c r="EV93" s="334"/>
      <c r="EW93" s="334"/>
      <c r="EY93" s="334"/>
      <c r="EZ93" s="334"/>
      <c r="FA93" s="334"/>
      <c r="FC93" s="993" t="s">
        <v>46</v>
      </c>
      <c r="FD93" s="813" t="s">
        <v>1289</v>
      </c>
      <c r="FE93" s="813" t="s">
        <v>1114</v>
      </c>
      <c r="FF93" s="479" t="s">
        <v>1290</v>
      </c>
      <c r="FG93" s="479" t="s">
        <v>683</v>
      </c>
      <c r="FH93" s="479" t="s">
        <v>683</v>
      </c>
      <c r="FI93" s="479" t="s">
        <v>1291</v>
      </c>
      <c r="FJ93" s="1076" t="s">
        <v>683</v>
      </c>
      <c r="FK93" s="513">
        <v>0</v>
      </c>
      <c r="FQ93" s="334"/>
      <c r="GI93" s="334"/>
      <c r="IJ93" s="598" t="s">
        <v>47</v>
      </c>
      <c r="IK93" s="488" t="s">
        <v>3227</v>
      </c>
      <c r="IL93" s="203">
        <v>1998</v>
      </c>
      <c r="IM93" s="488" t="s">
        <v>3045</v>
      </c>
      <c r="IN93" s="605" t="s">
        <v>3228</v>
      </c>
    </row>
    <row r="94" spans="1:248" ht="13.5" customHeight="1">
      <c r="A94" s="146"/>
      <c r="B94" s="402"/>
      <c r="N94" s="236"/>
      <c r="P94" s="131"/>
      <c r="Z94" s="146"/>
      <c r="AE94" s="146"/>
      <c r="AL94" s="1127"/>
      <c r="CD94" s="485" t="s">
        <v>504</v>
      </c>
      <c r="CE94" s="203">
        <v>30</v>
      </c>
      <c r="CF94" s="496" t="s">
        <v>505</v>
      </c>
      <c r="CG94" s="496" t="s">
        <v>487</v>
      </c>
      <c r="CH94" s="203">
        <v>22</v>
      </c>
      <c r="CI94" s="1072">
        <v>0.004916689814814816</v>
      </c>
      <c r="CK94" s="58"/>
      <c r="CL94" s="402"/>
      <c r="CM94" s="172"/>
      <c r="CN94" s="1129"/>
      <c r="CO94" s="1129"/>
      <c r="CP94" s="228"/>
      <c r="CQ94" s="1137"/>
      <c r="EO94" s="334"/>
      <c r="EQ94" s="148"/>
      <c r="ER94" s="148"/>
      <c r="ET94" s="334"/>
      <c r="EU94" s="334"/>
      <c r="EV94" s="334"/>
      <c r="EW94" s="334"/>
      <c r="EY94" s="334"/>
      <c r="EZ94" s="334"/>
      <c r="FA94" s="334"/>
      <c r="FC94" s="993" t="s">
        <v>50</v>
      </c>
      <c r="FD94" s="813" t="s">
        <v>1292</v>
      </c>
      <c r="FE94" s="813" t="s">
        <v>1293</v>
      </c>
      <c r="FF94" s="479" t="s">
        <v>1294</v>
      </c>
      <c r="FG94" s="479" t="s">
        <v>1295</v>
      </c>
      <c r="FH94" s="479" t="s">
        <v>683</v>
      </c>
      <c r="FI94" s="479" t="s">
        <v>1296</v>
      </c>
      <c r="FJ94" s="1076" t="s">
        <v>683</v>
      </c>
      <c r="FK94" s="513">
        <v>0</v>
      </c>
      <c r="FQ94" s="334"/>
      <c r="GI94" s="334"/>
      <c r="IJ94" s="598" t="s">
        <v>55</v>
      </c>
      <c r="IK94" s="488" t="s">
        <v>3229</v>
      </c>
      <c r="IL94" s="203">
        <v>2002</v>
      </c>
      <c r="IM94" s="488" t="s">
        <v>3226</v>
      </c>
      <c r="IN94" s="605" t="s">
        <v>3211</v>
      </c>
    </row>
    <row r="95" spans="1:248" ht="13.5" customHeight="1">
      <c r="A95" s="146"/>
      <c r="B95" s="402"/>
      <c r="N95" s="236"/>
      <c r="Q95" s="131"/>
      <c r="Z95" s="146"/>
      <c r="AE95" s="146"/>
      <c r="AL95" s="1127"/>
      <c r="CD95" s="485" t="s">
        <v>506</v>
      </c>
      <c r="CE95" s="203">
        <v>59</v>
      </c>
      <c r="CF95" s="496" t="s">
        <v>507</v>
      </c>
      <c r="CG95" s="496" t="s">
        <v>483</v>
      </c>
      <c r="CH95" s="203">
        <v>20</v>
      </c>
      <c r="CI95" s="1072">
        <v>0.005146643518518518</v>
      </c>
      <c r="CL95" s="402"/>
      <c r="CM95" s="172"/>
      <c r="CN95" s="1129"/>
      <c r="CO95" s="1129"/>
      <c r="CP95" s="228"/>
      <c r="CQ95" s="1137"/>
      <c r="EO95" s="334"/>
      <c r="EQ95" s="148"/>
      <c r="ER95" s="148"/>
      <c r="ET95" s="334"/>
      <c r="EU95" s="334"/>
      <c r="EV95" s="334"/>
      <c r="EW95" s="334"/>
      <c r="EY95" s="334"/>
      <c r="EZ95" s="334"/>
      <c r="FA95" s="334"/>
      <c r="FC95" s="993" t="s">
        <v>49</v>
      </c>
      <c r="FD95" s="813" t="s">
        <v>1297</v>
      </c>
      <c r="FE95" s="813" t="s">
        <v>1298</v>
      </c>
      <c r="FF95" s="479" t="s">
        <v>1299</v>
      </c>
      <c r="FG95" s="479" t="s">
        <v>1300</v>
      </c>
      <c r="FH95" s="479" t="s">
        <v>683</v>
      </c>
      <c r="FI95" s="479" t="s">
        <v>1301</v>
      </c>
      <c r="FJ95" s="1076" t="s">
        <v>683</v>
      </c>
      <c r="FK95" s="513">
        <v>0</v>
      </c>
      <c r="FQ95" s="334"/>
      <c r="GI95" s="334"/>
      <c r="IJ95" s="598" t="s">
        <v>52</v>
      </c>
      <c r="IK95" s="488" t="s">
        <v>3230</v>
      </c>
      <c r="IL95" s="203">
        <v>1998</v>
      </c>
      <c r="IM95" s="488" t="s">
        <v>3045</v>
      </c>
      <c r="IN95" s="605" t="s">
        <v>3231</v>
      </c>
    </row>
    <row r="96" spans="1:248" ht="13.5" customHeight="1" thickBot="1">
      <c r="A96" s="146"/>
      <c r="B96" s="402"/>
      <c r="Z96" s="146"/>
      <c r="AE96" s="146"/>
      <c r="AL96" s="1127"/>
      <c r="CD96" s="485" t="s">
        <v>508</v>
      </c>
      <c r="CE96" s="203">
        <v>17</v>
      </c>
      <c r="CF96" s="496" t="s">
        <v>509</v>
      </c>
      <c r="CG96" s="496" t="s">
        <v>390</v>
      </c>
      <c r="CH96" s="203">
        <v>40</v>
      </c>
      <c r="CI96" s="1072" t="s">
        <v>510</v>
      </c>
      <c r="CK96" s="58"/>
      <c r="CL96" s="402"/>
      <c r="CM96" s="172"/>
      <c r="CN96" s="1129"/>
      <c r="CO96" s="1129"/>
      <c r="CP96" s="228"/>
      <c r="CQ96" s="1137"/>
      <c r="EO96" s="334"/>
      <c r="EQ96" s="148"/>
      <c r="ER96" s="148"/>
      <c r="ET96" s="334"/>
      <c r="EU96" s="334"/>
      <c r="EV96" s="334"/>
      <c r="EW96" s="334"/>
      <c r="EY96" s="334"/>
      <c r="EZ96" s="334"/>
      <c r="FA96" s="334"/>
      <c r="FC96" s="1123" t="s">
        <v>47</v>
      </c>
      <c r="FD96" s="819" t="s">
        <v>1302</v>
      </c>
      <c r="FE96" s="819" t="s">
        <v>745</v>
      </c>
      <c r="FF96" s="483" t="s">
        <v>1303</v>
      </c>
      <c r="FG96" s="483" t="s">
        <v>683</v>
      </c>
      <c r="FH96" s="483" t="s">
        <v>683</v>
      </c>
      <c r="FI96" s="483" t="s">
        <v>683</v>
      </c>
      <c r="FJ96" s="1124" t="s">
        <v>683</v>
      </c>
      <c r="FK96" s="514">
        <v>0</v>
      </c>
      <c r="FQ96" s="334"/>
      <c r="GI96" s="334"/>
      <c r="IJ96" s="598" t="s">
        <v>56</v>
      </c>
      <c r="IK96" s="488" t="s">
        <v>3232</v>
      </c>
      <c r="IL96" s="203">
        <v>2002</v>
      </c>
      <c r="IM96" s="488" t="s">
        <v>3226</v>
      </c>
      <c r="IN96" s="605" t="s">
        <v>3149</v>
      </c>
    </row>
    <row r="97" spans="1:248" ht="13.5" customHeight="1" thickBot="1">
      <c r="A97" s="146"/>
      <c r="B97" s="402"/>
      <c r="Z97" s="146"/>
      <c r="AE97" s="146"/>
      <c r="AL97" s="1127"/>
      <c r="CD97" s="482" t="s">
        <v>511</v>
      </c>
      <c r="CE97" s="211">
        <v>40</v>
      </c>
      <c r="CF97" s="497" t="s">
        <v>512</v>
      </c>
      <c r="CG97" s="497" t="s">
        <v>487</v>
      </c>
      <c r="CH97" s="211">
        <v>32</v>
      </c>
      <c r="CI97" s="1114" t="s">
        <v>510</v>
      </c>
      <c r="CL97" s="402"/>
      <c r="CM97" s="172"/>
      <c r="CN97" s="1129"/>
      <c r="CO97" s="1129"/>
      <c r="CP97" s="228"/>
      <c r="CQ97" s="1130"/>
      <c r="EO97" s="334"/>
      <c r="EQ97" s="148"/>
      <c r="ER97" s="148"/>
      <c r="ET97" s="334"/>
      <c r="EU97" s="334"/>
      <c r="EV97" s="334"/>
      <c r="EW97" s="334"/>
      <c r="EY97" s="334"/>
      <c r="EZ97" s="334"/>
      <c r="FA97" s="334"/>
      <c r="FC97" s="588" t="s">
        <v>1334</v>
      </c>
      <c r="FD97" s="507"/>
      <c r="FE97" s="508" t="s">
        <v>1335</v>
      </c>
      <c r="FF97" s="509"/>
      <c r="FG97" s="509"/>
      <c r="FH97" s="509"/>
      <c r="FI97" s="509"/>
      <c r="FJ97" s="510" t="s">
        <v>159</v>
      </c>
      <c r="GI97" s="334"/>
      <c r="IJ97" s="598" t="s">
        <v>53</v>
      </c>
      <c r="IK97" s="488" t="s">
        <v>3233</v>
      </c>
      <c r="IL97" s="203">
        <v>1980</v>
      </c>
      <c r="IM97" s="488" t="s">
        <v>3064</v>
      </c>
      <c r="IN97" s="605" t="s">
        <v>3234</v>
      </c>
    </row>
    <row r="98" spans="1:248" ht="13.5" customHeight="1">
      <c r="A98" s="146"/>
      <c r="B98" s="402"/>
      <c r="Z98" s="146"/>
      <c r="AE98" s="146"/>
      <c r="AL98" s="1127"/>
      <c r="CD98" s="1071" t="s">
        <v>530</v>
      </c>
      <c r="CE98" s="228"/>
      <c r="CF98" s="1128"/>
      <c r="CG98" s="1128"/>
      <c r="CH98" s="228"/>
      <c r="CI98" s="1138"/>
      <c r="CK98" s="58"/>
      <c r="CL98" s="402"/>
      <c r="CM98" s="172"/>
      <c r="CN98" s="1129"/>
      <c r="CO98" s="1129"/>
      <c r="CP98" s="228"/>
      <c r="CQ98" s="280"/>
      <c r="EO98" s="334"/>
      <c r="EQ98" s="148"/>
      <c r="ER98" s="148"/>
      <c r="ET98" s="334"/>
      <c r="EU98" s="334"/>
      <c r="EV98" s="334"/>
      <c r="EW98" s="334"/>
      <c r="EY98" s="334"/>
      <c r="EZ98" s="334"/>
      <c r="FA98" s="334"/>
      <c r="FC98" s="485" t="s">
        <v>46</v>
      </c>
      <c r="FD98" s="128" t="s">
        <v>1311</v>
      </c>
      <c r="FE98" s="1465" t="s">
        <v>1324</v>
      </c>
      <c r="FF98" s="1400"/>
      <c r="FG98" s="1400"/>
      <c r="FH98" s="1400"/>
      <c r="FI98" s="1400"/>
      <c r="FJ98" s="1139" t="s">
        <v>1312</v>
      </c>
      <c r="GI98" s="334"/>
      <c r="IJ98" s="598" t="s">
        <v>57</v>
      </c>
      <c r="IK98" s="488" t="s">
        <v>3235</v>
      </c>
      <c r="IL98" s="203">
        <v>2001</v>
      </c>
      <c r="IM98" s="488" t="s">
        <v>3045</v>
      </c>
      <c r="IN98" s="605" t="s">
        <v>3236</v>
      </c>
    </row>
    <row r="99" spans="2:248" ht="13.5" customHeight="1">
      <c r="B99" s="402"/>
      <c r="Z99" s="146"/>
      <c r="AL99" s="1127"/>
      <c r="CD99" s="485" t="s">
        <v>46</v>
      </c>
      <c r="CE99" s="203">
        <v>93</v>
      </c>
      <c r="CF99" s="496" t="s">
        <v>357</v>
      </c>
      <c r="CG99" s="496" t="s">
        <v>355</v>
      </c>
      <c r="CH99" s="203">
        <v>41</v>
      </c>
      <c r="CI99" s="1072">
        <v>0.0030105324074074075</v>
      </c>
      <c r="CL99" s="172"/>
      <c r="CM99" s="1128"/>
      <c r="CN99" s="1129"/>
      <c r="CO99" s="212"/>
      <c r="CP99" s="228"/>
      <c r="CQ99" s="280"/>
      <c r="EO99" s="334"/>
      <c r="EQ99" s="148"/>
      <c r="ER99" s="148"/>
      <c r="ET99" s="334"/>
      <c r="EU99" s="334"/>
      <c r="EV99" s="334"/>
      <c r="EW99" s="334"/>
      <c r="EY99" s="334"/>
      <c r="EZ99" s="334"/>
      <c r="FA99" s="334"/>
      <c r="FC99" s="485" t="s">
        <v>50</v>
      </c>
      <c r="FD99" s="128" t="s">
        <v>1101</v>
      </c>
      <c r="FE99" s="1465" t="s">
        <v>1325</v>
      </c>
      <c r="FF99" s="1400"/>
      <c r="FG99" s="1400"/>
      <c r="FH99" s="1400"/>
      <c r="FI99" s="1400"/>
      <c r="FJ99" s="1139" t="s">
        <v>1313</v>
      </c>
      <c r="GI99" s="334"/>
      <c r="IJ99" s="598" t="s">
        <v>51</v>
      </c>
      <c r="IK99" s="488" t="s">
        <v>3237</v>
      </c>
      <c r="IL99" s="203">
        <v>2003</v>
      </c>
      <c r="IM99" s="488" t="s">
        <v>3045</v>
      </c>
      <c r="IN99" s="605" t="s">
        <v>3238</v>
      </c>
    </row>
    <row r="100" spans="2:248" ht="13.5" customHeight="1">
      <c r="B100" s="402"/>
      <c r="Z100" s="146"/>
      <c r="AL100" s="1127"/>
      <c r="CD100" s="485" t="s">
        <v>50</v>
      </c>
      <c r="CE100" s="203">
        <v>81</v>
      </c>
      <c r="CF100" s="496" t="s">
        <v>405</v>
      </c>
      <c r="CG100" s="496" t="s">
        <v>406</v>
      </c>
      <c r="CH100" s="203">
        <v>43</v>
      </c>
      <c r="CI100" s="1072">
        <v>0.003290509259259259</v>
      </c>
      <c r="CL100" s="1128"/>
      <c r="CM100" s="1128"/>
      <c r="CN100" s="1129"/>
      <c r="CO100" s="212"/>
      <c r="CP100" s="228"/>
      <c r="CQ100" s="280"/>
      <c r="EO100" s="334"/>
      <c r="EQ100" s="148"/>
      <c r="ER100" s="148"/>
      <c r="ET100" s="334"/>
      <c r="EU100" s="334"/>
      <c r="EV100" s="334"/>
      <c r="EW100" s="334"/>
      <c r="EY100" s="334"/>
      <c r="EZ100" s="334"/>
      <c r="FA100" s="334"/>
      <c r="FC100" s="1106" t="s">
        <v>49</v>
      </c>
      <c r="FD100" s="1073" t="s">
        <v>1314</v>
      </c>
      <c r="FE100" s="1465" t="s">
        <v>2724</v>
      </c>
      <c r="FF100" s="1400"/>
      <c r="FG100" s="1400"/>
      <c r="FH100" s="1400"/>
      <c r="FI100" s="1400"/>
      <c r="FJ100" s="1140" t="s">
        <v>1315</v>
      </c>
      <c r="GI100" s="334"/>
      <c r="IJ100" s="598" t="s">
        <v>48</v>
      </c>
      <c r="IK100" s="488" t="s">
        <v>3239</v>
      </c>
      <c r="IL100" s="203">
        <v>2001</v>
      </c>
      <c r="IM100" s="488" t="s">
        <v>3226</v>
      </c>
      <c r="IN100" s="605" t="s">
        <v>3240</v>
      </c>
    </row>
    <row r="101" spans="2:248" ht="13.5" customHeight="1">
      <c r="B101" s="402"/>
      <c r="Z101" s="146"/>
      <c r="AL101" s="1127"/>
      <c r="CD101" s="485" t="s">
        <v>49</v>
      </c>
      <c r="CE101" s="203">
        <v>48</v>
      </c>
      <c r="CF101" s="496" t="s">
        <v>497</v>
      </c>
      <c r="CG101" s="496" t="s">
        <v>29</v>
      </c>
      <c r="CH101" s="203">
        <v>43</v>
      </c>
      <c r="CI101" s="1072">
        <v>0.004551122685185185</v>
      </c>
      <c r="CL101" s="1128"/>
      <c r="CM101" s="1128"/>
      <c r="CN101" s="1129"/>
      <c r="CO101" s="212"/>
      <c r="CP101" s="228"/>
      <c r="CQ101" s="280"/>
      <c r="EO101" s="334"/>
      <c r="EQ101" s="148"/>
      <c r="ER101" s="148"/>
      <c r="ET101" s="334"/>
      <c r="EU101" s="334"/>
      <c r="EV101" s="334"/>
      <c r="EW101" s="334"/>
      <c r="EY101" s="334"/>
      <c r="EZ101" s="334"/>
      <c r="FA101" s="334"/>
      <c r="FC101" s="485" t="s">
        <v>47</v>
      </c>
      <c r="FD101" s="128" t="s">
        <v>896</v>
      </c>
      <c r="FE101" s="1465" t="s">
        <v>1326</v>
      </c>
      <c r="FF101" s="1400"/>
      <c r="FG101" s="1400"/>
      <c r="FH101" s="1400"/>
      <c r="FI101" s="1400"/>
      <c r="FJ101" s="1139" t="s">
        <v>1316</v>
      </c>
      <c r="GI101" s="334"/>
      <c r="IJ101" s="598" t="s">
        <v>62</v>
      </c>
      <c r="IK101" s="488" t="s">
        <v>3241</v>
      </c>
      <c r="IL101" s="203">
        <v>2002</v>
      </c>
      <c r="IM101" s="488" t="s">
        <v>1475</v>
      </c>
      <c r="IN101" s="605" t="s">
        <v>3242</v>
      </c>
    </row>
    <row r="102" spans="2:248" ht="13.5" customHeight="1">
      <c r="B102" s="402"/>
      <c r="Z102" s="146"/>
      <c r="CD102" s="485" t="s">
        <v>47</v>
      </c>
      <c r="CE102" s="203">
        <v>20</v>
      </c>
      <c r="CF102" s="496" t="s">
        <v>499</v>
      </c>
      <c r="CG102" s="496" t="s">
        <v>390</v>
      </c>
      <c r="CH102" s="203">
        <v>40</v>
      </c>
      <c r="CI102" s="1072">
        <v>0.004581018518518518</v>
      </c>
      <c r="CL102" s="1128"/>
      <c r="CM102" s="1128"/>
      <c r="CN102" s="1129"/>
      <c r="CO102" s="212"/>
      <c r="CP102" s="228"/>
      <c r="CQ102" s="280"/>
      <c r="EO102" s="334"/>
      <c r="EQ102" s="148"/>
      <c r="ER102" s="148"/>
      <c r="ET102" s="334"/>
      <c r="EU102" s="334"/>
      <c r="EV102" s="334"/>
      <c r="EW102" s="334"/>
      <c r="EY102" s="334"/>
      <c r="EZ102" s="334"/>
      <c r="FA102" s="334"/>
      <c r="FC102" s="485" t="s">
        <v>55</v>
      </c>
      <c r="FD102" s="128" t="s">
        <v>811</v>
      </c>
      <c r="FE102" s="1465" t="s">
        <v>1327</v>
      </c>
      <c r="FF102" s="1400"/>
      <c r="FG102" s="1400"/>
      <c r="FH102" s="1400"/>
      <c r="FI102" s="1400"/>
      <c r="FJ102" s="1139" t="s">
        <v>1317</v>
      </c>
      <c r="GI102" s="334"/>
      <c r="IJ102" s="598" t="s">
        <v>114</v>
      </c>
      <c r="IK102" s="488" t="s">
        <v>3243</v>
      </c>
      <c r="IL102" s="203">
        <v>2000</v>
      </c>
      <c r="IM102" s="488" t="s">
        <v>3226</v>
      </c>
      <c r="IN102" s="605" t="s">
        <v>3244</v>
      </c>
    </row>
    <row r="103" spans="2:248" ht="13.5" customHeight="1" thickBot="1">
      <c r="B103" s="427"/>
      <c r="Z103" s="146"/>
      <c r="CD103" s="482" t="s">
        <v>55</v>
      </c>
      <c r="CE103" s="211">
        <v>17</v>
      </c>
      <c r="CF103" s="497" t="s">
        <v>509</v>
      </c>
      <c r="CG103" s="497" t="s">
        <v>390</v>
      </c>
      <c r="CH103" s="211">
        <v>40</v>
      </c>
      <c r="CI103" s="1114" t="s">
        <v>510</v>
      </c>
      <c r="CL103" s="1128"/>
      <c r="CM103" s="1128"/>
      <c r="CN103" s="1129"/>
      <c r="CO103" s="212"/>
      <c r="CP103" s="228"/>
      <c r="CQ103" s="280"/>
      <c r="EO103" s="334"/>
      <c r="EQ103" s="148"/>
      <c r="ER103" s="148"/>
      <c r="ET103" s="334"/>
      <c r="EU103" s="334"/>
      <c r="EV103" s="334"/>
      <c r="EW103" s="334"/>
      <c r="EY103" s="334"/>
      <c r="EZ103" s="334"/>
      <c r="FA103" s="334"/>
      <c r="FC103" s="485" t="s">
        <v>52</v>
      </c>
      <c r="FD103" s="128" t="s">
        <v>784</v>
      </c>
      <c r="FE103" s="1465" t="s">
        <v>1328</v>
      </c>
      <c r="FF103" s="1400"/>
      <c r="FG103" s="1400"/>
      <c r="FH103" s="1400"/>
      <c r="FI103" s="1400"/>
      <c r="FJ103" s="1139" t="s">
        <v>1318</v>
      </c>
      <c r="GI103" s="334"/>
      <c r="IJ103" s="598" t="s">
        <v>54</v>
      </c>
      <c r="IK103" s="488" t="s">
        <v>3245</v>
      </c>
      <c r="IL103" s="203">
        <v>2000</v>
      </c>
      <c r="IM103" s="488" t="s">
        <v>3226</v>
      </c>
      <c r="IN103" s="605" t="s">
        <v>3246</v>
      </c>
    </row>
    <row r="104" spans="2:248" ht="13.5" customHeight="1">
      <c r="B104" s="402"/>
      <c r="CD104" s="1071" t="s">
        <v>61</v>
      </c>
      <c r="CE104" s="228"/>
      <c r="CF104" s="1128"/>
      <c r="CG104" s="1128"/>
      <c r="CH104" s="228"/>
      <c r="CI104" s="1138"/>
      <c r="CL104" s="1128"/>
      <c r="CM104" s="1128"/>
      <c r="CN104" s="1129"/>
      <c r="CO104" s="212"/>
      <c r="CP104" s="228"/>
      <c r="CQ104" s="280"/>
      <c r="EO104" s="334"/>
      <c r="EQ104" s="148"/>
      <c r="ER104" s="148"/>
      <c r="ET104" s="334"/>
      <c r="EU104" s="334"/>
      <c r="EV104" s="334"/>
      <c r="EW104" s="334"/>
      <c r="EY104" s="334"/>
      <c r="EZ104" s="334"/>
      <c r="FA104" s="334"/>
      <c r="FC104" s="485" t="s">
        <v>56</v>
      </c>
      <c r="FD104" s="128" t="s">
        <v>791</v>
      </c>
      <c r="FE104" s="1465" t="s">
        <v>1329</v>
      </c>
      <c r="FF104" s="1400"/>
      <c r="FG104" s="1400"/>
      <c r="FH104" s="1400"/>
      <c r="FI104" s="1400"/>
      <c r="FJ104" s="1139" t="s">
        <v>1319</v>
      </c>
      <c r="GI104" s="334"/>
      <c r="IJ104" s="598" t="s">
        <v>120</v>
      </c>
      <c r="IK104" s="488" t="s">
        <v>3247</v>
      </c>
      <c r="IL104" s="203">
        <v>1987</v>
      </c>
      <c r="IM104" s="488" t="s">
        <v>540</v>
      </c>
      <c r="IN104" s="605" t="s">
        <v>3248</v>
      </c>
    </row>
    <row r="105" spans="2:248" ht="13.5" customHeight="1">
      <c r="B105" s="402"/>
      <c r="CD105" s="485" t="s">
        <v>46</v>
      </c>
      <c r="CE105" s="203">
        <v>13</v>
      </c>
      <c r="CF105" s="488" t="s">
        <v>513</v>
      </c>
      <c r="CG105" s="488" t="s">
        <v>378</v>
      </c>
      <c r="CH105" s="203">
        <v>17</v>
      </c>
      <c r="CI105" s="1072">
        <v>0.002687384259259259</v>
      </c>
      <c r="CL105" s="1128"/>
      <c r="CM105" s="1128"/>
      <c r="CN105" s="1129"/>
      <c r="CO105" s="212"/>
      <c r="CP105" s="228"/>
      <c r="CQ105" s="280"/>
      <c r="EO105" s="334"/>
      <c r="EQ105" s="148"/>
      <c r="ER105" s="148"/>
      <c r="ET105" s="334"/>
      <c r="EU105" s="334"/>
      <c r="EV105" s="334"/>
      <c r="EW105" s="334"/>
      <c r="EY105" s="334"/>
      <c r="EZ105" s="334"/>
      <c r="FA105" s="334"/>
      <c r="FC105" s="485" t="s">
        <v>53</v>
      </c>
      <c r="FD105" s="128" t="s">
        <v>798</v>
      </c>
      <c r="FE105" s="1465" t="s">
        <v>1330</v>
      </c>
      <c r="FF105" s="1400"/>
      <c r="FG105" s="1400"/>
      <c r="FH105" s="1400"/>
      <c r="FI105" s="1400"/>
      <c r="FJ105" s="1139" t="s">
        <v>1320</v>
      </c>
      <c r="GI105" s="334"/>
      <c r="IJ105" s="598" t="s">
        <v>121</v>
      </c>
      <c r="IK105" s="488" t="s">
        <v>3249</v>
      </c>
      <c r="IL105" s="203">
        <v>1998</v>
      </c>
      <c r="IM105" s="488" t="s">
        <v>3045</v>
      </c>
      <c r="IN105" s="605" t="s">
        <v>3250</v>
      </c>
    </row>
    <row r="106" spans="2:248" ht="13.5" customHeight="1">
      <c r="B106" s="402"/>
      <c r="CD106" s="485" t="s">
        <v>50</v>
      </c>
      <c r="CE106" s="203">
        <v>16</v>
      </c>
      <c r="CF106" s="488" t="s">
        <v>514</v>
      </c>
      <c r="CG106" s="488" t="s">
        <v>348</v>
      </c>
      <c r="CH106" s="203">
        <v>22</v>
      </c>
      <c r="CI106" s="1072">
        <v>0.0028878819444444447</v>
      </c>
      <c r="CL106" s="1128"/>
      <c r="CM106" s="1128"/>
      <c r="CN106" s="1129"/>
      <c r="CO106" s="212"/>
      <c r="CP106" s="228"/>
      <c r="CQ106" s="280"/>
      <c r="EO106" s="334"/>
      <c r="EQ106" s="148"/>
      <c r="ER106" s="148"/>
      <c r="ET106" s="334"/>
      <c r="EU106" s="334"/>
      <c r="EV106" s="334"/>
      <c r="EW106" s="334"/>
      <c r="EY106" s="334"/>
      <c r="EZ106" s="334"/>
      <c r="FA106" s="334"/>
      <c r="FC106" s="485" t="s">
        <v>57</v>
      </c>
      <c r="FD106" s="128" t="s">
        <v>857</v>
      </c>
      <c r="FE106" s="1465" t="s">
        <v>1331</v>
      </c>
      <c r="FF106" s="1400"/>
      <c r="FG106" s="1400"/>
      <c r="FH106" s="1400"/>
      <c r="FI106" s="1400"/>
      <c r="FJ106" s="1139" t="s">
        <v>1321</v>
      </c>
      <c r="GI106" s="334"/>
      <c r="IJ106" s="598" t="s">
        <v>63</v>
      </c>
      <c r="IK106" s="488" t="s">
        <v>3251</v>
      </c>
      <c r="IL106" s="203">
        <v>1997</v>
      </c>
      <c r="IM106" s="488" t="s">
        <v>3045</v>
      </c>
      <c r="IN106" s="605" t="s">
        <v>3252</v>
      </c>
    </row>
    <row r="107" spans="2:248" ht="13.5" customHeight="1">
      <c r="B107" s="402"/>
      <c r="CD107" s="485" t="s">
        <v>49</v>
      </c>
      <c r="CE107" s="203">
        <v>7</v>
      </c>
      <c r="CF107" s="488" t="s">
        <v>190</v>
      </c>
      <c r="CG107" s="488" t="s">
        <v>515</v>
      </c>
      <c r="CH107" s="203">
        <v>20</v>
      </c>
      <c r="CI107" s="1072">
        <v>0.002978009259259259</v>
      </c>
      <c r="CL107" s="1128"/>
      <c r="CM107" s="1128"/>
      <c r="CN107" s="1129"/>
      <c r="CO107" s="212"/>
      <c r="CP107" s="228"/>
      <c r="CQ107" s="280"/>
      <c r="EO107" s="334"/>
      <c r="EQ107" s="148"/>
      <c r="ER107" s="148"/>
      <c r="ET107" s="334"/>
      <c r="EU107" s="334"/>
      <c r="EV107" s="334"/>
      <c r="EW107" s="334"/>
      <c r="EY107" s="334"/>
      <c r="EZ107" s="334"/>
      <c r="FA107" s="334"/>
      <c r="FC107" s="485" t="s">
        <v>51</v>
      </c>
      <c r="FD107" s="128" t="s">
        <v>870</v>
      </c>
      <c r="FE107" s="1465" t="s">
        <v>1332</v>
      </c>
      <c r="FF107" s="1400"/>
      <c r="FG107" s="1400"/>
      <c r="FH107" s="1400"/>
      <c r="FI107" s="1400"/>
      <c r="FJ107" s="1139" t="s">
        <v>1322</v>
      </c>
      <c r="GI107" s="334"/>
      <c r="IJ107" s="602" t="s">
        <v>151</v>
      </c>
      <c r="IK107" s="603" t="s">
        <v>3253</v>
      </c>
      <c r="IL107" s="332">
        <v>1986</v>
      </c>
      <c r="IM107" s="603" t="s">
        <v>1478</v>
      </c>
      <c r="IN107" s="604" t="s">
        <v>3254</v>
      </c>
    </row>
    <row r="108" spans="2:248" ht="13.5" customHeight="1" thickBot="1">
      <c r="B108" s="402"/>
      <c r="CD108" s="1106" t="s">
        <v>47</v>
      </c>
      <c r="CE108" s="332">
        <v>8</v>
      </c>
      <c r="CF108" s="603" t="s">
        <v>35</v>
      </c>
      <c r="CG108" s="603" t="s">
        <v>222</v>
      </c>
      <c r="CH108" s="332">
        <v>27</v>
      </c>
      <c r="CI108" s="1075">
        <v>0.0030174999999999998</v>
      </c>
      <c r="CL108" s="1128"/>
      <c r="CM108" s="1128"/>
      <c r="CN108" s="1129"/>
      <c r="CO108" s="212"/>
      <c r="CP108" s="228"/>
      <c r="CQ108" s="280"/>
      <c r="EO108" s="334"/>
      <c r="EQ108" s="148"/>
      <c r="ER108" s="148"/>
      <c r="ET108" s="334"/>
      <c r="EU108" s="334"/>
      <c r="EV108" s="334"/>
      <c r="EW108" s="334"/>
      <c r="EY108" s="334"/>
      <c r="EZ108" s="334"/>
      <c r="FA108" s="334"/>
      <c r="FC108" s="482" t="s">
        <v>48</v>
      </c>
      <c r="FD108" s="177" t="s">
        <v>818</v>
      </c>
      <c r="FE108" s="1466" t="s">
        <v>1333</v>
      </c>
      <c r="FF108" s="1461"/>
      <c r="FG108" s="1461"/>
      <c r="FH108" s="1461"/>
      <c r="FI108" s="1461"/>
      <c r="FJ108" s="1141" t="s">
        <v>1323</v>
      </c>
      <c r="GI108" s="334"/>
      <c r="IJ108" s="598" t="s">
        <v>59</v>
      </c>
      <c r="IK108" s="488" t="s">
        <v>3255</v>
      </c>
      <c r="IL108" s="203">
        <v>2003</v>
      </c>
      <c r="IM108" s="488" t="s">
        <v>3045</v>
      </c>
      <c r="IN108" s="605" t="s">
        <v>3256</v>
      </c>
    </row>
    <row r="109" spans="2:248" ht="13.5" customHeight="1">
      <c r="B109" s="402"/>
      <c r="CD109" s="485" t="s">
        <v>55</v>
      </c>
      <c r="CE109" s="203">
        <v>10</v>
      </c>
      <c r="CF109" s="488" t="s">
        <v>516</v>
      </c>
      <c r="CG109" s="488" t="s">
        <v>220</v>
      </c>
      <c r="CH109" s="203">
        <v>17</v>
      </c>
      <c r="CI109" s="1072">
        <v>0.0030916782407407403</v>
      </c>
      <c r="CL109" s="1128"/>
      <c r="CM109" s="1128"/>
      <c r="CN109" s="1129"/>
      <c r="CO109" s="212"/>
      <c r="CP109" s="228"/>
      <c r="CQ109" s="280"/>
      <c r="EO109" s="334"/>
      <c r="EQ109" s="148"/>
      <c r="ER109" s="148"/>
      <c r="ET109" s="334"/>
      <c r="EU109" s="334"/>
      <c r="EV109" s="334"/>
      <c r="EW109" s="334"/>
      <c r="EY109" s="334"/>
      <c r="EZ109" s="334"/>
      <c r="FA109" s="334"/>
      <c r="GI109" s="334"/>
      <c r="IJ109" s="598" t="s">
        <v>58</v>
      </c>
      <c r="IK109" s="488" t="s">
        <v>3257</v>
      </c>
      <c r="IL109" s="203">
        <v>1997</v>
      </c>
      <c r="IM109" s="488" t="s">
        <v>3064</v>
      </c>
      <c r="IN109" s="605" t="s">
        <v>3258</v>
      </c>
    </row>
    <row r="110" spans="82:248" ht="13.5" customHeight="1">
      <c r="CD110" s="485" t="s">
        <v>52</v>
      </c>
      <c r="CE110" s="203">
        <v>14</v>
      </c>
      <c r="CF110" s="488" t="s">
        <v>517</v>
      </c>
      <c r="CG110" s="488" t="s">
        <v>214</v>
      </c>
      <c r="CH110" s="203">
        <v>22</v>
      </c>
      <c r="CI110" s="1072">
        <v>0.0031370833333333337</v>
      </c>
      <c r="CL110" s="1128"/>
      <c r="CM110" s="1128"/>
      <c r="CN110" s="1129"/>
      <c r="CO110" s="212"/>
      <c r="CP110" s="228"/>
      <c r="CQ110" s="280"/>
      <c r="EO110" s="334"/>
      <c r="EQ110" s="148"/>
      <c r="ER110" s="148"/>
      <c r="ET110" s="334"/>
      <c r="EU110" s="334"/>
      <c r="EV110" s="334"/>
      <c r="EW110" s="334"/>
      <c r="EY110" s="334"/>
      <c r="EZ110" s="334"/>
      <c r="FA110" s="334"/>
      <c r="GI110" s="334"/>
      <c r="IJ110" s="598" t="s">
        <v>122</v>
      </c>
      <c r="IK110" s="488" t="s">
        <v>3259</v>
      </c>
      <c r="IL110" s="203">
        <v>2002</v>
      </c>
      <c r="IM110" s="488" t="s">
        <v>3045</v>
      </c>
      <c r="IN110" s="605" t="s">
        <v>3260</v>
      </c>
    </row>
    <row r="111" spans="5:248" ht="13.5" customHeight="1">
      <c r="E111" s="228"/>
      <c r="F111" s="77"/>
      <c r="CD111" s="485" t="s">
        <v>56</v>
      </c>
      <c r="CE111" s="203">
        <v>4</v>
      </c>
      <c r="CF111" s="488" t="s">
        <v>518</v>
      </c>
      <c r="CG111" s="488" t="s">
        <v>435</v>
      </c>
      <c r="CH111" s="203">
        <v>32</v>
      </c>
      <c r="CI111" s="1072">
        <v>0.0033195601851851845</v>
      </c>
      <c r="CL111" s="1128"/>
      <c r="CM111" s="1128"/>
      <c r="CN111" s="1129"/>
      <c r="CO111" s="212"/>
      <c r="CP111" s="228"/>
      <c r="CQ111" s="280"/>
      <c r="EO111" s="334"/>
      <c r="EQ111" s="148"/>
      <c r="ER111" s="148"/>
      <c r="ET111" s="334"/>
      <c r="EU111" s="334"/>
      <c r="EV111" s="334"/>
      <c r="EW111" s="334"/>
      <c r="EY111" s="334"/>
      <c r="EZ111" s="334"/>
      <c r="FA111" s="334"/>
      <c r="GI111" s="334"/>
      <c r="IJ111" s="598" t="s">
        <v>152</v>
      </c>
      <c r="IK111" s="488" t="s">
        <v>3261</v>
      </c>
      <c r="IL111" s="203">
        <v>2002</v>
      </c>
      <c r="IM111" s="488" t="s">
        <v>3045</v>
      </c>
      <c r="IN111" s="605" t="s">
        <v>3260</v>
      </c>
    </row>
    <row r="112" spans="82:248" ht="13.5" customHeight="1">
      <c r="CD112" s="485" t="s">
        <v>53</v>
      </c>
      <c r="CE112" s="203">
        <v>121</v>
      </c>
      <c r="CF112" s="488" t="s">
        <v>519</v>
      </c>
      <c r="CG112" s="488" t="s">
        <v>149</v>
      </c>
      <c r="CH112" s="203">
        <v>16</v>
      </c>
      <c r="CI112" s="1072">
        <v>0.00341087962962963</v>
      </c>
      <c r="CL112" s="1128"/>
      <c r="CM112" s="1128"/>
      <c r="CN112" s="1129"/>
      <c r="CO112" s="212"/>
      <c r="CP112" s="228"/>
      <c r="CQ112" s="280"/>
      <c r="EO112" s="334"/>
      <c r="EQ112" s="148"/>
      <c r="ER112" s="148"/>
      <c r="ET112" s="334"/>
      <c r="EU112" s="334"/>
      <c r="EV112" s="334"/>
      <c r="EW112" s="334"/>
      <c r="EY112" s="334"/>
      <c r="EZ112" s="334"/>
      <c r="FA112" s="334"/>
      <c r="GI112" s="334"/>
      <c r="IJ112" s="598" t="s">
        <v>153</v>
      </c>
      <c r="IK112" s="488" t="s">
        <v>3262</v>
      </c>
      <c r="IL112" s="203">
        <v>1998</v>
      </c>
      <c r="IM112" s="488" t="s">
        <v>3045</v>
      </c>
      <c r="IN112" s="605" t="s">
        <v>3263</v>
      </c>
    </row>
    <row r="113" spans="82:248" ht="13.5" customHeight="1">
      <c r="CD113" s="485" t="s">
        <v>57</v>
      </c>
      <c r="CE113" s="203">
        <v>15</v>
      </c>
      <c r="CF113" s="488" t="s">
        <v>520</v>
      </c>
      <c r="CG113" s="488" t="s">
        <v>149</v>
      </c>
      <c r="CH113" s="203">
        <v>16</v>
      </c>
      <c r="CI113" s="1072">
        <v>0.003442013888888889</v>
      </c>
      <c r="CL113" s="1128"/>
      <c r="CM113" s="1128"/>
      <c r="CN113" s="1129"/>
      <c r="CO113" s="212"/>
      <c r="CP113" s="228"/>
      <c r="CQ113" s="280"/>
      <c r="GI113" s="334"/>
      <c r="IJ113" s="598" t="s">
        <v>126</v>
      </c>
      <c r="IK113" s="488" t="s">
        <v>3264</v>
      </c>
      <c r="IL113" s="203">
        <v>2001</v>
      </c>
      <c r="IM113" s="488" t="s">
        <v>3045</v>
      </c>
      <c r="IN113" s="605" t="s">
        <v>3265</v>
      </c>
    </row>
    <row r="114" spans="82:248" ht="13.5" customHeight="1">
      <c r="CD114" s="485" t="s">
        <v>51</v>
      </c>
      <c r="CE114" s="203">
        <v>2</v>
      </c>
      <c r="CF114" s="488" t="s">
        <v>285</v>
      </c>
      <c r="CG114" s="488" t="s">
        <v>210</v>
      </c>
      <c r="CH114" s="203">
        <v>17</v>
      </c>
      <c r="CI114" s="1072">
        <v>0.0035254976851851853</v>
      </c>
      <c r="CL114" s="1128"/>
      <c r="CM114" s="1128"/>
      <c r="CN114" s="1129"/>
      <c r="CO114" s="212"/>
      <c r="CP114" s="228"/>
      <c r="CQ114" s="280"/>
      <c r="GI114" s="334"/>
      <c r="IJ114" s="598" t="s">
        <v>123</v>
      </c>
      <c r="IK114" s="488" t="s">
        <v>3266</v>
      </c>
      <c r="IL114" s="203">
        <v>2001</v>
      </c>
      <c r="IM114" s="488" t="s">
        <v>3045</v>
      </c>
      <c r="IN114" s="605" t="s">
        <v>3267</v>
      </c>
    </row>
    <row r="115" spans="82:248" ht="13.5" customHeight="1">
      <c r="CD115" s="485" t="s">
        <v>48</v>
      </c>
      <c r="CE115" s="203">
        <v>1</v>
      </c>
      <c r="CF115" s="488" t="s">
        <v>521</v>
      </c>
      <c r="CG115" s="488" t="s">
        <v>131</v>
      </c>
      <c r="CH115" s="203">
        <v>17</v>
      </c>
      <c r="CI115" s="1072">
        <v>0.003545601851851852</v>
      </c>
      <c r="CL115" s="1128"/>
      <c r="CM115" s="1128"/>
      <c r="CN115" s="1129"/>
      <c r="CO115" s="212"/>
      <c r="CP115" s="228"/>
      <c r="CQ115" s="280"/>
      <c r="GI115" s="334"/>
      <c r="IJ115" s="598" t="s">
        <v>124</v>
      </c>
      <c r="IK115" s="488" t="s">
        <v>3268</v>
      </c>
      <c r="IL115" s="203">
        <v>2003</v>
      </c>
      <c r="IM115" s="488" t="s">
        <v>3045</v>
      </c>
      <c r="IN115" s="605" t="s">
        <v>3269</v>
      </c>
    </row>
    <row r="116" spans="82:248" ht="13.5" customHeight="1">
      <c r="CD116" s="485" t="s">
        <v>62</v>
      </c>
      <c r="CE116" s="203">
        <v>6</v>
      </c>
      <c r="CF116" s="488" t="s">
        <v>522</v>
      </c>
      <c r="CG116" s="488" t="s">
        <v>30</v>
      </c>
      <c r="CH116" s="203">
        <v>21</v>
      </c>
      <c r="CI116" s="1072">
        <v>0.003636307870370371</v>
      </c>
      <c r="CL116" s="1128"/>
      <c r="CM116" s="1128"/>
      <c r="CN116" s="1129"/>
      <c r="CO116" s="212"/>
      <c r="CP116" s="228"/>
      <c r="CQ116" s="280"/>
      <c r="GI116" s="334"/>
      <c r="IJ116" s="598" t="s">
        <v>164</v>
      </c>
      <c r="IK116" s="488" t="s">
        <v>3270</v>
      </c>
      <c r="IL116" s="203">
        <v>2002</v>
      </c>
      <c r="IM116" s="488" t="s">
        <v>3045</v>
      </c>
      <c r="IN116" s="605" t="s">
        <v>3271</v>
      </c>
    </row>
    <row r="117" spans="82:248" ht="13.5" customHeight="1">
      <c r="CD117" s="485" t="s">
        <v>114</v>
      </c>
      <c r="CE117" s="203">
        <v>9</v>
      </c>
      <c r="CF117" s="488" t="s">
        <v>523</v>
      </c>
      <c r="CG117" s="488" t="s">
        <v>30</v>
      </c>
      <c r="CH117" s="203">
        <v>17</v>
      </c>
      <c r="CI117" s="1072">
        <v>0.0037298611111111113</v>
      </c>
      <c r="CL117" s="1128"/>
      <c r="CM117" s="1128"/>
      <c r="CN117" s="1129"/>
      <c r="CO117" s="212"/>
      <c r="CP117" s="228"/>
      <c r="CQ117" s="280"/>
      <c r="GI117" s="334"/>
      <c r="IJ117" s="598" t="s">
        <v>227</v>
      </c>
      <c r="IK117" s="488" t="s">
        <v>3272</v>
      </c>
      <c r="IL117" s="203">
        <v>2003</v>
      </c>
      <c r="IM117" s="488" t="s">
        <v>3045</v>
      </c>
      <c r="IN117" s="605" t="s">
        <v>3273</v>
      </c>
    </row>
    <row r="118" spans="82:248" ht="13.5" customHeight="1">
      <c r="CD118" s="485" t="s">
        <v>54</v>
      </c>
      <c r="CE118" s="203">
        <v>12</v>
      </c>
      <c r="CF118" s="488" t="s">
        <v>524</v>
      </c>
      <c r="CG118" s="488" t="s">
        <v>225</v>
      </c>
      <c r="CH118" s="203">
        <v>16</v>
      </c>
      <c r="CI118" s="1072">
        <v>0.003984756944444444</v>
      </c>
      <c r="CL118" s="1128"/>
      <c r="CM118" s="1128"/>
      <c r="CN118" s="1129"/>
      <c r="CO118" s="212"/>
      <c r="CP118" s="228"/>
      <c r="CQ118" s="280"/>
      <c r="IJ118" s="598" t="s">
        <v>229</v>
      </c>
      <c r="IK118" s="488" t="s">
        <v>3274</v>
      </c>
      <c r="IL118" s="203">
        <v>1987</v>
      </c>
      <c r="IM118" s="488" t="s">
        <v>3275</v>
      </c>
      <c r="IN118" s="605" t="s">
        <v>3276</v>
      </c>
    </row>
    <row r="119" spans="82:248" ht="13.5" customHeight="1">
      <c r="CD119" s="485" t="s">
        <v>120</v>
      </c>
      <c r="CE119" s="203">
        <v>11</v>
      </c>
      <c r="CF119" s="488" t="s">
        <v>525</v>
      </c>
      <c r="CG119" s="488" t="s">
        <v>30</v>
      </c>
      <c r="CH119" s="203">
        <v>17</v>
      </c>
      <c r="CI119" s="1072">
        <v>0.004043055555555556</v>
      </c>
      <c r="CL119" s="1128"/>
      <c r="CM119" s="1128"/>
      <c r="CN119" s="1129"/>
      <c r="CO119" s="212"/>
      <c r="CP119" s="228"/>
      <c r="CQ119" s="280"/>
      <c r="GI119" s="334"/>
      <c r="IJ119" s="598" t="s">
        <v>231</v>
      </c>
      <c r="IK119" s="488" t="s">
        <v>3277</v>
      </c>
      <c r="IL119" s="203">
        <v>1998</v>
      </c>
      <c r="IM119" s="488" t="s">
        <v>3069</v>
      </c>
      <c r="IN119" s="605" t="s">
        <v>3278</v>
      </c>
    </row>
    <row r="120" spans="82:248" ht="13.5" customHeight="1" thickBot="1">
      <c r="CD120" s="482" t="s">
        <v>121</v>
      </c>
      <c r="CE120" s="211">
        <v>120</v>
      </c>
      <c r="CF120" s="490" t="s">
        <v>526</v>
      </c>
      <c r="CG120" s="490" t="s">
        <v>406</v>
      </c>
      <c r="CH120" s="211">
        <v>46</v>
      </c>
      <c r="CI120" s="1114">
        <v>0.005058449074074074</v>
      </c>
      <c r="CL120" s="1128"/>
      <c r="CM120" s="1128"/>
      <c r="CN120" s="1129"/>
      <c r="CO120" s="212"/>
      <c r="CP120" s="228"/>
      <c r="GI120" s="334"/>
      <c r="IJ120" s="598" t="s">
        <v>232</v>
      </c>
      <c r="IK120" s="488" t="s">
        <v>3279</v>
      </c>
      <c r="IL120" s="203">
        <v>1999</v>
      </c>
      <c r="IM120" s="488" t="s">
        <v>3069</v>
      </c>
      <c r="IN120" s="605" t="s">
        <v>3100</v>
      </c>
    </row>
    <row r="121" spans="90:248" ht="13.5" customHeight="1">
      <c r="CL121" s="1128"/>
      <c r="CM121" s="1128"/>
      <c r="CN121" s="1129"/>
      <c r="CO121" s="212"/>
      <c r="CP121" s="228"/>
      <c r="GI121" s="334"/>
      <c r="IJ121" s="480" t="s">
        <v>3297</v>
      </c>
      <c r="IK121" s="481"/>
      <c r="IL121" s="481" t="s">
        <v>1463</v>
      </c>
      <c r="IM121" s="487" t="s">
        <v>1464</v>
      </c>
      <c r="IN121" s="961" t="s">
        <v>66</v>
      </c>
    </row>
    <row r="122" spans="191:248" ht="13.5" customHeight="1">
      <c r="GI122" s="334"/>
      <c r="IJ122" s="598" t="s">
        <v>46</v>
      </c>
      <c r="IK122" s="488" t="s">
        <v>3282</v>
      </c>
      <c r="IL122" s="203">
        <v>1977</v>
      </c>
      <c r="IM122" s="488" t="s">
        <v>3071</v>
      </c>
      <c r="IN122" s="605" t="s">
        <v>3298</v>
      </c>
    </row>
    <row r="123" spans="191:248" ht="13.5" customHeight="1">
      <c r="GI123" s="334"/>
      <c r="IJ123" s="598" t="s">
        <v>50</v>
      </c>
      <c r="IK123" s="488" t="s">
        <v>3283</v>
      </c>
      <c r="IL123" s="203">
        <v>1973</v>
      </c>
      <c r="IM123" s="488" t="s">
        <v>3073</v>
      </c>
      <c r="IN123" s="605" t="s">
        <v>3284</v>
      </c>
    </row>
    <row r="124" spans="191:248" ht="13.5" customHeight="1">
      <c r="GI124" s="334"/>
      <c r="IJ124" s="598" t="s">
        <v>49</v>
      </c>
      <c r="IK124" s="488" t="s">
        <v>3285</v>
      </c>
      <c r="IL124" s="203">
        <v>1977</v>
      </c>
      <c r="IM124" s="488" t="s">
        <v>541</v>
      </c>
      <c r="IN124" s="605" t="s">
        <v>3286</v>
      </c>
    </row>
    <row r="125" spans="191:248" ht="13.5" customHeight="1">
      <c r="GI125" s="334"/>
      <c r="IJ125" s="598" t="s">
        <v>47</v>
      </c>
      <c r="IK125" s="488" t="s">
        <v>3287</v>
      </c>
      <c r="IL125" s="203">
        <v>1976</v>
      </c>
      <c r="IM125" s="488" t="s">
        <v>3067</v>
      </c>
      <c r="IN125" s="605" t="s">
        <v>3288</v>
      </c>
    </row>
    <row r="126" spans="191:248" ht="13.5" customHeight="1">
      <c r="GI126" s="334"/>
      <c r="IJ126" s="598" t="s">
        <v>55</v>
      </c>
      <c r="IK126" s="488" t="s">
        <v>3289</v>
      </c>
      <c r="IL126" s="203">
        <v>1976</v>
      </c>
      <c r="IM126" s="488" t="s">
        <v>3290</v>
      </c>
      <c r="IN126" s="605" t="s">
        <v>3291</v>
      </c>
    </row>
    <row r="127" spans="191:248" ht="13.5" customHeight="1">
      <c r="GI127" s="334"/>
      <c r="IJ127" s="598" t="s">
        <v>52</v>
      </c>
      <c r="IK127" s="488" t="s">
        <v>3292</v>
      </c>
      <c r="IL127" s="203">
        <v>1971</v>
      </c>
      <c r="IM127" s="488" t="s">
        <v>3073</v>
      </c>
      <c r="IN127" s="605" t="s">
        <v>3240</v>
      </c>
    </row>
    <row r="128" spans="191:248" ht="13.5" customHeight="1">
      <c r="GI128" s="334"/>
      <c r="IJ128" s="598" t="s">
        <v>56</v>
      </c>
      <c r="IK128" s="488" t="s">
        <v>3293</v>
      </c>
      <c r="IL128" s="203">
        <v>1971</v>
      </c>
      <c r="IM128" s="488" t="s">
        <v>3045</v>
      </c>
      <c r="IN128" s="605" t="s">
        <v>3294</v>
      </c>
    </row>
    <row r="129" spans="191:248" ht="13.5" customHeight="1" thickBot="1">
      <c r="GI129" s="334"/>
      <c r="IJ129" s="600" t="s">
        <v>53</v>
      </c>
      <c r="IK129" s="490" t="s">
        <v>3295</v>
      </c>
      <c r="IL129" s="211">
        <v>1977</v>
      </c>
      <c r="IM129" s="490" t="s">
        <v>204</v>
      </c>
      <c r="IN129" s="831" t="s">
        <v>3296</v>
      </c>
    </row>
    <row r="130" ht="13.5" customHeight="1">
      <c r="GI130" s="334"/>
    </row>
    <row r="131" ht="13.5" customHeight="1">
      <c r="GI131" s="334"/>
    </row>
    <row r="132" ht="13.5" customHeight="1">
      <c r="GI132" s="334"/>
    </row>
    <row r="134" ht="13.5" customHeight="1">
      <c r="GI134" s="334"/>
    </row>
    <row r="135" ht="13.5" customHeight="1">
      <c r="GI135" s="334"/>
    </row>
    <row r="136" ht="13.5" customHeight="1">
      <c r="GI136" s="334"/>
    </row>
    <row r="137" ht="13.5" customHeight="1">
      <c r="GI137" s="334"/>
    </row>
    <row r="138" ht="13.5" customHeight="1">
      <c r="GI138" s="334"/>
    </row>
    <row r="139" ht="13.5" customHeight="1">
      <c r="GI139" s="334"/>
    </row>
    <row r="140" ht="13.5" customHeight="1">
      <c r="GI140" s="334"/>
    </row>
    <row r="141" ht="13.5" customHeight="1">
      <c r="GI141" s="334"/>
    </row>
  </sheetData>
  <sheetProtection password="ED8C" sheet="1" objects="1" scenarios="1" selectLockedCells="1" selectUnlockedCells="1"/>
  <mergeCells count="290">
    <mergeCell ref="IE26:IF26"/>
    <mergeCell ref="IB27:ID27"/>
    <mergeCell ref="IB28:ID28"/>
    <mergeCell ref="IB29:ID29"/>
    <mergeCell ref="IE29:IF29"/>
    <mergeCell ref="IB30:ID30"/>
    <mergeCell ref="HU28:HV28"/>
    <mergeCell ref="HU31:HV31"/>
    <mergeCell ref="IB24:ID24"/>
    <mergeCell ref="IB25:ID25"/>
    <mergeCell ref="IB26:ID26"/>
    <mergeCell ref="HH22:HJ22"/>
    <mergeCell ref="HR26:HT26"/>
    <mergeCell ref="HR27:HT27"/>
    <mergeCell ref="HR28:HT28"/>
    <mergeCell ref="HR29:HT29"/>
    <mergeCell ref="HR30:HT30"/>
    <mergeCell ref="HR31:HT31"/>
    <mergeCell ref="HR32:HT32"/>
    <mergeCell ref="HH16:HJ16"/>
    <mergeCell ref="HH17:HJ17"/>
    <mergeCell ref="HH18:HJ18"/>
    <mergeCell ref="HH19:HJ19"/>
    <mergeCell ref="HH20:HJ20"/>
    <mergeCell ref="HH21:HJ21"/>
    <mergeCell ref="GX23:GZ23"/>
    <mergeCell ref="GX20:GZ20"/>
    <mergeCell ref="GX21:GZ21"/>
    <mergeCell ref="GX22:GZ22"/>
    <mergeCell ref="GX17:GZ17"/>
    <mergeCell ref="GX18:GZ18"/>
    <mergeCell ref="GX19:GZ19"/>
    <mergeCell ref="FO20:FQ20"/>
    <mergeCell ref="FO22:FQ22"/>
    <mergeCell ref="FR20:FS20"/>
    <mergeCell ref="FR21:FS21"/>
    <mergeCell ref="FR22:FS22"/>
    <mergeCell ref="FR23:FS23"/>
    <mergeCell ref="FO23:FQ23"/>
    <mergeCell ref="FO21:FQ21"/>
    <mergeCell ref="FR25:FS25"/>
    <mergeCell ref="FR26:FS26"/>
    <mergeCell ref="FE104:FI104"/>
    <mergeCell ref="FE105:FI105"/>
    <mergeCell ref="FR24:FS24"/>
    <mergeCell ref="FO24:FQ24"/>
    <mergeCell ref="FO26:FQ26"/>
    <mergeCell ref="FO25:FQ25"/>
    <mergeCell ref="FE106:FI106"/>
    <mergeCell ref="FE107:FI107"/>
    <mergeCell ref="FE108:FI108"/>
    <mergeCell ref="FE98:FI98"/>
    <mergeCell ref="FE99:FI99"/>
    <mergeCell ref="FE100:FI100"/>
    <mergeCell ref="FE101:FI101"/>
    <mergeCell ref="FE102:FI102"/>
    <mergeCell ref="FE103:FI103"/>
    <mergeCell ref="EA19:EB19"/>
    <mergeCell ref="EA13:EB13"/>
    <mergeCell ref="EA14:EB14"/>
    <mergeCell ref="EA15:EB15"/>
    <mergeCell ref="EA16:EB16"/>
    <mergeCell ref="EA17:EB17"/>
    <mergeCell ref="EA18:EB18"/>
    <mergeCell ref="DQ35:DR35"/>
    <mergeCell ref="DU29:DV29"/>
    <mergeCell ref="DU30:DV30"/>
    <mergeCell ref="DU31:DV31"/>
    <mergeCell ref="DU32:DV32"/>
    <mergeCell ref="DU33:DV33"/>
    <mergeCell ref="DU34:DV34"/>
    <mergeCell ref="DU35:DV35"/>
    <mergeCell ref="DQ29:DR29"/>
    <mergeCell ref="DQ30:DR30"/>
    <mergeCell ref="DQ31:DR31"/>
    <mergeCell ref="DQ32:DR32"/>
    <mergeCell ref="DQ33:DR33"/>
    <mergeCell ref="DQ34:DR34"/>
    <mergeCell ref="CM57:CO57"/>
    <mergeCell ref="CM58:CO58"/>
    <mergeCell ref="CS34:CT34"/>
    <mergeCell ref="CS35:CT35"/>
    <mergeCell ref="CS44:CT44"/>
    <mergeCell ref="CS45:CT45"/>
    <mergeCell ref="CM59:CO59"/>
    <mergeCell ref="CM45:CO45"/>
    <mergeCell ref="CM46:CO46"/>
    <mergeCell ref="CM47:CO47"/>
    <mergeCell ref="CM49:CO49"/>
    <mergeCell ref="CM50:CO50"/>
    <mergeCell ref="CM51:CO51"/>
    <mergeCell ref="H2:H10"/>
    <mergeCell ref="CM60:CO60"/>
    <mergeCell ref="CM62:CO62"/>
    <mergeCell ref="CM63:CO63"/>
    <mergeCell ref="CM48:CO48"/>
    <mergeCell ref="CM52:CO52"/>
    <mergeCell ref="CM53:CO53"/>
    <mergeCell ref="CM54:CO54"/>
    <mergeCell ref="CM55:CO55"/>
    <mergeCell ref="CM56:CO56"/>
    <mergeCell ref="W2:W10"/>
    <mergeCell ref="A3:A10"/>
    <mergeCell ref="N3:N10"/>
    <mergeCell ref="M3:M10"/>
    <mergeCell ref="M2:N2"/>
    <mergeCell ref="K2:K10"/>
    <mergeCell ref="I2:I10"/>
    <mergeCell ref="G2:G10"/>
    <mergeCell ref="F2:F10"/>
    <mergeCell ref="J2:J10"/>
    <mergeCell ref="U2:U10"/>
    <mergeCell ref="X2:X10"/>
    <mergeCell ref="A1:X1"/>
    <mergeCell ref="A2:B2"/>
    <mergeCell ref="C2:C10"/>
    <mergeCell ref="D2:D10"/>
    <mergeCell ref="E2:E10"/>
    <mergeCell ref="R2:R10"/>
    <mergeCell ref="T2:T10"/>
    <mergeCell ref="S2:S10"/>
    <mergeCell ref="AK2:AL6"/>
    <mergeCell ref="AM2:AM6"/>
    <mergeCell ref="AN2:AN6"/>
    <mergeCell ref="AO2:AO6"/>
    <mergeCell ref="L2:L10"/>
    <mergeCell ref="B3:B10"/>
    <mergeCell ref="V2:V10"/>
    <mergeCell ref="P2:P10"/>
    <mergeCell ref="O2:O10"/>
    <mergeCell ref="Q2:Q10"/>
    <mergeCell ref="AT2:AT6"/>
    <mergeCell ref="AU2:AU6"/>
    <mergeCell ref="AV2:AV6"/>
    <mergeCell ref="AW2:AW6"/>
    <mergeCell ref="AP2:AP6"/>
    <mergeCell ref="AQ2:AQ6"/>
    <mergeCell ref="AR2:AR6"/>
    <mergeCell ref="AS2:AS6"/>
    <mergeCell ref="BC2:BC6"/>
    <mergeCell ref="BD2:BD6"/>
    <mergeCell ref="BE2:BE6"/>
    <mergeCell ref="BF2:BF6"/>
    <mergeCell ref="AX2:AX6"/>
    <mergeCell ref="AY2:AY6"/>
    <mergeCell ref="AZ2:AZ6"/>
    <mergeCell ref="BA2:BB6"/>
    <mergeCell ref="BQ2:BQ6"/>
    <mergeCell ref="BR2:BR6"/>
    <mergeCell ref="BK2:BK6"/>
    <mergeCell ref="BL2:BL6"/>
    <mergeCell ref="BM2:BM6"/>
    <mergeCell ref="BN2:BN6"/>
    <mergeCell ref="BA11:BB15"/>
    <mergeCell ref="BC11:BC15"/>
    <mergeCell ref="BD11:BD15"/>
    <mergeCell ref="BE11:BE15"/>
    <mergeCell ref="BO2:BO6"/>
    <mergeCell ref="BP2:BP6"/>
    <mergeCell ref="BG2:BG6"/>
    <mergeCell ref="BH2:BH6"/>
    <mergeCell ref="BI2:BI6"/>
    <mergeCell ref="BJ2:BJ6"/>
    <mergeCell ref="BP11:BP15"/>
    <mergeCell ref="BQ11:BQ15"/>
    <mergeCell ref="BJ11:BJ15"/>
    <mergeCell ref="BK11:BK15"/>
    <mergeCell ref="BL11:BL15"/>
    <mergeCell ref="BM11:BM15"/>
    <mergeCell ref="AQ32:AQ36"/>
    <mergeCell ref="AR32:AR36"/>
    <mergeCell ref="AS32:AS36"/>
    <mergeCell ref="AT32:AT36"/>
    <mergeCell ref="BN11:BN15"/>
    <mergeCell ref="BO11:BO15"/>
    <mergeCell ref="BF11:BF15"/>
    <mergeCell ref="BG11:BG15"/>
    <mergeCell ref="BH11:BH15"/>
    <mergeCell ref="BI11:BI15"/>
    <mergeCell ref="AU32:AU36"/>
    <mergeCell ref="AV32:AV36"/>
    <mergeCell ref="AW32:AW36"/>
    <mergeCell ref="AX32:AX36"/>
    <mergeCell ref="BR11:BR15"/>
    <mergeCell ref="AK32:AL36"/>
    <mergeCell ref="AM32:AM36"/>
    <mergeCell ref="AN32:AN36"/>
    <mergeCell ref="AO32:AO36"/>
    <mergeCell ref="AP32:AP36"/>
    <mergeCell ref="AY40:AZ40"/>
    <mergeCell ref="AY41:AZ41"/>
    <mergeCell ref="AY42:AZ42"/>
    <mergeCell ref="AY43:AZ43"/>
    <mergeCell ref="AY32:AZ36"/>
    <mergeCell ref="AY37:AZ37"/>
    <mergeCell ref="AY38:AZ38"/>
    <mergeCell ref="AY39:AZ39"/>
    <mergeCell ref="AR55:AR59"/>
    <mergeCell ref="AY48:AZ48"/>
    <mergeCell ref="AY49:AZ49"/>
    <mergeCell ref="AY50:AZ50"/>
    <mergeCell ref="AY51:AZ51"/>
    <mergeCell ref="AY44:AZ44"/>
    <mergeCell ref="AY45:AZ45"/>
    <mergeCell ref="AY46:AZ46"/>
    <mergeCell ref="AY47:AZ47"/>
    <mergeCell ref="AS55:AS59"/>
    <mergeCell ref="AK55:AL59"/>
    <mergeCell ref="AM55:AM59"/>
    <mergeCell ref="AN55:AN59"/>
    <mergeCell ref="AO55:AO59"/>
    <mergeCell ref="AP55:AP59"/>
    <mergeCell ref="AQ55:AQ59"/>
    <mergeCell ref="AT55:AT59"/>
    <mergeCell ref="AU55:AU59"/>
    <mergeCell ref="AV55:AV59"/>
    <mergeCell ref="AY52:AZ52"/>
    <mergeCell ref="AY53:AZ53"/>
    <mergeCell ref="AY54:AZ54"/>
    <mergeCell ref="AY61:AZ61"/>
    <mergeCell ref="AY62:AZ62"/>
    <mergeCell ref="AY63:AZ63"/>
    <mergeCell ref="AY64:AZ64"/>
    <mergeCell ref="AW55:AW59"/>
    <mergeCell ref="AX55:AX59"/>
    <mergeCell ref="AY55:AZ59"/>
    <mergeCell ref="AY60:AZ60"/>
    <mergeCell ref="AY69:AZ69"/>
    <mergeCell ref="AY70:AZ70"/>
    <mergeCell ref="AY71:AZ71"/>
    <mergeCell ref="AM75:AO75"/>
    <mergeCell ref="AY65:AZ65"/>
    <mergeCell ref="AY66:AZ66"/>
    <mergeCell ref="AY67:AZ67"/>
    <mergeCell ref="AY68:AZ68"/>
    <mergeCell ref="CS30:CT30"/>
    <mergeCell ref="CS31:CT31"/>
    <mergeCell ref="CS32:CT32"/>
    <mergeCell ref="CS33:CT33"/>
    <mergeCell ref="CS46:CT46"/>
    <mergeCell ref="CS36:CT36"/>
    <mergeCell ref="CS39:CT39"/>
    <mergeCell ref="CS40:CT40"/>
    <mergeCell ref="CS41:CT41"/>
    <mergeCell ref="CS42:CT42"/>
    <mergeCell ref="DG18:DH18"/>
    <mergeCell ref="DG19:DH19"/>
    <mergeCell ref="DI15:DK15"/>
    <mergeCell ref="DG13:DH13"/>
    <mergeCell ref="DG14:DH14"/>
    <mergeCell ref="DG15:DH15"/>
    <mergeCell ref="DG16:DH16"/>
    <mergeCell ref="DI16:DK16"/>
    <mergeCell ref="DG17:DH17"/>
    <mergeCell ref="GM42:GN42"/>
    <mergeCell ref="GM43:GN43"/>
    <mergeCell ref="GM44:GN44"/>
    <mergeCell ref="GM40:GN40"/>
    <mergeCell ref="GM41:GN41"/>
    <mergeCell ref="CS43:CT43"/>
    <mergeCell ref="GO44:GQ44"/>
    <mergeCell ref="GO45:GQ45"/>
    <mergeCell ref="GJ39:GL39"/>
    <mergeCell ref="GJ40:GL40"/>
    <mergeCell ref="GJ41:GL41"/>
    <mergeCell ref="GJ42:GL42"/>
    <mergeCell ref="GJ43:GL43"/>
    <mergeCell ref="GJ44:GL44"/>
    <mergeCell ref="GJ45:GL45"/>
    <mergeCell ref="GM39:GN39"/>
    <mergeCell ref="GR40:GT40"/>
    <mergeCell ref="GR41:GT41"/>
    <mergeCell ref="GR42:GT42"/>
    <mergeCell ref="GR43:GT43"/>
    <mergeCell ref="GM45:GN45"/>
    <mergeCell ref="GO39:GQ39"/>
    <mergeCell ref="GO40:GQ40"/>
    <mergeCell ref="GO41:GQ41"/>
    <mergeCell ref="GO42:GQ42"/>
    <mergeCell ref="GO43:GQ43"/>
    <mergeCell ref="GR45:GT45"/>
    <mergeCell ref="GR44:GT44"/>
    <mergeCell ref="FX37:FY37"/>
    <mergeCell ref="FX38:FY38"/>
    <mergeCell ref="FX39:FY39"/>
    <mergeCell ref="FX40:FY40"/>
    <mergeCell ref="FX41:FY41"/>
    <mergeCell ref="FX42:FY42"/>
    <mergeCell ref="FX43:FY43"/>
    <mergeCell ref="GR39:GT39"/>
  </mergeCells>
  <conditionalFormatting sqref="IB3:IC21">
    <cfRule type="cellIs" priority="2" dxfId="4" operator="equal" stopIfTrue="1">
      <formula>$C$27</formula>
    </cfRule>
  </conditionalFormatting>
  <conditionalFormatting sqref="IF3:IG9">
    <cfRule type="cellIs" priority="1" dxfId="4" operator="equal" stopIfTrue="1">
      <formula>$C$41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ignoredErrors>
    <ignoredError sqref="L12:L16 L19" unlockedFormula="1"/>
    <ignoredError sqref="AY7:AY31 AX37:AX54 AX60:AX71 BQ7:BQ10 BQ16:BQ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P275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4.75390625" style="58" customWidth="1"/>
    <col min="2" max="2" width="11.875" style="58" bestFit="1" customWidth="1"/>
    <col min="3" max="4" width="6.625" style="58" bestFit="1" customWidth="1"/>
    <col min="5" max="5" width="6.625" style="58" customWidth="1"/>
    <col min="6" max="6" width="11.875" style="58" bestFit="1" customWidth="1"/>
    <col min="7" max="8" width="6.625" style="58" bestFit="1" customWidth="1"/>
    <col min="9" max="9" width="6.625" style="334" bestFit="1" customWidth="1"/>
    <col min="10" max="10" width="11.875" style="58" bestFit="1" customWidth="1"/>
    <col min="11" max="12" width="6.625" style="58" bestFit="1" customWidth="1"/>
    <col min="13" max="13" width="6.625" style="334" bestFit="1" customWidth="1"/>
    <col min="14" max="14" width="9.125" style="181" customWidth="1"/>
    <col min="15" max="15" width="4.75390625" style="58" customWidth="1"/>
    <col min="16" max="16" width="15.875" style="58" bestFit="1" customWidth="1"/>
    <col min="17" max="18" width="6.625" style="58" bestFit="1" customWidth="1"/>
    <col min="19" max="19" width="6.625" style="58" customWidth="1"/>
    <col min="20" max="20" width="12.875" style="58" customWidth="1"/>
    <col min="21" max="22" width="6.625" style="58" bestFit="1" customWidth="1"/>
    <col min="23" max="23" width="6.625" style="334" bestFit="1" customWidth="1"/>
    <col min="24" max="24" width="9.125" style="130" customWidth="1"/>
    <col min="25" max="25" width="4.75390625" style="58" customWidth="1"/>
    <col min="26" max="26" width="10.875" style="58" bestFit="1" customWidth="1"/>
    <col min="27" max="29" width="7.625" style="58" bestFit="1" customWidth="1"/>
    <col min="30" max="30" width="11.875" style="58" bestFit="1" customWidth="1"/>
    <col min="31" max="32" width="6.625" style="58" bestFit="1" customWidth="1"/>
    <col min="33" max="33" width="6.625" style="334" bestFit="1" customWidth="1"/>
    <col min="34" max="34" width="9.375" style="58" bestFit="1" customWidth="1"/>
    <col min="35" max="36" width="6.625" style="58" bestFit="1" customWidth="1"/>
    <col min="37" max="37" width="6.625" style="334" bestFit="1" customWidth="1"/>
    <col min="38" max="38" width="9.125" style="130" customWidth="1"/>
    <col min="39" max="39" width="4.75390625" style="58" customWidth="1"/>
    <col min="40" max="40" width="15.875" style="58" bestFit="1" customWidth="1"/>
    <col min="41" max="43" width="6.625" style="58" bestFit="1" customWidth="1"/>
    <col min="44" max="44" width="12.625" style="58" bestFit="1" customWidth="1"/>
    <col min="45" max="46" width="6.625" style="58" bestFit="1" customWidth="1"/>
    <col min="47" max="47" width="6.625" style="334" bestFit="1" customWidth="1"/>
    <col min="48" max="48" width="10.75390625" style="58" bestFit="1" customWidth="1"/>
    <col min="49" max="51" width="6.625" style="58" bestFit="1" customWidth="1"/>
    <col min="52" max="52" width="9.125" style="130" customWidth="1"/>
    <col min="53" max="53" width="4.75390625" style="58" customWidth="1"/>
    <col min="54" max="54" width="14.75390625" style="58" bestFit="1" customWidth="1"/>
    <col min="55" max="57" width="6.625" style="58" bestFit="1" customWidth="1"/>
    <col min="58" max="58" width="17.875" style="58" bestFit="1" customWidth="1"/>
    <col min="59" max="60" width="6.625" style="58" bestFit="1" customWidth="1"/>
    <col min="61" max="61" width="6.625" style="334" bestFit="1" customWidth="1"/>
    <col min="62" max="62" width="9.125" style="130" customWidth="1"/>
    <col min="63" max="63" width="4.75390625" style="58" customWidth="1"/>
    <col min="64" max="64" width="11.875" style="58" bestFit="1" customWidth="1"/>
    <col min="65" max="67" width="6.625" style="58" customWidth="1"/>
    <col min="68" max="68" width="11.875" style="58" bestFit="1" customWidth="1"/>
    <col min="69" max="70" width="6.625" style="58" bestFit="1" customWidth="1"/>
    <col min="71" max="71" width="6.625" style="334" bestFit="1" customWidth="1"/>
    <col min="72" max="72" width="9.375" style="58" bestFit="1" customWidth="1"/>
    <col min="73" max="74" width="6.625" style="58" bestFit="1" customWidth="1"/>
    <col min="75" max="75" width="6.625" style="334" bestFit="1" customWidth="1"/>
    <col min="76" max="76" width="9.125" style="185" customWidth="1"/>
    <col min="77" max="77" width="4.75390625" style="185" customWidth="1"/>
    <col min="78" max="78" width="11.875" style="293" bestFit="1" customWidth="1"/>
    <col min="79" max="81" width="7.00390625" style="185" bestFit="1" customWidth="1"/>
    <col min="82" max="82" width="11.875" style="293" bestFit="1" customWidth="1"/>
    <col min="83" max="85" width="7.00390625" style="185" bestFit="1" customWidth="1"/>
    <col min="86" max="86" width="8.875" style="293" bestFit="1" customWidth="1"/>
    <col min="87" max="89" width="7.00390625" style="185" bestFit="1" customWidth="1"/>
    <col min="90" max="90" width="9.125" style="185" customWidth="1"/>
    <col min="91" max="91" width="4.75390625" style="58" customWidth="1"/>
    <col min="92" max="92" width="16.625" style="58" bestFit="1" customWidth="1"/>
    <col min="93" max="95" width="6.625" style="58" bestFit="1" customWidth="1"/>
    <col min="96" max="96" width="12.625" style="58" bestFit="1" customWidth="1"/>
    <col min="97" max="98" width="6.625" style="58" bestFit="1" customWidth="1"/>
    <col min="99" max="99" width="6.625" style="334" bestFit="1" customWidth="1"/>
    <col min="100" max="100" width="10.75390625" style="58" bestFit="1" customWidth="1"/>
    <col min="101" max="103" width="6.625" style="58" bestFit="1" customWidth="1"/>
    <col min="104" max="104" width="9.125" style="293" customWidth="1"/>
    <col min="105" max="105" width="4.75390625" style="58" customWidth="1"/>
    <col min="106" max="106" width="17.25390625" style="58" bestFit="1" customWidth="1"/>
    <col min="107" max="109" width="6.625" style="58" bestFit="1" customWidth="1"/>
    <col min="110" max="110" width="13.25390625" style="58" bestFit="1" customWidth="1"/>
    <col min="111" max="112" width="6.625" style="58" bestFit="1" customWidth="1"/>
    <col min="113" max="113" width="6.625" style="334" bestFit="1" customWidth="1"/>
    <col min="114" max="114" width="15.625" style="58" bestFit="1" customWidth="1"/>
    <col min="115" max="117" width="6.625" style="58" bestFit="1" customWidth="1"/>
    <col min="118" max="118" width="9.125" style="294" customWidth="1"/>
    <col min="119" max="119" width="4.75390625" style="58" customWidth="1"/>
    <col min="120" max="120" width="14.75390625" style="58" bestFit="1" customWidth="1"/>
    <col min="121" max="123" width="6.625" style="58" bestFit="1" customWidth="1"/>
    <col min="124" max="124" width="11.125" style="58" bestFit="1" customWidth="1"/>
    <col min="125" max="127" width="6.625" style="58" bestFit="1" customWidth="1"/>
    <col min="128" max="128" width="9.125" style="57" customWidth="1"/>
    <col min="129" max="129" width="4.75390625" style="58" customWidth="1"/>
    <col min="130" max="130" width="14.75390625" style="58" bestFit="1" customWidth="1"/>
    <col min="131" max="133" width="6.625" style="58" bestFit="1" customWidth="1"/>
    <col min="134" max="134" width="12.625" style="58" bestFit="1" customWidth="1"/>
    <col min="135" max="136" width="6.625" style="58" bestFit="1" customWidth="1"/>
    <col min="137" max="137" width="6.625" style="334" bestFit="1" customWidth="1"/>
    <col min="138" max="138" width="9.125" style="130" customWidth="1"/>
    <col min="139" max="139" width="4.75390625" style="58" customWidth="1"/>
    <col min="140" max="140" width="11.375" style="58" bestFit="1" customWidth="1"/>
    <col min="141" max="143" width="6.625" style="58" bestFit="1" customWidth="1"/>
    <col min="144" max="144" width="11.125" style="58" bestFit="1" customWidth="1"/>
    <col min="145" max="146" width="6.625" style="58" bestFit="1" customWidth="1"/>
    <col min="147" max="147" width="6.625" style="334" bestFit="1" customWidth="1"/>
    <col min="148" max="148" width="9.125" style="142" customWidth="1"/>
    <col min="149" max="149" width="4.75390625" style="40" customWidth="1"/>
    <col min="150" max="150" width="20.25390625" style="810" bestFit="1" customWidth="1"/>
    <col min="151" max="151" width="4.75390625" style="279" bestFit="1" customWidth="1"/>
    <col min="152" max="152" width="6.00390625" style="279" bestFit="1" customWidth="1"/>
    <col min="153" max="153" width="15.75390625" style="281" bestFit="1" customWidth="1"/>
    <col min="154" max="154" width="7.125" style="281" bestFit="1" customWidth="1"/>
    <col min="155" max="155" width="9.125" style="532" customWidth="1"/>
    <col min="156" max="156" width="4.75390625" style="47" customWidth="1"/>
    <col min="157" max="157" width="15.875" style="139" bestFit="1" customWidth="1"/>
    <col min="158" max="160" width="6.625" style="185" bestFit="1" customWidth="1"/>
    <col min="161" max="161" width="10.75390625" style="186" bestFit="1" customWidth="1"/>
    <col min="162" max="162" width="6.625" style="784" bestFit="1" customWidth="1"/>
    <col min="163" max="164" width="6.625" style="57" bestFit="1" customWidth="1"/>
    <col min="165" max="165" width="9.125" style="182" customWidth="1"/>
    <col min="166" max="166" width="4.75390625" style="58" customWidth="1"/>
    <col min="167" max="167" width="15.625" style="58" bestFit="1" customWidth="1"/>
    <col min="168" max="170" width="6.625" style="58" bestFit="1" customWidth="1"/>
    <col min="171" max="171" width="12.625" style="58" bestFit="1" customWidth="1"/>
    <col min="172" max="173" width="6.625" style="58" bestFit="1" customWidth="1"/>
    <col min="174" max="174" width="6.625" style="334" bestFit="1" customWidth="1"/>
    <col min="175" max="175" width="9.125" style="47" customWidth="1"/>
    <col min="176" max="176" width="4.75390625" style="58" customWidth="1"/>
    <col min="177" max="177" width="14.25390625" style="58" bestFit="1" customWidth="1"/>
    <col min="178" max="180" width="6.625" style="58" bestFit="1" customWidth="1"/>
    <col min="181" max="181" width="12.625" style="58" bestFit="1" customWidth="1"/>
    <col min="182" max="183" width="6.625" style="58" bestFit="1" customWidth="1"/>
    <col min="184" max="184" width="6.625" style="334" bestFit="1" customWidth="1"/>
    <col min="185" max="185" width="10.75390625" style="58" bestFit="1" customWidth="1"/>
    <col min="186" max="188" width="6.625" style="58" bestFit="1" customWidth="1"/>
    <col min="189" max="189" width="9.125" style="47" customWidth="1"/>
    <col min="190" max="190" width="4.75390625" style="40" customWidth="1"/>
    <col min="191" max="191" width="20.25390625" style="810" bestFit="1" customWidth="1"/>
    <col min="192" max="192" width="15.375" style="810" bestFit="1" customWidth="1"/>
    <col min="193" max="193" width="7.125" style="281" bestFit="1" customWidth="1"/>
    <col min="194" max="194" width="9.125" style="47" customWidth="1"/>
    <col min="195" max="195" width="4.75390625" style="47" customWidth="1"/>
    <col min="196" max="196" width="16.625" style="139" bestFit="1" customWidth="1"/>
    <col min="197" max="199" width="5.625" style="859" bestFit="1" customWidth="1"/>
    <col min="200" max="200" width="9.125" style="47" customWidth="1"/>
    <col min="201" max="203" width="5.625" style="859" bestFit="1" customWidth="1"/>
    <col min="204" max="204" width="15.875" style="139" bestFit="1" customWidth="1"/>
    <col min="205" max="207" width="5.625" style="859" bestFit="1" customWidth="1"/>
    <col min="208" max="208" width="9.125" style="47" customWidth="1"/>
    <col min="209" max="209" width="4.75390625" style="47" customWidth="1"/>
    <col min="210" max="210" width="14.25390625" style="139" bestFit="1" customWidth="1"/>
    <col min="211" max="213" width="6.625" style="47" bestFit="1" customWidth="1"/>
    <col min="214" max="214" width="14.00390625" style="47" bestFit="1" customWidth="1"/>
    <col min="215" max="217" width="6.625" style="47" bestFit="1" customWidth="1"/>
    <col min="218" max="218" width="10.75390625" style="47" bestFit="1" customWidth="1"/>
    <col min="219" max="221" width="6.625" style="47" bestFit="1" customWidth="1"/>
    <col min="222" max="222" width="9.125" style="47" customWidth="1"/>
    <col min="223" max="223" width="4.75390625" style="47" customWidth="1"/>
    <col min="224" max="224" width="14.25390625" style="139" bestFit="1" customWidth="1"/>
    <col min="225" max="227" width="5.625" style="859" customWidth="1"/>
    <col min="228" max="228" width="14.00390625" style="47" bestFit="1" customWidth="1"/>
    <col min="229" max="231" width="5.625" style="859" customWidth="1"/>
    <col min="232" max="232" width="14.75390625" style="47" bestFit="1" customWidth="1"/>
    <col min="233" max="235" width="5.625" style="859" customWidth="1"/>
    <col min="236" max="236" width="9.125" style="47" customWidth="1"/>
    <col min="237" max="237" width="4.75390625" style="47" customWidth="1"/>
    <col min="238" max="238" width="14.25390625" style="139" bestFit="1" customWidth="1"/>
    <col min="239" max="241" width="6.625" style="47" bestFit="1" customWidth="1"/>
    <col min="242" max="242" width="15.625" style="47" bestFit="1" customWidth="1"/>
    <col min="243" max="245" width="6.625" style="47" bestFit="1" customWidth="1"/>
    <col min="246" max="246" width="9.125" style="47" customWidth="1"/>
    <col min="247" max="247" width="4.75390625" style="40" customWidth="1"/>
    <col min="248" max="248" width="19.75390625" style="810" bestFit="1" customWidth="1"/>
    <col min="249" max="249" width="27.25390625" style="810" bestFit="1" customWidth="1"/>
    <col min="250" max="250" width="7.125" style="279" bestFit="1" customWidth="1"/>
    <col min="251" max="255" width="9.125" style="47" customWidth="1"/>
    <col min="256" max="16384" width="9.125" style="47" customWidth="1"/>
  </cols>
  <sheetData>
    <row r="1" spans="1:250" ht="16.5" thickBot="1">
      <c r="A1" s="376" t="s">
        <v>1565</v>
      </c>
      <c r="B1" s="432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4"/>
      <c r="O1" s="376" t="s">
        <v>1565</v>
      </c>
      <c r="P1" s="432"/>
      <c r="Q1" s="433"/>
      <c r="R1" s="433"/>
      <c r="S1" s="433"/>
      <c r="T1" s="433"/>
      <c r="U1" s="433"/>
      <c r="V1" s="433"/>
      <c r="W1" s="434"/>
      <c r="Y1" s="376" t="s">
        <v>1583</v>
      </c>
      <c r="Z1" s="432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4"/>
      <c r="AM1" s="376" t="s">
        <v>1595</v>
      </c>
      <c r="AN1" s="432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4"/>
      <c r="BA1" s="376" t="s">
        <v>1596</v>
      </c>
      <c r="BB1" s="432"/>
      <c r="BC1" s="433"/>
      <c r="BD1" s="433"/>
      <c r="BE1" s="433"/>
      <c r="BF1" s="433"/>
      <c r="BG1" s="433"/>
      <c r="BH1" s="433"/>
      <c r="BI1" s="434"/>
      <c r="BK1" s="376" t="s">
        <v>1597</v>
      </c>
      <c r="BL1" s="432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4"/>
      <c r="BY1" s="376" t="s">
        <v>1681</v>
      </c>
      <c r="BZ1" s="432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4"/>
      <c r="CM1" s="376" t="s">
        <v>1628</v>
      </c>
      <c r="CN1" s="432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4"/>
      <c r="DA1" s="376" t="s">
        <v>1682</v>
      </c>
      <c r="DB1" s="432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4"/>
      <c r="DO1" s="376" t="s">
        <v>1683</v>
      </c>
      <c r="DP1" s="432"/>
      <c r="DQ1" s="533"/>
      <c r="DR1" s="533"/>
      <c r="DS1" s="533"/>
      <c r="DT1" s="433"/>
      <c r="DU1" s="533"/>
      <c r="DV1" s="533"/>
      <c r="DW1" s="534"/>
      <c r="DY1" s="376" t="s">
        <v>1684</v>
      </c>
      <c r="DZ1" s="432"/>
      <c r="EA1" s="433"/>
      <c r="EB1" s="433"/>
      <c r="EC1" s="433"/>
      <c r="ED1" s="433"/>
      <c r="EE1" s="433"/>
      <c r="EF1" s="433"/>
      <c r="EG1" s="434"/>
      <c r="EI1" s="376" t="s">
        <v>1685</v>
      </c>
      <c r="EJ1" s="432"/>
      <c r="EK1" s="433"/>
      <c r="EL1" s="433"/>
      <c r="EM1" s="433"/>
      <c r="EN1" s="433"/>
      <c r="EO1" s="433"/>
      <c r="EP1" s="433"/>
      <c r="EQ1" s="434"/>
      <c r="ES1" s="376" t="s">
        <v>1810</v>
      </c>
      <c r="ET1" s="432"/>
      <c r="EU1" s="433"/>
      <c r="EV1" s="433"/>
      <c r="EW1" s="433"/>
      <c r="EX1" s="434"/>
      <c r="EZ1" s="376" t="s">
        <v>1734</v>
      </c>
      <c r="FA1" s="432"/>
      <c r="FB1" s="433"/>
      <c r="FC1" s="433"/>
      <c r="FD1" s="433"/>
      <c r="FE1" s="433"/>
      <c r="FF1" s="433"/>
      <c r="FG1" s="433"/>
      <c r="FH1" s="434"/>
      <c r="FJ1" s="376" t="s">
        <v>1858</v>
      </c>
      <c r="FK1" s="432"/>
      <c r="FL1" s="433"/>
      <c r="FM1" s="433"/>
      <c r="FN1" s="433"/>
      <c r="FO1" s="433"/>
      <c r="FP1" s="433"/>
      <c r="FQ1" s="433"/>
      <c r="FR1" s="434"/>
      <c r="FT1" s="376" t="s">
        <v>1859</v>
      </c>
      <c r="FU1" s="432"/>
      <c r="FV1" s="433"/>
      <c r="FW1" s="433"/>
      <c r="FX1" s="433"/>
      <c r="FY1" s="838"/>
      <c r="FZ1" s="838"/>
      <c r="GA1" s="838"/>
      <c r="GB1" s="838"/>
      <c r="GC1" s="433"/>
      <c r="GD1" s="433"/>
      <c r="GE1" s="433"/>
      <c r="GF1" s="434"/>
      <c r="GH1" s="376" t="s">
        <v>1864</v>
      </c>
      <c r="GI1" s="432"/>
      <c r="GJ1" s="432"/>
      <c r="GK1" s="434"/>
      <c r="GM1" s="376" t="s">
        <v>1931</v>
      </c>
      <c r="GN1" s="432"/>
      <c r="GO1" s="433"/>
      <c r="GP1" s="433"/>
      <c r="GQ1" s="433"/>
      <c r="GR1" s="838"/>
      <c r="GS1" s="871"/>
      <c r="GT1" s="871"/>
      <c r="GU1" s="871"/>
      <c r="GV1" s="873"/>
      <c r="GW1" s="543"/>
      <c r="GX1" s="543"/>
      <c r="GY1" s="547"/>
      <c r="HA1" s="376" t="s">
        <v>2007</v>
      </c>
      <c r="HB1" s="432"/>
      <c r="HC1" s="433"/>
      <c r="HD1" s="433"/>
      <c r="HE1" s="433"/>
      <c r="HF1" s="838"/>
      <c r="HG1" s="871"/>
      <c r="HH1" s="871"/>
      <c r="HI1" s="871"/>
      <c r="HJ1" s="873"/>
      <c r="HK1" s="543"/>
      <c r="HL1" s="543"/>
      <c r="HM1" s="547"/>
      <c r="HO1" s="376" t="s">
        <v>2008</v>
      </c>
      <c r="HP1" s="432"/>
      <c r="HQ1" s="543"/>
      <c r="HR1" s="543"/>
      <c r="HS1" s="543"/>
      <c r="HT1" s="838"/>
      <c r="HU1" s="871"/>
      <c r="HV1" s="871"/>
      <c r="HW1" s="871"/>
      <c r="HX1" s="873"/>
      <c r="HY1" s="543"/>
      <c r="HZ1" s="543"/>
      <c r="IA1" s="547"/>
      <c r="IC1" s="376" t="s">
        <v>2051</v>
      </c>
      <c r="ID1" s="432"/>
      <c r="IE1" s="433"/>
      <c r="IF1" s="433"/>
      <c r="IG1" s="433"/>
      <c r="IH1" s="433"/>
      <c r="II1" s="543"/>
      <c r="IJ1" s="543"/>
      <c r="IK1" s="547"/>
      <c r="IM1" s="376" t="s">
        <v>2182</v>
      </c>
      <c r="IN1" s="432"/>
      <c r="IO1" s="432"/>
      <c r="IP1" s="534"/>
    </row>
    <row r="2" spans="1:250" ht="12.75">
      <c r="A2" s="438" t="s">
        <v>37</v>
      </c>
      <c r="B2" s="342"/>
      <c r="C2" s="437" t="s">
        <v>247</v>
      </c>
      <c r="D2" s="437" t="s">
        <v>248</v>
      </c>
      <c r="E2" s="343"/>
      <c r="F2" s="438" t="s">
        <v>36</v>
      </c>
      <c r="G2" s="437" t="s">
        <v>247</v>
      </c>
      <c r="H2" s="437" t="s">
        <v>248</v>
      </c>
      <c r="I2" s="343"/>
      <c r="J2" s="438" t="s">
        <v>613</v>
      </c>
      <c r="K2" s="437" t="s">
        <v>247</v>
      </c>
      <c r="L2" s="437" t="s">
        <v>248</v>
      </c>
      <c r="M2" s="343"/>
      <c r="O2" s="435" t="s">
        <v>60</v>
      </c>
      <c r="P2" s="436"/>
      <c r="Q2" s="437" t="s">
        <v>247</v>
      </c>
      <c r="R2" s="437" t="s">
        <v>248</v>
      </c>
      <c r="S2" s="342"/>
      <c r="T2" s="438" t="s">
        <v>61</v>
      </c>
      <c r="U2" s="437" t="s">
        <v>247</v>
      </c>
      <c r="V2" s="437" t="s">
        <v>248</v>
      </c>
      <c r="W2" s="343"/>
      <c r="Y2" s="438" t="s">
        <v>37</v>
      </c>
      <c r="Z2" s="342"/>
      <c r="AA2" s="437" t="s">
        <v>247</v>
      </c>
      <c r="AB2" s="437" t="s">
        <v>248</v>
      </c>
      <c r="AC2" s="343"/>
      <c r="AD2" s="438" t="s">
        <v>36</v>
      </c>
      <c r="AE2" s="437" t="s">
        <v>247</v>
      </c>
      <c r="AF2" s="437" t="s">
        <v>248</v>
      </c>
      <c r="AG2" s="343"/>
      <c r="AH2" s="438" t="s">
        <v>613</v>
      </c>
      <c r="AI2" s="437" t="s">
        <v>247</v>
      </c>
      <c r="AJ2" s="437" t="s">
        <v>248</v>
      </c>
      <c r="AK2" s="343"/>
      <c r="AM2" s="435" t="s">
        <v>60</v>
      </c>
      <c r="AN2" s="436"/>
      <c r="AO2" s="437" t="s">
        <v>247</v>
      </c>
      <c r="AP2" s="437" t="s">
        <v>248</v>
      </c>
      <c r="AQ2" s="342"/>
      <c r="AR2" s="438" t="s">
        <v>61</v>
      </c>
      <c r="AS2" s="437" t="s">
        <v>247</v>
      </c>
      <c r="AT2" s="437" t="s">
        <v>248</v>
      </c>
      <c r="AU2" s="342"/>
      <c r="AV2" s="438" t="s">
        <v>100</v>
      </c>
      <c r="AW2" s="437" t="s">
        <v>247</v>
      </c>
      <c r="AX2" s="437" t="s">
        <v>248</v>
      </c>
      <c r="AY2" s="343"/>
      <c r="BA2" s="435" t="s">
        <v>60</v>
      </c>
      <c r="BB2" s="436"/>
      <c r="BC2" s="437" t="s">
        <v>247</v>
      </c>
      <c r="BD2" s="437" t="s">
        <v>248</v>
      </c>
      <c r="BE2" s="342"/>
      <c r="BF2" s="438" t="s">
        <v>61</v>
      </c>
      <c r="BG2" s="437" t="s">
        <v>247</v>
      </c>
      <c r="BH2" s="437" t="s">
        <v>248</v>
      </c>
      <c r="BI2" s="343"/>
      <c r="BK2" s="438" t="s">
        <v>37</v>
      </c>
      <c r="BL2" s="342"/>
      <c r="BM2" s="437" t="s">
        <v>247</v>
      </c>
      <c r="BN2" s="437" t="s">
        <v>248</v>
      </c>
      <c r="BO2" s="343"/>
      <c r="BP2" s="438" t="s">
        <v>36</v>
      </c>
      <c r="BQ2" s="437" t="s">
        <v>247</v>
      </c>
      <c r="BR2" s="437" t="s">
        <v>248</v>
      </c>
      <c r="BS2" s="343"/>
      <c r="BT2" s="438" t="s">
        <v>613</v>
      </c>
      <c r="BU2" s="437" t="s">
        <v>247</v>
      </c>
      <c r="BV2" s="437" t="s">
        <v>248</v>
      </c>
      <c r="BW2" s="343"/>
      <c r="BY2" s="438" t="s">
        <v>37</v>
      </c>
      <c r="BZ2" s="342"/>
      <c r="CA2" s="437" t="s">
        <v>247</v>
      </c>
      <c r="CB2" s="437" t="s">
        <v>248</v>
      </c>
      <c r="CC2" s="343"/>
      <c r="CD2" s="438" t="s">
        <v>36</v>
      </c>
      <c r="CE2" s="437" t="s">
        <v>247</v>
      </c>
      <c r="CF2" s="437" t="s">
        <v>248</v>
      </c>
      <c r="CG2" s="343"/>
      <c r="CH2" s="438" t="s">
        <v>613</v>
      </c>
      <c r="CI2" s="437" t="s">
        <v>247</v>
      </c>
      <c r="CJ2" s="437" t="s">
        <v>248</v>
      </c>
      <c r="CK2" s="343"/>
      <c r="CM2" s="435" t="s">
        <v>60</v>
      </c>
      <c r="CN2" s="436"/>
      <c r="CO2" s="437" t="s">
        <v>247</v>
      </c>
      <c r="CP2" s="437" t="s">
        <v>248</v>
      </c>
      <c r="CQ2" s="342"/>
      <c r="CR2" s="438" t="s">
        <v>61</v>
      </c>
      <c r="CS2" s="437" t="s">
        <v>247</v>
      </c>
      <c r="CT2" s="437" t="s">
        <v>248</v>
      </c>
      <c r="CU2" s="343"/>
      <c r="CV2" s="691" t="s">
        <v>100</v>
      </c>
      <c r="CW2" s="437" t="s">
        <v>247</v>
      </c>
      <c r="CX2" s="437" t="s">
        <v>248</v>
      </c>
      <c r="CY2" s="343"/>
      <c r="DA2" s="435" t="s">
        <v>60</v>
      </c>
      <c r="DB2" s="436"/>
      <c r="DC2" s="437" t="s">
        <v>247</v>
      </c>
      <c r="DD2" s="437" t="s">
        <v>248</v>
      </c>
      <c r="DE2" s="343"/>
      <c r="DF2" s="438" t="s">
        <v>61</v>
      </c>
      <c r="DG2" s="437" t="s">
        <v>247</v>
      </c>
      <c r="DH2" s="437" t="s">
        <v>248</v>
      </c>
      <c r="DI2" s="343"/>
      <c r="DJ2" s="438" t="s">
        <v>100</v>
      </c>
      <c r="DK2" s="437" t="s">
        <v>247</v>
      </c>
      <c r="DL2" s="437" t="s">
        <v>248</v>
      </c>
      <c r="DM2" s="343"/>
      <c r="DO2" s="435" t="s">
        <v>60</v>
      </c>
      <c r="DP2" s="436"/>
      <c r="DQ2" s="437" t="s">
        <v>247</v>
      </c>
      <c r="DR2" s="437" t="s">
        <v>248</v>
      </c>
      <c r="DS2" s="343"/>
      <c r="DT2" s="438" t="s">
        <v>61</v>
      </c>
      <c r="DU2" s="437" t="s">
        <v>247</v>
      </c>
      <c r="DV2" s="437" t="s">
        <v>248</v>
      </c>
      <c r="DW2" s="343"/>
      <c r="DY2" s="435" t="s">
        <v>60</v>
      </c>
      <c r="DZ2" s="436"/>
      <c r="EA2" s="437" t="s">
        <v>247</v>
      </c>
      <c r="EB2" s="437" t="s">
        <v>248</v>
      </c>
      <c r="EC2" s="343"/>
      <c r="ED2" s="438" t="s">
        <v>61</v>
      </c>
      <c r="EE2" s="437" t="s">
        <v>247</v>
      </c>
      <c r="EF2" s="437" t="s">
        <v>248</v>
      </c>
      <c r="EG2" s="343"/>
      <c r="EI2" s="435" t="s">
        <v>60</v>
      </c>
      <c r="EJ2" s="436"/>
      <c r="EK2" s="437" t="s">
        <v>247</v>
      </c>
      <c r="EL2" s="437" t="s">
        <v>248</v>
      </c>
      <c r="EM2" s="343"/>
      <c r="EN2" s="438" t="s">
        <v>61</v>
      </c>
      <c r="EO2" s="437" t="s">
        <v>247</v>
      </c>
      <c r="EP2" s="437" t="s">
        <v>248</v>
      </c>
      <c r="EQ2" s="343"/>
      <c r="ES2" s="435" t="s">
        <v>60</v>
      </c>
      <c r="ET2" s="814"/>
      <c r="EU2" s="815" t="s">
        <v>528</v>
      </c>
      <c r="EV2" s="815" t="s">
        <v>1807</v>
      </c>
      <c r="EW2" s="816" t="s">
        <v>1808</v>
      </c>
      <c r="EX2" s="817" t="s">
        <v>159</v>
      </c>
      <c r="EZ2" s="435" t="s">
        <v>60</v>
      </c>
      <c r="FA2" s="436"/>
      <c r="FB2" s="437" t="s">
        <v>247</v>
      </c>
      <c r="FC2" s="437" t="s">
        <v>248</v>
      </c>
      <c r="FD2" s="343"/>
      <c r="FE2" s="438" t="s">
        <v>61</v>
      </c>
      <c r="FF2" s="437" t="s">
        <v>247</v>
      </c>
      <c r="FG2" s="437" t="s">
        <v>248</v>
      </c>
      <c r="FH2" s="343"/>
      <c r="FJ2" s="435" t="s">
        <v>60</v>
      </c>
      <c r="FK2" s="436"/>
      <c r="FL2" s="437" t="s">
        <v>247</v>
      </c>
      <c r="FM2" s="437" t="s">
        <v>248</v>
      </c>
      <c r="FN2" s="343"/>
      <c r="FO2" s="438" t="s">
        <v>61</v>
      </c>
      <c r="FP2" s="437" t="s">
        <v>247</v>
      </c>
      <c r="FQ2" s="437" t="s">
        <v>248</v>
      </c>
      <c r="FR2" s="343"/>
      <c r="FT2" s="435" t="s">
        <v>60</v>
      </c>
      <c r="FU2" s="436"/>
      <c r="FV2" s="437" t="s">
        <v>247</v>
      </c>
      <c r="FW2" s="437" t="s">
        <v>248</v>
      </c>
      <c r="FX2" s="342"/>
      <c r="FY2" s="835" t="s">
        <v>61</v>
      </c>
      <c r="FZ2" s="836" t="s">
        <v>247</v>
      </c>
      <c r="GA2" s="836" t="s">
        <v>248</v>
      </c>
      <c r="GB2" s="837"/>
      <c r="GC2" s="691" t="s">
        <v>100</v>
      </c>
      <c r="GD2" s="437" t="s">
        <v>247</v>
      </c>
      <c r="GE2" s="437" t="s">
        <v>248</v>
      </c>
      <c r="GF2" s="343"/>
      <c r="GH2" s="435" t="s">
        <v>60</v>
      </c>
      <c r="GI2" s="814"/>
      <c r="GJ2" s="814"/>
      <c r="GK2" s="817" t="s">
        <v>159</v>
      </c>
      <c r="GM2" s="435" t="s">
        <v>60</v>
      </c>
      <c r="GN2" s="436"/>
      <c r="GO2" s="437" t="s">
        <v>247</v>
      </c>
      <c r="GP2" s="437" t="s">
        <v>248</v>
      </c>
      <c r="GQ2" s="342"/>
      <c r="GR2" s="835" t="s">
        <v>61</v>
      </c>
      <c r="GS2" s="872" t="s">
        <v>247</v>
      </c>
      <c r="GT2" s="872" t="s">
        <v>248</v>
      </c>
      <c r="GU2" s="880"/>
      <c r="GV2" s="438" t="s">
        <v>100</v>
      </c>
      <c r="GW2" s="874" t="s">
        <v>247</v>
      </c>
      <c r="GX2" s="874" t="s">
        <v>248</v>
      </c>
      <c r="GY2" s="222"/>
      <c r="HA2" s="435" t="s">
        <v>60</v>
      </c>
      <c r="HB2" s="436"/>
      <c r="HC2" s="437" t="s">
        <v>247</v>
      </c>
      <c r="HD2" s="437" t="s">
        <v>248</v>
      </c>
      <c r="HE2" s="343"/>
      <c r="HF2" s="835" t="s">
        <v>61</v>
      </c>
      <c r="HG2" s="872" t="s">
        <v>247</v>
      </c>
      <c r="HH2" s="872" t="s">
        <v>248</v>
      </c>
      <c r="HI2" s="897"/>
      <c r="HJ2" s="691" t="s">
        <v>100</v>
      </c>
      <c r="HK2" s="874" t="s">
        <v>247</v>
      </c>
      <c r="HL2" s="874" t="s">
        <v>248</v>
      </c>
      <c r="HM2" s="222"/>
      <c r="HO2" s="435" t="s">
        <v>60</v>
      </c>
      <c r="HP2" s="436"/>
      <c r="HQ2" s="874" t="s">
        <v>247</v>
      </c>
      <c r="HR2" s="874" t="s">
        <v>248</v>
      </c>
      <c r="HS2" s="222"/>
      <c r="HT2" s="835" t="s">
        <v>61</v>
      </c>
      <c r="HU2" s="872" t="s">
        <v>247</v>
      </c>
      <c r="HV2" s="872" t="s">
        <v>248</v>
      </c>
      <c r="HW2" s="897"/>
      <c r="HX2" s="691" t="s">
        <v>100</v>
      </c>
      <c r="HY2" s="874" t="s">
        <v>247</v>
      </c>
      <c r="HZ2" s="874" t="s">
        <v>248</v>
      </c>
      <c r="IA2" s="222"/>
      <c r="IC2" s="435" t="s">
        <v>60</v>
      </c>
      <c r="ID2" s="436"/>
      <c r="IE2" s="437" t="s">
        <v>247</v>
      </c>
      <c r="IF2" s="437" t="s">
        <v>248</v>
      </c>
      <c r="IG2" s="343"/>
      <c r="IH2" s="835" t="s">
        <v>61</v>
      </c>
      <c r="II2" s="872" t="s">
        <v>247</v>
      </c>
      <c r="IJ2" s="872" t="s">
        <v>248</v>
      </c>
      <c r="IK2" s="897"/>
      <c r="IM2" s="435" t="s">
        <v>60</v>
      </c>
      <c r="IN2" s="814"/>
      <c r="IO2" s="814"/>
      <c r="IP2" s="961" t="s">
        <v>159</v>
      </c>
    </row>
    <row r="3" spans="1:250" s="616" customFormat="1" ht="12.75" customHeight="1" thickBot="1">
      <c r="A3" s="636" t="s">
        <v>46</v>
      </c>
      <c r="B3" s="399" t="s">
        <v>361</v>
      </c>
      <c r="C3" s="618">
        <v>13.535</v>
      </c>
      <c r="D3" s="618">
        <v>13.835</v>
      </c>
      <c r="E3" s="620">
        <f aca="true" t="shared" si="0" ref="E3:E10">MAX(C3:D3)</f>
        <v>13.835</v>
      </c>
      <c r="F3" s="633" t="s">
        <v>171</v>
      </c>
      <c r="G3" s="618">
        <v>13.036</v>
      </c>
      <c r="H3" s="618">
        <v>13.133</v>
      </c>
      <c r="I3" s="620">
        <f aca="true" t="shared" si="1" ref="I3:I23">MAX(G3:H3)</f>
        <v>13.133</v>
      </c>
      <c r="J3" s="633" t="s">
        <v>207</v>
      </c>
      <c r="K3" s="618">
        <v>20.433</v>
      </c>
      <c r="L3" s="618">
        <v>23.86</v>
      </c>
      <c r="M3" s="620">
        <f>MAX(K3:L3)</f>
        <v>23.86</v>
      </c>
      <c r="O3" s="619" t="s">
        <v>46</v>
      </c>
      <c r="P3" s="617" t="s">
        <v>604</v>
      </c>
      <c r="Q3" s="618">
        <v>14.173</v>
      </c>
      <c r="R3" s="618">
        <v>14.183</v>
      </c>
      <c r="S3" s="625">
        <v>14.183</v>
      </c>
      <c r="T3" s="626" t="s">
        <v>1564</v>
      </c>
      <c r="U3" s="618">
        <v>16.428</v>
      </c>
      <c r="V3" s="618">
        <v>16.087</v>
      </c>
      <c r="W3" s="620">
        <v>16.428</v>
      </c>
      <c r="X3" s="130"/>
      <c r="Y3" s="619" t="s">
        <v>46</v>
      </c>
      <c r="Z3" s="529" t="s">
        <v>177</v>
      </c>
      <c r="AA3" s="530">
        <v>15.269</v>
      </c>
      <c r="AB3" s="530">
        <v>16.688</v>
      </c>
      <c r="AC3" s="531">
        <v>16.688</v>
      </c>
      <c r="AD3" s="653" t="s">
        <v>204</v>
      </c>
      <c r="AE3" s="618">
        <v>13.679</v>
      </c>
      <c r="AF3" s="618">
        <v>13.238</v>
      </c>
      <c r="AG3" s="620">
        <v>13.679</v>
      </c>
      <c r="AH3" s="655" t="s">
        <v>31</v>
      </c>
      <c r="AI3" s="618">
        <v>38.095</v>
      </c>
      <c r="AJ3" s="618">
        <v>27.786</v>
      </c>
      <c r="AK3" s="620">
        <v>38.095</v>
      </c>
      <c r="AL3" s="130"/>
      <c r="AM3" s="619" t="s">
        <v>46</v>
      </c>
      <c r="AN3" s="660" t="s">
        <v>647</v>
      </c>
      <c r="AO3" s="661">
        <v>13.422</v>
      </c>
      <c r="AP3" s="661">
        <v>13.517</v>
      </c>
      <c r="AQ3" s="670">
        <v>13.517</v>
      </c>
      <c r="AR3" s="350" t="s">
        <v>1379</v>
      </c>
      <c r="AS3" s="340">
        <v>17.195</v>
      </c>
      <c r="AT3" s="340">
        <v>17.329</v>
      </c>
      <c r="AU3" s="452">
        <v>17.329</v>
      </c>
      <c r="AV3" s="355" t="s">
        <v>222</v>
      </c>
      <c r="AW3" s="356">
        <v>15.267</v>
      </c>
      <c r="AX3" s="356">
        <v>16.093</v>
      </c>
      <c r="AY3" s="357">
        <v>16.093</v>
      </c>
      <c r="AZ3" s="130"/>
      <c r="BA3" s="506" t="s">
        <v>46</v>
      </c>
      <c r="BB3" s="673" t="s">
        <v>647</v>
      </c>
      <c r="BC3" s="661">
        <v>14.165</v>
      </c>
      <c r="BD3" s="661">
        <v>14.337</v>
      </c>
      <c r="BE3" s="670">
        <v>14.337</v>
      </c>
      <c r="BF3" s="678" t="s">
        <v>638</v>
      </c>
      <c r="BG3" s="661">
        <v>17.815</v>
      </c>
      <c r="BH3" s="661">
        <v>17.728</v>
      </c>
      <c r="BI3" s="662">
        <v>17.815</v>
      </c>
      <c r="BJ3" s="130"/>
      <c r="BK3" s="619" t="s">
        <v>46</v>
      </c>
      <c r="BL3" s="529" t="s">
        <v>1348</v>
      </c>
      <c r="BM3" s="340">
        <v>12.368</v>
      </c>
      <c r="BN3" s="340">
        <v>12.346</v>
      </c>
      <c r="BO3" s="344">
        <f>MAX(BM3:BN3)</f>
        <v>12.368</v>
      </c>
      <c r="BP3" s="560" t="s">
        <v>204</v>
      </c>
      <c r="BQ3" s="618">
        <v>11.692</v>
      </c>
      <c r="BR3" s="618">
        <v>11.633</v>
      </c>
      <c r="BS3" s="344">
        <f aca="true" t="shared" si="2" ref="BS3:BS12">MAX(BQ3:BR3)</f>
        <v>11.692</v>
      </c>
      <c r="BT3" s="656" t="s">
        <v>203</v>
      </c>
      <c r="BU3" s="623">
        <v>20.279</v>
      </c>
      <c r="BV3" s="623">
        <v>20.333</v>
      </c>
      <c r="BW3" s="624">
        <v>20.333</v>
      </c>
      <c r="BX3" s="119"/>
      <c r="BY3" s="580" t="s">
        <v>46</v>
      </c>
      <c r="BZ3" s="712" t="s">
        <v>177</v>
      </c>
      <c r="CA3" s="569">
        <v>13.085</v>
      </c>
      <c r="CB3" s="569">
        <v>13.471</v>
      </c>
      <c r="CC3" s="579">
        <f aca="true" t="shared" si="3" ref="CC3:CC18">MAX(CA3:CB3)</f>
        <v>13.471</v>
      </c>
      <c r="CD3" s="714" t="s">
        <v>131</v>
      </c>
      <c r="CE3" s="569">
        <v>13.078</v>
      </c>
      <c r="CF3" s="569">
        <v>13.033</v>
      </c>
      <c r="CG3" s="579">
        <f aca="true" t="shared" si="4" ref="CG3:CG13">MAX(CE3:CF3)</f>
        <v>13.078</v>
      </c>
      <c r="CH3" s="714" t="s">
        <v>1680</v>
      </c>
      <c r="CI3" s="569">
        <v>20.467</v>
      </c>
      <c r="CJ3" s="569">
        <v>19.947</v>
      </c>
      <c r="CK3" s="579">
        <f>MAX(CI3:CJ3)</f>
        <v>20.467</v>
      </c>
      <c r="CL3" s="708"/>
      <c r="CM3" s="619" t="s">
        <v>46</v>
      </c>
      <c r="CN3" s="660" t="s">
        <v>647</v>
      </c>
      <c r="CO3" s="661">
        <v>13.96</v>
      </c>
      <c r="CP3" s="661">
        <v>13.944</v>
      </c>
      <c r="CQ3" s="670">
        <v>13.96</v>
      </c>
      <c r="CR3" s="350" t="s">
        <v>515</v>
      </c>
      <c r="CS3" s="340">
        <v>16.845</v>
      </c>
      <c r="CT3" s="340">
        <v>16.527</v>
      </c>
      <c r="CU3" s="344">
        <v>16.845</v>
      </c>
      <c r="CV3" s="693" t="s">
        <v>1354</v>
      </c>
      <c r="CW3" s="340">
        <v>15.708</v>
      </c>
      <c r="CX3" s="340">
        <v>15.598</v>
      </c>
      <c r="CY3" s="344">
        <v>15.708</v>
      </c>
      <c r="CZ3" s="609"/>
      <c r="DA3" s="739" t="s">
        <v>46</v>
      </c>
      <c r="DB3" s="396" t="s">
        <v>647</v>
      </c>
      <c r="DC3" s="536">
        <v>14.169</v>
      </c>
      <c r="DD3" s="536">
        <v>13.868</v>
      </c>
      <c r="DE3" s="743">
        <v>14.169</v>
      </c>
      <c r="DF3" s="746" t="s">
        <v>515</v>
      </c>
      <c r="DG3" s="536">
        <v>17.086</v>
      </c>
      <c r="DH3" s="536">
        <v>16.752</v>
      </c>
      <c r="DI3" s="743">
        <v>17.086</v>
      </c>
      <c r="DJ3" s="746" t="s">
        <v>1372</v>
      </c>
      <c r="DK3" s="536">
        <v>15.228</v>
      </c>
      <c r="DL3" s="536">
        <v>15.683</v>
      </c>
      <c r="DM3" s="743">
        <v>15.683</v>
      </c>
      <c r="DN3" s="612"/>
      <c r="DO3" s="619" t="s">
        <v>46</v>
      </c>
      <c r="DP3" s="729" t="s">
        <v>221</v>
      </c>
      <c r="DQ3" s="727">
        <v>16.166</v>
      </c>
      <c r="DR3" s="727">
        <v>16.575</v>
      </c>
      <c r="DS3" s="728">
        <v>16.575</v>
      </c>
      <c r="DT3" s="731" t="s">
        <v>1344</v>
      </c>
      <c r="DU3" s="727">
        <v>21.987</v>
      </c>
      <c r="DV3" s="727">
        <v>21.495</v>
      </c>
      <c r="DW3" s="728">
        <v>21.987</v>
      </c>
      <c r="DX3" s="119"/>
      <c r="DY3" s="619" t="s">
        <v>46</v>
      </c>
      <c r="DZ3" s="660" t="s">
        <v>515</v>
      </c>
      <c r="EA3" s="661">
        <v>13.945</v>
      </c>
      <c r="EB3" s="661">
        <v>14.029</v>
      </c>
      <c r="EC3" s="662">
        <f>MAX(EA3:EB3)</f>
        <v>14.029</v>
      </c>
      <c r="ED3" s="350" t="s">
        <v>1379</v>
      </c>
      <c r="EE3" s="340">
        <v>16.568</v>
      </c>
      <c r="EF3" s="340">
        <v>16.475</v>
      </c>
      <c r="EG3" s="662">
        <f>MAX(EE3:EF3)</f>
        <v>16.568</v>
      </c>
      <c r="EH3" s="130"/>
      <c r="EI3" s="619" t="s">
        <v>46</v>
      </c>
      <c r="EJ3" s="732" t="s">
        <v>326</v>
      </c>
      <c r="EK3" s="528">
        <v>21.06</v>
      </c>
      <c r="EL3" s="528">
        <v>19.595</v>
      </c>
      <c r="EM3" s="537">
        <v>21.06</v>
      </c>
      <c r="EN3" s="561" t="s">
        <v>1380</v>
      </c>
      <c r="EO3" s="528">
        <v>29.49</v>
      </c>
      <c r="EP3" s="528">
        <v>29.7</v>
      </c>
      <c r="EQ3" s="537">
        <v>29.7</v>
      </c>
      <c r="ER3" s="614"/>
      <c r="ES3" s="518" t="s">
        <v>46</v>
      </c>
      <c r="ET3" s="812" t="s">
        <v>332</v>
      </c>
      <c r="EU3" s="479" t="s">
        <v>1770</v>
      </c>
      <c r="EV3" s="479" t="s">
        <v>1748</v>
      </c>
      <c r="EW3" s="813" t="s">
        <v>1735</v>
      </c>
      <c r="EX3" s="605" t="s">
        <v>1814</v>
      </c>
      <c r="EY3" s="532"/>
      <c r="EZ3" s="788" t="s">
        <v>46</v>
      </c>
      <c r="FA3" s="795" t="s">
        <v>1367</v>
      </c>
      <c r="FB3" s="786">
        <v>13.705</v>
      </c>
      <c r="FC3" s="786">
        <v>14.032</v>
      </c>
      <c r="FD3" s="789">
        <f>MAX(FB3:FC3)</f>
        <v>14.032</v>
      </c>
      <c r="FE3" s="801" t="s">
        <v>1379</v>
      </c>
      <c r="FF3" s="786">
        <v>17.459</v>
      </c>
      <c r="FG3" s="797">
        <v>17.192</v>
      </c>
      <c r="FH3" s="789">
        <f>MAX(FF3:FG3)</f>
        <v>17.459</v>
      </c>
      <c r="FI3" s="182"/>
      <c r="FJ3" s="681" t="s">
        <v>46</v>
      </c>
      <c r="FK3" s="840" t="s">
        <v>604</v>
      </c>
      <c r="FL3" s="528">
        <v>13.865</v>
      </c>
      <c r="FM3" s="528">
        <v>13.887</v>
      </c>
      <c r="FN3" s="537">
        <f>MAX(FL3:FM3)</f>
        <v>13.887</v>
      </c>
      <c r="FO3" s="350" t="s">
        <v>361</v>
      </c>
      <c r="FP3" s="340">
        <v>16.369</v>
      </c>
      <c r="FQ3" s="340">
        <v>16.094</v>
      </c>
      <c r="FR3" s="537">
        <f>MAX(FP3:FQ3)</f>
        <v>16.369</v>
      </c>
      <c r="FS3" s="119"/>
      <c r="FT3" s="681" t="s">
        <v>46</v>
      </c>
      <c r="FU3" s="840" t="s">
        <v>361</v>
      </c>
      <c r="FV3" s="528">
        <v>14.215</v>
      </c>
      <c r="FW3" s="528">
        <v>14.172</v>
      </c>
      <c r="FX3" s="841">
        <f>MAX(FV3:FW3)</f>
        <v>14.215</v>
      </c>
      <c r="FY3" s="839" t="s">
        <v>361</v>
      </c>
      <c r="FZ3" s="834">
        <v>17.539</v>
      </c>
      <c r="GA3" s="834">
        <v>17.331</v>
      </c>
      <c r="GB3" s="537">
        <f aca="true" t="shared" si="5" ref="GB3:GB9">MAX(FZ3:GA3)</f>
        <v>17.539</v>
      </c>
      <c r="GC3" s="692" t="s">
        <v>222</v>
      </c>
      <c r="GD3" s="356">
        <v>16.927</v>
      </c>
      <c r="GE3" s="356">
        <v>16.169</v>
      </c>
      <c r="GF3" s="357">
        <v>16.927</v>
      </c>
      <c r="GH3" s="518" t="s">
        <v>46</v>
      </c>
      <c r="GI3" s="812" t="s">
        <v>1865</v>
      </c>
      <c r="GJ3" s="853" t="s">
        <v>1919</v>
      </c>
      <c r="GK3" s="605" t="s">
        <v>1866</v>
      </c>
      <c r="GM3" s="824" t="s">
        <v>46</v>
      </c>
      <c r="GN3" s="862" t="s">
        <v>606</v>
      </c>
      <c r="GO3" s="863">
        <v>13.94</v>
      </c>
      <c r="GP3" s="863">
        <v>14.11</v>
      </c>
      <c r="GQ3" s="875">
        <v>14.11</v>
      </c>
      <c r="GR3" s="876" t="s">
        <v>1660</v>
      </c>
      <c r="GS3" s="863">
        <v>18.37</v>
      </c>
      <c r="GT3" s="863">
        <v>18.57</v>
      </c>
      <c r="GU3" s="875">
        <v>18.57</v>
      </c>
      <c r="GV3" s="881" t="s">
        <v>222</v>
      </c>
      <c r="GW3" s="865">
        <v>16.19</v>
      </c>
      <c r="GX3" s="865">
        <v>15.51</v>
      </c>
      <c r="GY3" s="867">
        <v>16.19</v>
      </c>
      <c r="HA3" s="824" t="s">
        <v>46</v>
      </c>
      <c r="HB3" s="862" t="s">
        <v>647</v>
      </c>
      <c r="HC3" s="796">
        <v>13.572</v>
      </c>
      <c r="HD3" s="796">
        <v>13.93</v>
      </c>
      <c r="HE3" s="891">
        <f aca="true" t="shared" si="6" ref="HE3:HE28">MAX(HC3:HD3)</f>
        <v>13.93</v>
      </c>
      <c r="HF3" s="876" t="s">
        <v>1456</v>
      </c>
      <c r="HG3" s="796">
        <v>16.587</v>
      </c>
      <c r="HH3" s="796">
        <v>16.983</v>
      </c>
      <c r="HI3" s="891">
        <f aca="true" t="shared" si="7" ref="HI3:HI13">MAX(HG3:HH3)</f>
        <v>16.983</v>
      </c>
      <c r="HJ3" s="902" t="s">
        <v>1372</v>
      </c>
      <c r="HK3" s="796">
        <v>15.835</v>
      </c>
      <c r="HL3" s="796">
        <v>16.118</v>
      </c>
      <c r="HM3" s="891">
        <f aca="true" t="shared" si="8" ref="HM3:HM9">MAX(HK3:HL3)</f>
        <v>16.118</v>
      </c>
      <c r="HO3" s="848" t="s">
        <v>46</v>
      </c>
      <c r="HP3" s="762" t="s">
        <v>2012</v>
      </c>
      <c r="HQ3" s="863">
        <v>15.23</v>
      </c>
      <c r="HR3" s="863">
        <v>15.39</v>
      </c>
      <c r="HS3" s="595">
        <f aca="true" t="shared" si="9" ref="HS3:HS16">MAX(HQ3:HR3)</f>
        <v>15.39</v>
      </c>
      <c r="HT3" s="919" t="s">
        <v>222</v>
      </c>
      <c r="HU3" s="920">
        <v>20.11</v>
      </c>
      <c r="HV3" s="920">
        <v>17.88</v>
      </c>
      <c r="HW3" s="921">
        <f aca="true" t="shared" si="10" ref="HW3:HW13">MAX(HU3:HV3)</f>
        <v>20.11</v>
      </c>
      <c r="HX3" s="912" t="s">
        <v>222</v>
      </c>
      <c r="HY3" s="865">
        <v>16.13</v>
      </c>
      <c r="HZ3" s="865">
        <v>16.32</v>
      </c>
      <c r="IA3" s="922">
        <f>MAX(HY3:HZ3)</f>
        <v>16.32</v>
      </c>
      <c r="IC3" s="848" t="s">
        <v>46</v>
      </c>
      <c r="ID3" s="762" t="s">
        <v>1367</v>
      </c>
      <c r="IE3" s="796">
        <v>13.668</v>
      </c>
      <c r="IF3" s="796">
        <v>13.596</v>
      </c>
      <c r="IG3" s="798">
        <f aca="true" t="shared" si="11" ref="IG3:IG28">MAX(IE3:IF3)</f>
        <v>13.668</v>
      </c>
      <c r="IH3" s="913" t="s">
        <v>1456</v>
      </c>
      <c r="II3" s="796">
        <v>17.426</v>
      </c>
      <c r="IJ3" s="796">
        <v>16.86</v>
      </c>
      <c r="IK3" s="798">
        <f aca="true" t="shared" si="12" ref="IK3:IK12">MAX(II3:IJ3)</f>
        <v>17.426</v>
      </c>
      <c r="IM3" s="518" t="s">
        <v>46</v>
      </c>
      <c r="IN3" s="812" t="s">
        <v>2129</v>
      </c>
      <c r="IO3" s="812" t="s">
        <v>2061</v>
      </c>
      <c r="IP3" s="605" t="s">
        <v>2088</v>
      </c>
    </row>
    <row r="4" spans="1:250" s="616" customFormat="1" ht="12.75" customHeight="1" thickBot="1">
      <c r="A4" s="636" t="s">
        <v>50</v>
      </c>
      <c r="B4" s="399" t="s">
        <v>606</v>
      </c>
      <c r="C4" s="618">
        <v>14.091</v>
      </c>
      <c r="D4" s="618">
        <v>13.974</v>
      </c>
      <c r="E4" s="620">
        <f t="shared" si="0"/>
        <v>14.091</v>
      </c>
      <c r="F4" s="633" t="s">
        <v>604</v>
      </c>
      <c r="G4" s="618">
        <v>12.168</v>
      </c>
      <c r="H4" s="618">
        <v>13.233</v>
      </c>
      <c r="I4" s="620">
        <f t="shared" si="1"/>
        <v>13.233</v>
      </c>
      <c r="J4" s="633" t="s">
        <v>203</v>
      </c>
      <c r="K4" s="618">
        <v>34.833</v>
      </c>
      <c r="L4" s="618">
        <v>35.145</v>
      </c>
      <c r="M4" s="620">
        <f>MAX(K4:L4)</f>
        <v>35.145</v>
      </c>
      <c r="O4" s="619" t="s">
        <v>50</v>
      </c>
      <c r="P4" s="617" t="s">
        <v>1368</v>
      </c>
      <c r="Q4" s="618">
        <v>14.34</v>
      </c>
      <c r="R4" s="618">
        <v>14.208</v>
      </c>
      <c r="S4" s="625">
        <v>14.34</v>
      </c>
      <c r="T4" s="626" t="s">
        <v>638</v>
      </c>
      <c r="U4" s="618">
        <v>17.368</v>
      </c>
      <c r="V4" s="618">
        <v>17.426</v>
      </c>
      <c r="W4" s="620">
        <v>17.426</v>
      </c>
      <c r="X4" s="130"/>
      <c r="Y4" s="619" t="s">
        <v>50</v>
      </c>
      <c r="Z4" s="529" t="s">
        <v>206</v>
      </c>
      <c r="AA4" s="530">
        <v>16.121</v>
      </c>
      <c r="AB4" s="530">
        <v>17.379</v>
      </c>
      <c r="AC4" s="531">
        <v>17.379</v>
      </c>
      <c r="AD4" s="653" t="s">
        <v>206</v>
      </c>
      <c r="AE4" s="618">
        <v>14.839</v>
      </c>
      <c r="AF4" s="618">
        <v>14.614</v>
      </c>
      <c r="AG4" s="620">
        <v>14.839</v>
      </c>
      <c r="AH4" s="656" t="s">
        <v>203</v>
      </c>
      <c r="AI4" s="623">
        <v>46.068</v>
      </c>
      <c r="AJ4" s="623">
        <v>32.439</v>
      </c>
      <c r="AK4" s="624">
        <v>46.068</v>
      </c>
      <c r="AL4" s="130"/>
      <c r="AM4" s="619" t="s">
        <v>50</v>
      </c>
      <c r="AN4" s="660" t="s">
        <v>1357</v>
      </c>
      <c r="AO4" s="661">
        <v>13.696</v>
      </c>
      <c r="AP4" s="661">
        <v>13.99</v>
      </c>
      <c r="AQ4" s="670">
        <v>13.99</v>
      </c>
      <c r="AR4" s="350" t="s">
        <v>361</v>
      </c>
      <c r="AS4" s="340">
        <v>17.352</v>
      </c>
      <c r="AT4" s="340">
        <v>17.2</v>
      </c>
      <c r="AU4" s="452">
        <v>17.352</v>
      </c>
      <c r="AV4" s="350" t="s">
        <v>1372</v>
      </c>
      <c r="AW4" s="340">
        <v>15.603</v>
      </c>
      <c r="AX4" s="340">
        <v>16.107</v>
      </c>
      <c r="AY4" s="344">
        <v>16.107</v>
      </c>
      <c r="AZ4" s="130"/>
      <c r="BA4" s="506" t="s">
        <v>50</v>
      </c>
      <c r="BB4" s="673" t="s">
        <v>515</v>
      </c>
      <c r="BC4" s="661">
        <v>14.421</v>
      </c>
      <c r="BD4" s="661">
        <v>14.682</v>
      </c>
      <c r="BE4" s="670">
        <v>14.682</v>
      </c>
      <c r="BF4" s="678" t="s">
        <v>1379</v>
      </c>
      <c r="BG4" s="661">
        <v>18.093</v>
      </c>
      <c r="BH4" s="661">
        <v>17.635</v>
      </c>
      <c r="BI4" s="662">
        <v>18.093</v>
      </c>
      <c r="BJ4" s="130"/>
      <c r="BK4" s="619" t="s">
        <v>50</v>
      </c>
      <c r="BL4" s="529" t="s">
        <v>177</v>
      </c>
      <c r="BM4" s="340">
        <v>12.843</v>
      </c>
      <c r="BN4" s="340">
        <v>12.733</v>
      </c>
      <c r="BO4" s="344">
        <f aca="true" t="shared" si="13" ref="BO4:BO19">MAX(BM4:BN4)</f>
        <v>12.843</v>
      </c>
      <c r="BP4" s="560" t="s">
        <v>138</v>
      </c>
      <c r="BQ4" s="618">
        <v>12.48</v>
      </c>
      <c r="BR4" s="618">
        <v>12.433</v>
      </c>
      <c r="BS4" s="344">
        <f t="shared" si="2"/>
        <v>12.48</v>
      </c>
      <c r="BX4" s="119"/>
      <c r="BY4" s="580" t="s">
        <v>50</v>
      </c>
      <c r="BZ4" s="712" t="s">
        <v>1348</v>
      </c>
      <c r="CA4" s="569">
        <v>14.279</v>
      </c>
      <c r="CB4" s="569">
        <v>15.168</v>
      </c>
      <c r="CC4" s="579">
        <f t="shared" si="3"/>
        <v>15.168</v>
      </c>
      <c r="CD4" s="714" t="s">
        <v>602</v>
      </c>
      <c r="CE4" s="569">
        <v>12.533</v>
      </c>
      <c r="CF4" s="569">
        <v>13.333</v>
      </c>
      <c r="CG4" s="579">
        <f t="shared" si="4"/>
        <v>13.333</v>
      </c>
      <c r="CH4" s="715" t="s">
        <v>326</v>
      </c>
      <c r="CI4" s="585">
        <v>32.933</v>
      </c>
      <c r="CJ4" s="585">
        <v>43.633</v>
      </c>
      <c r="CK4" s="586">
        <f>MAX(CI4:CJ4)</f>
        <v>43.633</v>
      </c>
      <c r="CL4" s="708"/>
      <c r="CM4" s="619" t="s">
        <v>50</v>
      </c>
      <c r="CN4" s="660" t="s">
        <v>641</v>
      </c>
      <c r="CO4" s="661">
        <v>14.019</v>
      </c>
      <c r="CP4" s="661">
        <v>13.812</v>
      </c>
      <c r="CQ4" s="670">
        <v>14.019</v>
      </c>
      <c r="CR4" s="355" t="s">
        <v>656</v>
      </c>
      <c r="CS4" s="356">
        <v>17.834</v>
      </c>
      <c r="CT4" s="356">
        <v>18.251</v>
      </c>
      <c r="CU4" s="357">
        <v>18.251</v>
      </c>
      <c r="CV4" s="693" t="s">
        <v>515</v>
      </c>
      <c r="CW4" s="340">
        <v>16.695</v>
      </c>
      <c r="CX4" s="340">
        <v>16.077</v>
      </c>
      <c r="CY4" s="344">
        <v>16.695</v>
      </c>
      <c r="CZ4" s="609"/>
      <c r="DA4" s="739" t="s">
        <v>50</v>
      </c>
      <c r="DB4" s="396" t="s">
        <v>1599</v>
      </c>
      <c r="DC4" s="536">
        <v>14.21</v>
      </c>
      <c r="DD4" s="536">
        <v>14.336</v>
      </c>
      <c r="DE4" s="743">
        <v>14.336</v>
      </c>
      <c r="DF4" s="746" t="s">
        <v>1456</v>
      </c>
      <c r="DG4" s="536">
        <v>17.14</v>
      </c>
      <c r="DH4" s="536">
        <v>17.052</v>
      </c>
      <c r="DI4" s="743">
        <v>17.14</v>
      </c>
      <c r="DJ4" s="748" t="s">
        <v>222</v>
      </c>
      <c r="DK4" s="742">
        <v>15.204</v>
      </c>
      <c r="DL4" s="742">
        <v>16.158</v>
      </c>
      <c r="DM4" s="744">
        <v>16.158</v>
      </c>
      <c r="DN4" s="612"/>
      <c r="DO4" s="619" t="s">
        <v>50</v>
      </c>
      <c r="DP4" s="729" t="s">
        <v>210</v>
      </c>
      <c r="DQ4" s="727">
        <v>17.256</v>
      </c>
      <c r="DR4" s="727">
        <v>17.328</v>
      </c>
      <c r="DS4" s="728">
        <v>17.328</v>
      </c>
      <c r="DT4" s="731" t="s">
        <v>212</v>
      </c>
      <c r="DU4" s="727">
        <v>23.106</v>
      </c>
      <c r="DV4" s="727">
        <v>20.371</v>
      </c>
      <c r="DW4" s="728">
        <v>23.106</v>
      </c>
      <c r="DX4" s="119"/>
      <c r="DY4" s="619" t="s">
        <v>50</v>
      </c>
      <c r="DZ4" s="660" t="s">
        <v>647</v>
      </c>
      <c r="EA4" s="661">
        <v>14.425</v>
      </c>
      <c r="EB4" s="661">
        <v>14.296</v>
      </c>
      <c r="EC4" s="662">
        <f aca="true" t="shared" si="14" ref="EC4:EC31">MAX(EA4:EB4)</f>
        <v>14.425</v>
      </c>
      <c r="ED4" s="350" t="s">
        <v>515</v>
      </c>
      <c r="EE4" s="340">
        <v>16.928</v>
      </c>
      <c r="EF4" s="340">
        <v>16.533</v>
      </c>
      <c r="EG4" s="662">
        <f aca="true" t="shared" si="15" ref="EG4:EG14">MAX(EE4:EF4)</f>
        <v>16.928</v>
      </c>
      <c r="EH4" s="130"/>
      <c r="EI4" s="619" t="s">
        <v>50</v>
      </c>
      <c r="EJ4" s="732" t="s">
        <v>1380</v>
      </c>
      <c r="EK4" s="528">
        <v>22.085</v>
      </c>
      <c r="EL4" s="528">
        <v>22.132</v>
      </c>
      <c r="EM4" s="537">
        <v>22.132</v>
      </c>
      <c r="EN4" s="561" t="s">
        <v>1344</v>
      </c>
      <c r="EO4" s="528">
        <v>31.102</v>
      </c>
      <c r="EP4" s="528">
        <v>30.242</v>
      </c>
      <c r="EQ4" s="537">
        <v>31.102</v>
      </c>
      <c r="ER4" s="614"/>
      <c r="ES4" s="518" t="s">
        <v>50</v>
      </c>
      <c r="ET4" s="812" t="s">
        <v>1792</v>
      </c>
      <c r="EU4" s="479" t="s">
        <v>1765</v>
      </c>
      <c r="EV4" s="479" t="s">
        <v>1766</v>
      </c>
      <c r="EW4" s="813" t="s">
        <v>1736</v>
      </c>
      <c r="EX4" s="605" t="s">
        <v>1815</v>
      </c>
      <c r="EY4" s="532"/>
      <c r="EZ4" s="788" t="s">
        <v>50</v>
      </c>
      <c r="FA4" s="795" t="s">
        <v>647</v>
      </c>
      <c r="FB4" s="555">
        <v>14.054</v>
      </c>
      <c r="FC4" s="555">
        <v>13.606</v>
      </c>
      <c r="FD4" s="789">
        <f aca="true" t="shared" si="16" ref="FD4:FD9">MAX(FB4:FC4)</f>
        <v>14.054</v>
      </c>
      <c r="FE4" s="801" t="s">
        <v>638</v>
      </c>
      <c r="FF4" s="555">
        <v>16.539</v>
      </c>
      <c r="FG4" s="555">
        <v>17.926</v>
      </c>
      <c r="FH4" s="789">
        <f aca="true" t="shared" si="17" ref="FH4:FH12">MAX(FF4:FG4)</f>
        <v>17.926</v>
      </c>
      <c r="FI4" s="182"/>
      <c r="FJ4" s="681" t="s">
        <v>50</v>
      </c>
      <c r="FK4" s="840" t="s">
        <v>390</v>
      </c>
      <c r="FL4" s="528">
        <v>13.366</v>
      </c>
      <c r="FM4" s="528">
        <v>13.908</v>
      </c>
      <c r="FN4" s="537">
        <f aca="true" t="shared" si="18" ref="FN4:FN30">MAX(FL4:FM4)</f>
        <v>13.908</v>
      </c>
      <c r="FO4" s="350" t="s">
        <v>1379</v>
      </c>
      <c r="FP4" s="340">
        <v>16.615</v>
      </c>
      <c r="FQ4" s="340">
        <v>16.811</v>
      </c>
      <c r="FR4" s="537">
        <f aca="true" t="shared" si="19" ref="FR4:FR12">MAX(FP4:FQ4)</f>
        <v>16.811</v>
      </c>
      <c r="FS4" s="119"/>
      <c r="FT4" s="681" t="s">
        <v>50</v>
      </c>
      <c r="FU4" s="840" t="s">
        <v>1373</v>
      </c>
      <c r="FV4" s="528">
        <v>14.561</v>
      </c>
      <c r="FW4" s="528">
        <v>14.541</v>
      </c>
      <c r="FX4" s="841">
        <f aca="true" t="shared" si="20" ref="FX4:FX20">MAX(FV4:FW4)</f>
        <v>14.561</v>
      </c>
      <c r="FY4" s="350" t="s">
        <v>515</v>
      </c>
      <c r="FZ4" s="340">
        <v>17.897</v>
      </c>
      <c r="GA4" s="340">
        <v>16.594</v>
      </c>
      <c r="GB4" s="537">
        <f t="shared" si="5"/>
        <v>17.897</v>
      </c>
      <c r="GC4" s="693" t="s">
        <v>204</v>
      </c>
      <c r="GD4" s="340">
        <v>16.816</v>
      </c>
      <c r="GE4" s="340">
        <v>21.283</v>
      </c>
      <c r="GF4" s="344">
        <v>21.283</v>
      </c>
      <c r="GH4" s="518" t="s">
        <v>50</v>
      </c>
      <c r="GI4" s="812" t="s">
        <v>332</v>
      </c>
      <c r="GJ4" s="853" t="s">
        <v>333</v>
      </c>
      <c r="GK4" s="605" t="s">
        <v>1867</v>
      </c>
      <c r="GM4" s="824" t="s">
        <v>50</v>
      </c>
      <c r="GN4" s="862" t="s">
        <v>1342</v>
      </c>
      <c r="GO4" s="863">
        <v>14.34</v>
      </c>
      <c r="GP4" s="863">
        <v>14.18</v>
      </c>
      <c r="GQ4" s="875">
        <v>14.34</v>
      </c>
      <c r="GR4" s="876" t="s">
        <v>1342</v>
      </c>
      <c r="GS4" s="863">
        <v>19.16</v>
      </c>
      <c r="GT4" s="863">
        <v>18.49</v>
      </c>
      <c r="GU4" s="875">
        <v>19.16</v>
      </c>
      <c r="GV4" s="877" t="s">
        <v>1930</v>
      </c>
      <c r="GW4" s="869" t="s">
        <v>239</v>
      </c>
      <c r="GX4" s="869" t="s">
        <v>239</v>
      </c>
      <c r="GY4" s="870" t="s">
        <v>239</v>
      </c>
      <c r="HA4" s="824" t="s">
        <v>50</v>
      </c>
      <c r="HB4" s="889" t="s">
        <v>1357</v>
      </c>
      <c r="HC4" s="888">
        <v>13.805</v>
      </c>
      <c r="HD4" s="888">
        <v>13.941</v>
      </c>
      <c r="HE4" s="891">
        <f t="shared" si="6"/>
        <v>13.941</v>
      </c>
      <c r="HF4" s="876" t="s">
        <v>1379</v>
      </c>
      <c r="HG4" s="796">
        <v>16.736</v>
      </c>
      <c r="HH4" s="796">
        <v>18.097</v>
      </c>
      <c r="HI4" s="891">
        <f t="shared" si="7"/>
        <v>18.097</v>
      </c>
      <c r="HJ4" s="903" t="s">
        <v>638</v>
      </c>
      <c r="HK4" s="888">
        <v>16.532</v>
      </c>
      <c r="HL4" s="888">
        <v>15.716</v>
      </c>
      <c r="HM4" s="891">
        <f t="shared" si="8"/>
        <v>16.532</v>
      </c>
      <c r="HO4" s="848" t="s">
        <v>50</v>
      </c>
      <c r="HP4" s="762" t="s">
        <v>2028</v>
      </c>
      <c r="HQ4" s="863">
        <v>15.41</v>
      </c>
      <c r="HR4" s="863">
        <v>15.75</v>
      </c>
      <c r="HS4" s="595">
        <f t="shared" si="9"/>
        <v>15.75</v>
      </c>
      <c r="HT4" s="913" t="s">
        <v>2011</v>
      </c>
      <c r="HU4" s="863">
        <v>20.13</v>
      </c>
      <c r="HV4" s="863">
        <v>19.89</v>
      </c>
      <c r="HW4" s="595">
        <f t="shared" si="10"/>
        <v>20.13</v>
      </c>
      <c r="HX4" s="904" t="s">
        <v>2009</v>
      </c>
      <c r="HY4" s="594">
        <v>22.82</v>
      </c>
      <c r="HZ4" s="594">
        <v>24.98</v>
      </c>
      <c r="IA4" s="595">
        <f>MAX(HY4:HZ4)</f>
        <v>24.98</v>
      </c>
      <c r="IC4" s="848" t="s">
        <v>50</v>
      </c>
      <c r="ID4" s="795" t="s">
        <v>647</v>
      </c>
      <c r="IE4" s="555">
        <v>13.413</v>
      </c>
      <c r="IF4" s="555">
        <v>13.812</v>
      </c>
      <c r="IG4" s="798">
        <f t="shared" si="11"/>
        <v>13.812</v>
      </c>
      <c r="IH4" s="913" t="s">
        <v>361</v>
      </c>
      <c r="II4" s="796">
        <v>17.081</v>
      </c>
      <c r="IJ4" s="796">
        <v>17.659</v>
      </c>
      <c r="IK4" s="798">
        <f t="shared" si="12"/>
        <v>17.659</v>
      </c>
      <c r="IM4" s="518" t="s">
        <v>50</v>
      </c>
      <c r="IN4" s="812" t="s">
        <v>2130</v>
      </c>
      <c r="IO4" s="812" t="s">
        <v>2062</v>
      </c>
      <c r="IP4" s="605" t="s">
        <v>2089</v>
      </c>
    </row>
    <row r="5" spans="1:250" s="616" customFormat="1" ht="12.75" customHeight="1" thickBot="1">
      <c r="A5" s="636" t="s">
        <v>49</v>
      </c>
      <c r="B5" s="399" t="s">
        <v>1348</v>
      </c>
      <c r="C5" s="618">
        <v>14.042</v>
      </c>
      <c r="D5" s="618">
        <v>14.093</v>
      </c>
      <c r="E5" s="620">
        <f t="shared" si="0"/>
        <v>14.093</v>
      </c>
      <c r="F5" s="633" t="s">
        <v>606</v>
      </c>
      <c r="G5" s="618">
        <v>12.633</v>
      </c>
      <c r="H5" s="618">
        <v>14.154</v>
      </c>
      <c r="I5" s="620">
        <f t="shared" si="1"/>
        <v>14.154</v>
      </c>
      <c r="J5" s="633" t="s">
        <v>326</v>
      </c>
      <c r="K5" s="618">
        <v>39.394</v>
      </c>
      <c r="L5" s="618">
        <v>33.533</v>
      </c>
      <c r="M5" s="620">
        <f>MAX(K5:L5)</f>
        <v>39.394</v>
      </c>
      <c r="O5" s="619" t="s">
        <v>49</v>
      </c>
      <c r="P5" s="617" t="s">
        <v>650</v>
      </c>
      <c r="Q5" s="618">
        <v>14.539</v>
      </c>
      <c r="R5" s="618">
        <v>14.584</v>
      </c>
      <c r="S5" s="625">
        <v>14.584</v>
      </c>
      <c r="T5" s="628" t="s">
        <v>658</v>
      </c>
      <c r="U5" s="629">
        <v>16.348</v>
      </c>
      <c r="V5" s="629">
        <v>17.716</v>
      </c>
      <c r="W5" s="630">
        <v>17.716</v>
      </c>
      <c r="X5" s="130"/>
      <c r="Y5" s="619" t="s">
        <v>49</v>
      </c>
      <c r="Z5" s="529" t="s">
        <v>609</v>
      </c>
      <c r="AA5" s="530">
        <v>18.808</v>
      </c>
      <c r="AB5" s="530">
        <v>20.575</v>
      </c>
      <c r="AC5" s="531">
        <v>20.575</v>
      </c>
      <c r="AD5" s="653" t="s">
        <v>221</v>
      </c>
      <c r="AE5" s="618">
        <v>19.07</v>
      </c>
      <c r="AF5" s="618">
        <v>19.564</v>
      </c>
      <c r="AG5" s="620">
        <v>19.564</v>
      </c>
      <c r="AH5" s="58"/>
      <c r="AI5" s="58"/>
      <c r="AJ5" s="58"/>
      <c r="AK5" s="135"/>
      <c r="AL5" s="130"/>
      <c r="AM5" s="619" t="s">
        <v>49</v>
      </c>
      <c r="AN5" s="660" t="s">
        <v>390</v>
      </c>
      <c r="AO5" s="661">
        <v>14.504</v>
      </c>
      <c r="AP5" s="661">
        <v>14.13</v>
      </c>
      <c r="AQ5" s="670">
        <v>14.504</v>
      </c>
      <c r="AR5" s="350" t="s">
        <v>1456</v>
      </c>
      <c r="AS5" s="340">
        <v>16.889</v>
      </c>
      <c r="AT5" s="340">
        <v>17.637</v>
      </c>
      <c r="AU5" s="452">
        <v>17.637</v>
      </c>
      <c r="AV5" s="350" t="s">
        <v>1354</v>
      </c>
      <c r="AW5" s="340">
        <v>16.14</v>
      </c>
      <c r="AX5" s="340">
        <v>16.354</v>
      </c>
      <c r="AY5" s="344">
        <v>16.354</v>
      </c>
      <c r="AZ5" s="130"/>
      <c r="BA5" s="506" t="s">
        <v>49</v>
      </c>
      <c r="BB5" s="673" t="s">
        <v>1357</v>
      </c>
      <c r="BC5" s="661">
        <v>14.728</v>
      </c>
      <c r="BD5" s="661">
        <v>14.926</v>
      </c>
      <c r="BE5" s="670">
        <v>14.926</v>
      </c>
      <c r="BF5" s="678" t="s">
        <v>1591</v>
      </c>
      <c r="BG5" s="661">
        <v>17.881</v>
      </c>
      <c r="BH5" s="661">
        <v>18.235</v>
      </c>
      <c r="BI5" s="662">
        <v>18.235</v>
      </c>
      <c r="BJ5" s="130"/>
      <c r="BK5" s="619" t="s">
        <v>49</v>
      </c>
      <c r="BL5" s="529" t="s">
        <v>204</v>
      </c>
      <c r="BM5" s="340">
        <v>12.78</v>
      </c>
      <c r="BN5" s="340">
        <v>13.185</v>
      </c>
      <c r="BO5" s="344">
        <f t="shared" si="13"/>
        <v>13.185</v>
      </c>
      <c r="BP5" s="560" t="s">
        <v>207</v>
      </c>
      <c r="BQ5" s="618">
        <v>12.533</v>
      </c>
      <c r="BR5" s="618">
        <v>12.733</v>
      </c>
      <c r="BS5" s="344">
        <f t="shared" si="2"/>
        <v>12.733</v>
      </c>
      <c r="BT5" s="58"/>
      <c r="BU5" s="58"/>
      <c r="BV5" s="58"/>
      <c r="BW5" s="135"/>
      <c r="BX5" s="119"/>
      <c r="BY5" s="580" t="s">
        <v>49</v>
      </c>
      <c r="BZ5" s="712" t="s">
        <v>607</v>
      </c>
      <c r="CA5" s="569">
        <v>16.233</v>
      </c>
      <c r="CB5" s="569">
        <v>15.586</v>
      </c>
      <c r="CC5" s="579">
        <f t="shared" si="3"/>
        <v>16.233</v>
      </c>
      <c r="CD5" s="714" t="s">
        <v>34</v>
      </c>
      <c r="CE5" s="569">
        <v>14.854</v>
      </c>
      <c r="CF5" s="569">
        <v>13.555</v>
      </c>
      <c r="CG5" s="579">
        <f t="shared" si="4"/>
        <v>14.854</v>
      </c>
      <c r="CH5" s="710"/>
      <c r="CI5" s="711"/>
      <c r="CJ5" s="711"/>
      <c r="CK5" s="711"/>
      <c r="CL5" s="709"/>
      <c r="CM5" s="619" t="s">
        <v>49</v>
      </c>
      <c r="CN5" s="660" t="s">
        <v>604</v>
      </c>
      <c r="CO5" s="661">
        <v>14.15</v>
      </c>
      <c r="CP5" s="661">
        <v>14.023</v>
      </c>
      <c r="CQ5" s="670">
        <v>14.15</v>
      </c>
      <c r="CR5" s="350" t="s">
        <v>1632</v>
      </c>
      <c r="CS5" s="340">
        <v>18.368</v>
      </c>
      <c r="CT5" s="340">
        <v>17.549</v>
      </c>
      <c r="CU5" s="344">
        <v>18.368</v>
      </c>
      <c r="CV5" s="693" t="s">
        <v>659</v>
      </c>
      <c r="CW5" s="340">
        <v>16.726</v>
      </c>
      <c r="CX5" s="340">
        <v>16.118</v>
      </c>
      <c r="CY5" s="344">
        <v>16.726</v>
      </c>
      <c r="CZ5" s="609"/>
      <c r="DA5" s="739" t="s">
        <v>49</v>
      </c>
      <c r="DB5" s="396" t="s">
        <v>390</v>
      </c>
      <c r="DC5" s="536">
        <v>13.958</v>
      </c>
      <c r="DD5" s="536">
        <v>14.506</v>
      </c>
      <c r="DE5" s="743">
        <v>14.506</v>
      </c>
      <c r="DF5" s="746" t="s">
        <v>361</v>
      </c>
      <c r="DG5" s="536">
        <v>16.951</v>
      </c>
      <c r="DH5" s="536">
        <v>17.474</v>
      </c>
      <c r="DI5" s="743">
        <v>17.474</v>
      </c>
      <c r="DJ5" s="746" t="s">
        <v>515</v>
      </c>
      <c r="DK5" s="536">
        <v>16.588</v>
      </c>
      <c r="DL5" s="536">
        <v>15.957</v>
      </c>
      <c r="DM5" s="743">
        <v>16.588</v>
      </c>
      <c r="DN5" s="612"/>
      <c r="DO5" s="619" t="s">
        <v>49</v>
      </c>
      <c r="DP5" s="729" t="s">
        <v>326</v>
      </c>
      <c r="DQ5" s="727">
        <v>17.647</v>
      </c>
      <c r="DR5" s="727">
        <v>16.456</v>
      </c>
      <c r="DS5" s="728">
        <v>17.647</v>
      </c>
      <c r="DT5" s="731" t="s">
        <v>210</v>
      </c>
      <c r="DU5" s="727">
        <v>23.318</v>
      </c>
      <c r="DV5" s="727">
        <v>22.579</v>
      </c>
      <c r="DW5" s="728">
        <v>23.318</v>
      </c>
      <c r="DX5" s="119"/>
      <c r="DY5" s="619" t="s">
        <v>49</v>
      </c>
      <c r="DZ5" s="660" t="s">
        <v>604</v>
      </c>
      <c r="EA5" s="661">
        <v>14.276</v>
      </c>
      <c r="EB5" s="661">
        <v>14.431</v>
      </c>
      <c r="EC5" s="662">
        <f t="shared" si="14"/>
        <v>14.431</v>
      </c>
      <c r="ED5" s="350" t="s">
        <v>638</v>
      </c>
      <c r="EE5" s="340">
        <v>16.717</v>
      </c>
      <c r="EF5" s="340">
        <v>17.3</v>
      </c>
      <c r="EG5" s="662">
        <f t="shared" si="15"/>
        <v>17.3</v>
      </c>
      <c r="EH5" s="130"/>
      <c r="EI5" s="619" t="s">
        <v>49</v>
      </c>
      <c r="EJ5" s="732" t="s">
        <v>221</v>
      </c>
      <c r="EK5" s="528">
        <v>23.289</v>
      </c>
      <c r="EL5" s="528">
        <v>17.76</v>
      </c>
      <c r="EM5" s="537">
        <v>23.289</v>
      </c>
      <c r="EN5" s="561" t="s">
        <v>615</v>
      </c>
      <c r="EO5" s="528">
        <v>39.265</v>
      </c>
      <c r="EP5" s="528">
        <v>36.568</v>
      </c>
      <c r="EQ5" s="537">
        <v>39.265</v>
      </c>
      <c r="ER5" s="614"/>
      <c r="ES5" s="518" t="s">
        <v>49</v>
      </c>
      <c r="ET5" s="812" t="s">
        <v>339</v>
      </c>
      <c r="EU5" s="479" t="s">
        <v>1758</v>
      </c>
      <c r="EV5" s="479" t="s">
        <v>1742</v>
      </c>
      <c r="EW5" s="813" t="s">
        <v>1735</v>
      </c>
      <c r="EX5" s="605" t="s">
        <v>1816</v>
      </c>
      <c r="EY5" s="532"/>
      <c r="EZ5" s="788" t="s">
        <v>49</v>
      </c>
      <c r="FA5" s="795" t="s">
        <v>654</v>
      </c>
      <c r="FB5" s="555">
        <v>14.018</v>
      </c>
      <c r="FC5" s="555">
        <v>14.119</v>
      </c>
      <c r="FD5" s="789">
        <f t="shared" si="16"/>
        <v>14.119</v>
      </c>
      <c r="FE5" s="807" t="s">
        <v>222</v>
      </c>
      <c r="FF5" s="805">
        <v>18.361</v>
      </c>
      <c r="FG5" s="805">
        <v>18.177</v>
      </c>
      <c r="FH5" s="806">
        <f t="shared" si="17"/>
        <v>18.361</v>
      </c>
      <c r="FI5" s="182"/>
      <c r="FJ5" s="681" t="s">
        <v>49</v>
      </c>
      <c r="FK5" s="840" t="s">
        <v>1357</v>
      </c>
      <c r="FL5" s="528">
        <v>13.684</v>
      </c>
      <c r="FM5" s="528">
        <v>14.215</v>
      </c>
      <c r="FN5" s="537">
        <f t="shared" si="18"/>
        <v>14.215</v>
      </c>
      <c r="FO5" s="350" t="s">
        <v>638</v>
      </c>
      <c r="FP5" s="340">
        <v>16.802</v>
      </c>
      <c r="FQ5" s="340">
        <v>16.846</v>
      </c>
      <c r="FR5" s="537">
        <f t="shared" si="19"/>
        <v>16.846</v>
      </c>
      <c r="FS5" s="119"/>
      <c r="FT5" s="681" t="s">
        <v>49</v>
      </c>
      <c r="FU5" s="840" t="s">
        <v>606</v>
      </c>
      <c r="FV5" s="528">
        <v>14.767</v>
      </c>
      <c r="FW5" s="528">
        <v>14.397</v>
      </c>
      <c r="FX5" s="841">
        <f t="shared" si="20"/>
        <v>14.767</v>
      </c>
      <c r="FY5" s="350" t="s">
        <v>1344</v>
      </c>
      <c r="FZ5" s="340">
        <v>18.498</v>
      </c>
      <c r="GA5" s="340">
        <v>18.22</v>
      </c>
      <c r="GB5" s="537">
        <f t="shared" si="5"/>
        <v>18.498</v>
      </c>
      <c r="GC5" s="693" t="s">
        <v>361</v>
      </c>
      <c r="GD5" s="340">
        <v>26.328</v>
      </c>
      <c r="GE5" s="340">
        <v>24.429</v>
      </c>
      <c r="GF5" s="344">
        <v>26.328</v>
      </c>
      <c r="GH5" s="518" t="s">
        <v>49</v>
      </c>
      <c r="GI5" s="812" t="s">
        <v>550</v>
      </c>
      <c r="GJ5" s="853" t="s">
        <v>551</v>
      </c>
      <c r="GK5" s="605" t="s">
        <v>1868</v>
      </c>
      <c r="GM5" s="824" t="s">
        <v>49</v>
      </c>
      <c r="GN5" s="862" t="s">
        <v>1374</v>
      </c>
      <c r="GO5" s="863">
        <v>14.48</v>
      </c>
      <c r="GP5" s="863">
        <v>14</v>
      </c>
      <c r="GQ5" s="875">
        <v>14.48</v>
      </c>
      <c r="GR5" s="876" t="s">
        <v>1672</v>
      </c>
      <c r="GS5" s="863">
        <v>19.41</v>
      </c>
      <c r="GT5" s="863">
        <v>19.95</v>
      </c>
      <c r="GU5" s="866">
        <v>19.95</v>
      </c>
      <c r="GV5" s="858"/>
      <c r="GW5" s="860"/>
      <c r="GX5" s="860"/>
      <c r="GY5" s="860"/>
      <c r="HA5" s="824" t="s">
        <v>49</v>
      </c>
      <c r="HB5" s="795" t="s">
        <v>241</v>
      </c>
      <c r="HC5" s="888">
        <v>14.299</v>
      </c>
      <c r="HD5" s="888">
        <v>14.142</v>
      </c>
      <c r="HE5" s="891">
        <f t="shared" si="6"/>
        <v>14.299</v>
      </c>
      <c r="HF5" s="898" t="s">
        <v>245</v>
      </c>
      <c r="HG5" s="888">
        <v>17.663</v>
      </c>
      <c r="HH5" s="888">
        <v>18.106</v>
      </c>
      <c r="HI5" s="891">
        <f t="shared" si="7"/>
        <v>18.106</v>
      </c>
      <c r="HJ5" s="904" t="s">
        <v>1460</v>
      </c>
      <c r="HK5" s="888">
        <v>16.688</v>
      </c>
      <c r="HL5" s="888">
        <v>17.111</v>
      </c>
      <c r="HM5" s="891">
        <f t="shared" si="8"/>
        <v>17.111</v>
      </c>
      <c r="HO5" s="848" t="s">
        <v>49</v>
      </c>
      <c r="HP5" s="762" t="s">
        <v>390</v>
      </c>
      <c r="HQ5" s="863">
        <v>14.99</v>
      </c>
      <c r="HR5" s="863">
        <v>15.87</v>
      </c>
      <c r="HS5" s="595">
        <f t="shared" si="9"/>
        <v>15.87</v>
      </c>
      <c r="HT5" s="801" t="s">
        <v>390</v>
      </c>
      <c r="HU5" s="594">
        <v>20.35</v>
      </c>
      <c r="HV5" s="594">
        <v>20.09</v>
      </c>
      <c r="HW5" s="595">
        <f t="shared" si="10"/>
        <v>20.35</v>
      </c>
      <c r="HX5" s="904" t="s">
        <v>2010</v>
      </c>
      <c r="HY5" s="594">
        <v>19.41</v>
      </c>
      <c r="HZ5" s="594">
        <v>30.1</v>
      </c>
      <c r="IA5" s="595">
        <f>MAX(HY5:HZ5)</f>
        <v>30.1</v>
      </c>
      <c r="IC5" s="848" t="s">
        <v>49</v>
      </c>
      <c r="ID5" s="795" t="s">
        <v>1368</v>
      </c>
      <c r="IE5" s="555">
        <v>14.198</v>
      </c>
      <c r="IF5" s="555">
        <v>13.942</v>
      </c>
      <c r="IG5" s="798">
        <f t="shared" si="11"/>
        <v>14.198</v>
      </c>
      <c r="IH5" s="801" t="s">
        <v>245</v>
      </c>
      <c r="II5" s="555">
        <v>16.534</v>
      </c>
      <c r="IJ5" s="555">
        <v>17.718</v>
      </c>
      <c r="IK5" s="798">
        <f t="shared" si="12"/>
        <v>17.718</v>
      </c>
      <c r="IM5" s="518" t="s">
        <v>49</v>
      </c>
      <c r="IN5" s="812" t="s">
        <v>2131</v>
      </c>
      <c r="IO5" s="812" t="s">
        <v>2063</v>
      </c>
      <c r="IP5" s="605" t="s">
        <v>2090</v>
      </c>
    </row>
    <row r="6" spans="1:250" s="616" customFormat="1" ht="12.75" customHeight="1" thickBot="1">
      <c r="A6" s="636" t="s">
        <v>47</v>
      </c>
      <c r="B6" s="399" t="s">
        <v>205</v>
      </c>
      <c r="C6" s="618">
        <v>16.659</v>
      </c>
      <c r="D6" s="618">
        <v>14.97</v>
      </c>
      <c r="E6" s="620">
        <f t="shared" si="0"/>
        <v>16.659</v>
      </c>
      <c r="F6" s="633" t="s">
        <v>207</v>
      </c>
      <c r="G6" s="618">
        <v>14.169</v>
      </c>
      <c r="H6" s="618">
        <v>14.053</v>
      </c>
      <c r="I6" s="620">
        <f t="shared" si="1"/>
        <v>14.169</v>
      </c>
      <c r="J6" s="633" t="s">
        <v>361</v>
      </c>
      <c r="K6" s="618">
        <v>39.595</v>
      </c>
      <c r="L6" s="618">
        <v>40.351</v>
      </c>
      <c r="M6" s="620">
        <f>MAX(K6:L6)</f>
        <v>40.351</v>
      </c>
      <c r="O6" s="619" t="s">
        <v>47</v>
      </c>
      <c r="P6" s="617" t="s">
        <v>654</v>
      </c>
      <c r="Q6" s="618">
        <v>14.211</v>
      </c>
      <c r="R6" s="618">
        <v>14.892</v>
      </c>
      <c r="S6" s="625">
        <v>14.892</v>
      </c>
      <c r="T6" s="626" t="s">
        <v>212</v>
      </c>
      <c r="U6" s="618">
        <v>18.383</v>
      </c>
      <c r="V6" s="618">
        <v>18.401</v>
      </c>
      <c r="W6" s="620">
        <v>18.401</v>
      </c>
      <c r="X6" s="130"/>
      <c r="Y6" s="631" t="s">
        <v>47</v>
      </c>
      <c r="Z6" s="650" t="s">
        <v>222</v>
      </c>
      <c r="AA6" s="651">
        <v>23.304</v>
      </c>
      <c r="AB6" s="651">
        <v>21.495</v>
      </c>
      <c r="AC6" s="652">
        <v>23.304</v>
      </c>
      <c r="AD6" s="653" t="s">
        <v>361</v>
      </c>
      <c r="AE6" s="618">
        <v>25.324</v>
      </c>
      <c r="AF6" s="618">
        <v>24.444</v>
      </c>
      <c r="AG6" s="620">
        <v>25.324</v>
      </c>
      <c r="AH6" s="58"/>
      <c r="AI6" s="58"/>
      <c r="AJ6" s="334"/>
      <c r="AK6" s="135"/>
      <c r="AL6" s="130"/>
      <c r="AM6" s="619" t="s">
        <v>47</v>
      </c>
      <c r="AN6" s="256" t="s">
        <v>361</v>
      </c>
      <c r="AO6" s="661">
        <v>14.508</v>
      </c>
      <c r="AP6" s="661">
        <v>14.419</v>
      </c>
      <c r="AQ6" s="535">
        <v>14.508</v>
      </c>
      <c r="AR6" s="350" t="s">
        <v>638</v>
      </c>
      <c r="AS6" s="340">
        <v>17.98</v>
      </c>
      <c r="AT6" s="340">
        <v>17.252</v>
      </c>
      <c r="AU6" s="452">
        <v>17.98</v>
      </c>
      <c r="AV6" s="350" t="s">
        <v>1460</v>
      </c>
      <c r="AW6" s="340">
        <v>16.827</v>
      </c>
      <c r="AX6" s="340">
        <v>16.708</v>
      </c>
      <c r="AY6" s="344">
        <v>16.827</v>
      </c>
      <c r="AZ6" s="130"/>
      <c r="BA6" s="506" t="s">
        <v>47</v>
      </c>
      <c r="BB6" s="673" t="s">
        <v>390</v>
      </c>
      <c r="BC6" s="661">
        <v>14.639</v>
      </c>
      <c r="BD6" s="661">
        <v>15.106</v>
      </c>
      <c r="BE6" s="670">
        <v>15.106</v>
      </c>
      <c r="BF6" s="678" t="s">
        <v>1456</v>
      </c>
      <c r="BG6" s="661">
        <v>19.053</v>
      </c>
      <c r="BH6" s="661">
        <v>18.914</v>
      </c>
      <c r="BI6" s="662">
        <v>19.053</v>
      </c>
      <c r="BJ6" s="130"/>
      <c r="BK6" s="681" t="s">
        <v>47</v>
      </c>
      <c r="BL6" s="529" t="s">
        <v>609</v>
      </c>
      <c r="BM6" s="340">
        <v>13.738</v>
      </c>
      <c r="BN6" s="340">
        <v>13.033</v>
      </c>
      <c r="BO6" s="344">
        <f t="shared" si="13"/>
        <v>13.738</v>
      </c>
      <c r="BP6" s="560" t="s">
        <v>606</v>
      </c>
      <c r="BQ6" s="618">
        <v>12.733</v>
      </c>
      <c r="BR6" s="618">
        <v>12.759</v>
      </c>
      <c r="BS6" s="344">
        <f t="shared" si="2"/>
        <v>12.759</v>
      </c>
      <c r="BT6" s="58"/>
      <c r="BU6" s="58"/>
      <c r="BV6" s="334"/>
      <c r="BW6" s="135"/>
      <c r="BX6" s="119"/>
      <c r="BY6" s="580" t="s">
        <v>47</v>
      </c>
      <c r="BZ6" s="712" t="s">
        <v>131</v>
      </c>
      <c r="CA6" s="569">
        <v>14.171</v>
      </c>
      <c r="CB6" s="569">
        <v>17.733</v>
      </c>
      <c r="CC6" s="579">
        <f t="shared" si="3"/>
        <v>17.733</v>
      </c>
      <c r="CD6" s="714" t="s">
        <v>129</v>
      </c>
      <c r="CE6" s="569">
        <v>14.933</v>
      </c>
      <c r="CF6" s="569">
        <v>14.265</v>
      </c>
      <c r="CG6" s="579">
        <f t="shared" si="4"/>
        <v>14.933</v>
      </c>
      <c r="CH6" s="710"/>
      <c r="CI6" s="711"/>
      <c r="CJ6" s="711"/>
      <c r="CK6" s="711"/>
      <c r="CL6" s="709"/>
      <c r="CM6" s="619" t="s">
        <v>47</v>
      </c>
      <c r="CN6" s="256" t="s">
        <v>390</v>
      </c>
      <c r="CO6" s="661">
        <v>13.532</v>
      </c>
      <c r="CP6" s="661">
        <v>14.288</v>
      </c>
      <c r="CQ6" s="535">
        <v>14.288</v>
      </c>
      <c r="CR6" s="350" t="s">
        <v>1456</v>
      </c>
      <c r="CS6" s="340">
        <v>18.61</v>
      </c>
      <c r="CT6" s="340">
        <v>17.665</v>
      </c>
      <c r="CU6" s="344">
        <v>18.61</v>
      </c>
      <c r="CV6" s="692" t="s">
        <v>222</v>
      </c>
      <c r="CW6" s="356">
        <v>15.909</v>
      </c>
      <c r="CX6" s="356">
        <v>16.835</v>
      </c>
      <c r="CY6" s="357">
        <v>16.835</v>
      </c>
      <c r="CZ6" s="609"/>
      <c r="DA6" s="739" t="s">
        <v>47</v>
      </c>
      <c r="DB6" s="396" t="s">
        <v>1357</v>
      </c>
      <c r="DC6" s="536">
        <v>14.581</v>
      </c>
      <c r="DD6" s="536">
        <v>14.157</v>
      </c>
      <c r="DE6" s="743">
        <v>14.581</v>
      </c>
      <c r="DF6" s="746" t="s">
        <v>1379</v>
      </c>
      <c r="DG6" s="536">
        <v>17.599</v>
      </c>
      <c r="DH6" s="536">
        <v>17.327</v>
      </c>
      <c r="DI6" s="743">
        <v>17.599</v>
      </c>
      <c r="DJ6" s="746" t="s">
        <v>1354</v>
      </c>
      <c r="DK6" s="536">
        <v>15.073</v>
      </c>
      <c r="DL6" s="536">
        <v>17.008</v>
      </c>
      <c r="DM6" s="743">
        <v>17.008</v>
      </c>
      <c r="DN6" s="612"/>
      <c r="DO6" s="619" t="s">
        <v>47</v>
      </c>
      <c r="DP6" s="729" t="s">
        <v>1459</v>
      </c>
      <c r="DQ6" s="727">
        <v>17.08</v>
      </c>
      <c r="DR6" s="727">
        <v>17.719</v>
      </c>
      <c r="DS6" s="728">
        <v>17.719</v>
      </c>
      <c r="DT6" s="731" t="s">
        <v>1343</v>
      </c>
      <c r="DU6" s="727">
        <v>23.743</v>
      </c>
      <c r="DV6" s="727">
        <v>21.584</v>
      </c>
      <c r="DW6" s="728">
        <v>23.743</v>
      </c>
      <c r="DX6" s="119"/>
      <c r="DY6" s="619" t="s">
        <v>47</v>
      </c>
      <c r="DZ6" s="256" t="s">
        <v>1357</v>
      </c>
      <c r="EA6" s="661">
        <v>14.062</v>
      </c>
      <c r="EB6" s="661">
        <v>14.507</v>
      </c>
      <c r="EC6" s="662">
        <f t="shared" si="14"/>
        <v>14.507</v>
      </c>
      <c r="ED6" s="350" t="s">
        <v>361</v>
      </c>
      <c r="EE6" s="340">
        <v>17.386</v>
      </c>
      <c r="EF6" s="340">
        <v>16.979</v>
      </c>
      <c r="EG6" s="662">
        <f t="shared" si="15"/>
        <v>17.386</v>
      </c>
      <c r="EH6" s="130"/>
      <c r="EI6" s="619" t="s">
        <v>47</v>
      </c>
      <c r="EJ6" s="732" t="s">
        <v>1692</v>
      </c>
      <c r="EK6" s="528">
        <v>25.656</v>
      </c>
      <c r="EL6" s="528">
        <v>25.23</v>
      </c>
      <c r="EM6" s="537">
        <v>25.656</v>
      </c>
      <c r="EN6" s="562" t="s">
        <v>220</v>
      </c>
      <c r="EO6" s="540">
        <v>46.857</v>
      </c>
      <c r="EP6" s="540">
        <v>47.177</v>
      </c>
      <c r="EQ6" s="541">
        <v>47.177</v>
      </c>
      <c r="ER6" s="614"/>
      <c r="ES6" s="518" t="s">
        <v>47</v>
      </c>
      <c r="ET6" s="812" t="s">
        <v>1811</v>
      </c>
      <c r="EU6" s="479" t="s">
        <v>1741</v>
      </c>
      <c r="EV6" s="479" t="s">
        <v>1742</v>
      </c>
      <c r="EW6" s="813" t="s">
        <v>603</v>
      </c>
      <c r="EX6" s="605" t="s">
        <v>1817</v>
      </c>
      <c r="EY6" s="532"/>
      <c r="EZ6" s="788" t="s">
        <v>47</v>
      </c>
      <c r="FA6" s="795" t="s">
        <v>604</v>
      </c>
      <c r="FB6" s="555">
        <v>13.654</v>
      </c>
      <c r="FC6" s="555">
        <v>14.141</v>
      </c>
      <c r="FD6" s="789">
        <f t="shared" si="16"/>
        <v>14.141</v>
      </c>
      <c r="FE6" s="801" t="s">
        <v>236</v>
      </c>
      <c r="FF6" s="555">
        <v>18.699</v>
      </c>
      <c r="FG6" s="555">
        <v>18.891</v>
      </c>
      <c r="FH6" s="789">
        <f t="shared" si="17"/>
        <v>18.891</v>
      </c>
      <c r="FI6" s="182"/>
      <c r="FJ6" s="681" t="s">
        <v>47</v>
      </c>
      <c r="FK6" s="842" t="s">
        <v>654</v>
      </c>
      <c r="FL6" s="528">
        <v>14.252</v>
      </c>
      <c r="FM6" s="528">
        <v>13.956</v>
      </c>
      <c r="FN6" s="537">
        <f t="shared" si="18"/>
        <v>14.252</v>
      </c>
      <c r="FO6" s="350" t="s">
        <v>1377</v>
      </c>
      <c r="FP6" s="340">
        <v>17.923</v>
      </c>
      <c r="FQ6" s="340">
        <v>17.802</v>
      </c>
      <c r="FR6" s="537">
        <f t="shared" si="19"/>
        <v>17.923</v>
      </c>
      <c r="FS6" s="119"/>
      <c r="FT6" s="631" t="s">
        <v>47</v>
      </c>
      <c r="FU6" s="843" t="s">
        <v>656</v>
      </c>
      <c r="FV6" s="734">
        <v>14.634</v>
      </c>
      <c r="FW6" s="734">
        <v>14.868</v>
      </c>
      <c r="FX6" s="844">
        <f t="shared" si="20"/>
        <v>14.868</v>
      </c>
      <c r="FY6" s="350" t="s">
        <v>1380</v>
      </c>
      <c r="FZ6" s="340">
        <v>18.605</v>
      </c>
      <c r="GA6" s="340">
        <v>19.112</v>
      </c>
      <c r="GB6" s="537">
        <f t="shared" si="5"/>
        <v>19.112</v>
      </c>
      <c r="GC6" s="691" t="s">
        <v>1860</v>
      </c>
      <c r="GD6" s="437" t="s">
        <v>247</v>
      </c>
      <c r="GE6" s="437" t="s">
        <v>248</v>
      </c>
      <c r="GF6" s="343"/>
      <c r="GH6" s="386" t="s">
        <v>47</v>
      </c>
      <c r="GI6" s="826" t="s">
        <v>83</v>
      </c>
      <c r="GJ6" s="854" t="s">
        <v>222</v>
      </c>
      <c r="GK6" s="604" t="s">
        <v>1869</v>
      </c>
      <c r="GM6" s="824" t="s">
        <v>47</v>
      </c>
      <c r="GN6" s="862" t="s">
        <v>1458</v>
      </c>
      <c r="GO6" s="863">
        <v>14.23</v>
      </c>
      <c r="GP6" s="863">
        <v>14.59</v>
      </c>
      <c r="GQ6" s="875">
        <v>14.59</v>
      </c>
      <c r="GR6" s="877" t="s">
        <v>1932</v>
      </c>
      <c r="GS6" s="878">
        <v>42.8</v>
      </c>
      <c r="GT6" s="878">
        <v>43.02</v>
      </c>
      <c r="GU6" s="879">
        <v>43.02</v>
      </c>
      <c r="GV6" s="858"/>
      <c r="GW6" s="860"/>
      <c r="GX6" s="860"/>
      <c r="GY6" s="860"/>
      <c r="HA6" s="824" t="s">
        <v>47</v>
      </c>
      <c r="HB6" s="889" t="s">
        <v>606</v>
      </c>
      <c r="HC6" s="888">
        <v>14.321</v>
      </c>
      <c r="HD6" s="888">
        <v>14.426</v>
      </c>
      <c r="HE6" s="891">
        <f t="shared" si="6"/>
        <v>14.426</v>
      </c>
      <c r="HF6" s="898" t="s">
        <v>236</v>
      </c>
      <c r="HG6" s="888">
        <v>17.126</v>
      </c>
      <c r="HH6" s="888">
        <v>18.167</v>
      </c>
      <c r="HI6" s="891">
        <f t="shared" si="7"/>
        <v>18.167</v>
      </c>
      <c r="HJ6" s="902" t="s">
        <v>204</v>
      </c>
      <c r="HK6" s="796">
        <v>17.289</v>
      </c>
      <c r="HL6" s="796">
        <v>16.976</v>
      </c>
      <c r="HM6" s="891">
        <f t="shared" si="8"/>
        <v>17.289</v>
      </c>
      <c r="HO6" s="848" t="s">
        <v>47</v>
      </c>
      <c r="HP6" s="795" t="s">
        <v>2017</v>
      </c>
      <c r="HQ6" s="594">
        <v>16.13</v>
      </c>
      <c r="HR6" s="594">
        <v>16.26</v>
      </c>
      <c r="HS6" s="595">
        <f t="shared" si="9"/>
        <v>16.26</v>
      </c>
      <c r="HT6" s="801" t="s">
        <v>2012</v>
      </c>
      <c r="HU6" s="594">
        <v>18.1</v>
      </c>
      <c r="HV6" s="594">
        <v>20.74</v>
      </c>
      <c r="HW6" s="595">
        <f t="shared" si="10"/>
        <v>20.74</v>
      </c>
      <c r="HX6" s="438" t="s">
        <v>2021</v>
      </c>
      <c r="HY6" s="874" t="s">
        <v>247</v>
      </c>
      <c r="HZ6" s="874" t="s">
        <v>248</v>
      </c>
      <c r="IA6" s="222"/>
      <c r="IC6" s="848" t="s">
        <v>47</v>
      </c>
      <c r="ID6" s="795" t="s">
        <v>1359</v>
      </c>
      <c r="IE6" s="555">
        <v>14.337</v>
      </c>
      <c r="IF6" s="555">
        <v>14.103</v>
      </c>
      <c r="IG6" s="798">
        <f t="shared" si="11"/>
        <v>14.337</v>
      </c>
      <c r="IH6" s="807" t="s">
        <v>658</v>
      </c>
      <c r="II6" s="805">
        <v>17.954</v>
      </c>
      <c r="IJ6" s="805">
        <v>17.787</v>
      </c>
      <c r="IK6" s="806">
        <f t="shared" si="12"/>
        <v>17.954</v>
      </c>
      <c r="IM6" s="518" t="s">
        <v>47</v>
      </c>
      <c r="IN6" s="812" t="s">
        <v>1936</v>
      </c>
      <c r="IO6" s="812" t="s">
        <v>2064</v>
      </c>
      <c r="IP6" s="605" t="s">
        <v>2091</v>
      </c>
    </row>
    <row r="7" spans="1:250" s="616" customFormat="1" ht="12.75" customHeight="1" thickBot="1">
      <c r="A7" s="636" t="s">
        <v>55</v>
      </c>
      <c r="B7" s="399" t="s">
        <v>607</v>
      </c>
      <c r="C7" s="618">
        <v>16.77</v>
      </c>
      <c r="D7" s="618">
        <v>16.786</v>
      </c>
      <c r="E7" s="620">
        <f t="shared" si="0"/>
        <v>16.786</v>
      </c>
      <c r="F7" s="633" t="s">
        <v>602</v>
      </c>
      <c r="G7" s="618">
        <v>14.449</v>
      </c>
      <c r="H7" s="618">
        <v>14.267</v>
      </c>
      <c r="I7" s="620">
        <f t="shared" si="1"/>
        <v>14.449</v>
      </c>
      <c r="J7" s="638" t="s">
        <v>515</v>
      </c>
      <c r="K7" s="639">
        <v>32.854</v>
      </c>
      <c r="L7" s="639">
        <v>43.168</v>
      </c>
      <c r="M7" s="624">
        <f>MAX(K7:L7)</f>
        <v>43.168</v>
      </c>
      <c r="O7" s="619" t="s">
        <v>55</v>
      </c>
      <c r="P7" s="617" t="s">
        <v>1354</v>
      </c>
      <c r="Q7" s="618">
        <v>13.783</v>
      </c>
      <c r="R7" s="618">
        <v>14.895</v>
      </c>
      <c r="S7" s="625">
        <v>14.895</v>
      </c>
      <c r="T7" s="628" t="s">
        <v>656</v>
      </c>
      <c r="U7" s="629">
        <v>18.652</v>
      </c>
      <c r="V7" s="629">
        <v>19.222</v>
      </c>
      <c r="W7" s="630">
        <v>19.222</v>
      </c>
      <c r="X7" s="130"/>
      <c r="Y7" s="619" t="s">
        <v>55</v>
      </c>
      <c r="Z7" s="529" t="s">
        <v>622</v>
      </c>
      <c r="AA7" s="530">
        <v>23.92</v>
      </c>
      <c r="AB7" s="530">
        <v>24.389</v>
      </c>
      <c r="AC7" s="531">
        <v>24.389</v>
      </c>
      <c r="AD7" s="653" t="s">
        <v>31</v>
      </c>
      <c r="AE7" s="618">
        <v>24.837</v>
      </c>
      <c r="AF7" s="618">
        <v>25.539</v>
      </c>
      <c r="AG7" s="620">
        <v>25.539</v>
      </c>
      <c r="AH7" s="58"/>
      <c r="AI7" s="58"/>
      <c r="AJ7" s="334"/>
      <c r="AK7" s="135"/>
      <c r="AL7" s="130"/>
      <c r="AM7" s="619" t="s">
        <v>55</v>
      </c>
      <c r="AN7" s="256" t="s">
        <v>1577</v>
      </c>
      <c r="AO7" s="661">
        <v>14.014</v>
      </c>
      <c r="AP7" s="661">
        <v>14.566</v>
      </c>
      <c r="AQ7" s="535">
        <v>14.566</v>
      </c>
      <c r="AR7" s="350" t="s">
        <v>236</v>
      </c>
      <c r="AS7" s="340">
        <v>17.496</v>
      </c>
      <c r="AT7" s="340">
        <v>18.112</v>
      </c>
      <c r="AU7" s="452">
        <v>18.112</v>
      </c>
      <c r="AV7" s="350" t="s">
        <v>515</v>
      </c>
      <c r="AW7" s="340">
        <v>17.034</v>
      </c>
      <c r="AX7" s="340">
        <v>16.581</v>
      </c>
      <c r="AY7" s="344">
        <v>17.034</v>
      </c>
      <c r="AZ7" s="130"/>
      <c r="BA7" s="506" t="s">
        <v>55</v>
      </c>
      <c r="BB7" s="673" t="s">
        <v>1584</v>
      </c>
      <c r="BC7" s="661">
        <v>14.392</v>
      </c>
      <c r="BD7" s="661">
        <v>15.163</v>
      </c>
      <c r="BE7" s="670">
        <v>15.163</v>
      </c>
      <c r="BF7" s="678" t="s">
        <v>245</v>
      </c>
      <c r="BG7" s="661">
        <v>17.639</v>
      </c>
      <c r="BH7" s="661">
        <v>19.113</v>
      </c>
      <c r="BI7" s="662">
        <v>19.113</v>
      </c>
      <c r="BJ7" s="130"/>
      <c r="BK7" s="619" t="s">
        <v>55</v>
      </c>
      <c r="BL7" s="529" t="s">
        <v>606</v>
      </c>
      <c r="BM7" s="340">
        <v>12.864</v>
      </c>
      <c r="BN7" s="340">
        <v>14.336</v>
      </c>
      <c r="BO7" s="344">
        <f t="shared" si="13"/>
        <v>14.336</v>
      </c>
      <c r="BP7" s="560" t="s">
        <v>361</v>
      </c>
      <c r="BQ7" s="618">
        <v>13.253</v>
      </c>
      <c r="BR7" s="618">
        <v>12.97</v>
      </c>
      <c r="BS7" s="344">
        <f t="shared" si="2"/>
        <v>13.253</v>
      </c>
      <c r="BT7" s="58"/>
      <c r="BU7" s="58"/>
      <c r="BV7" s="334"/>
      <c r="BW7" s="135"/>
      <c r="BX7" s="119"/>
      <c r="BY7" s="580" t="s">
        <v>55</v>
      </c>
      <c r="BZ7" s="712" t="s">
        <v>326</v>
      </c>
      <c r="CA7" s="569">
        <v>17.996</v>
      </c>
      <c r="CB7" s="569">
        <v>17.18</v>
      </c>
      <c r="CC7" s="579">
        <f t="shared" si="3"/>
        <v>17.996</v>
      </c>
      <c r="CD7" s="714" t="s">
        <v>361</v>
      </c>
      <c r="CE7" s="569">
        <v>15.048</v>
      </c>
      <c r="CF7" s="569">
        <v>15.082</v>
      </c>
      <c r="CG7" s="579">
        <f t="shared" si="4"/>
        <v>15.082</v>
      </c>
      <c r="CH7" s="710"/>
      <c r="CI7" s="711"/>
      <c r="CJ7" s="711"/>
      <c r="CK7" s="711"/>
      <c r="CL7" s="709"/>
      <c r="CM7" s="619" t="s">
        <v>55</v>
      </c>
      <c r="CN7" s="256" t="s">
        <v>654</v>
      </c>
      <c r="CO7" s="661">
        <v>14.244</v>
      </c>
      <c r="CP7" s="661">
        <v>14.415</v>
      </c>
      <c r="CQ7" s="535">
        <v>14.415</v>
      </c>
      <c r="CR7" s="350" t="s">
        <v>1379</v>
      </c>
      <c r="CS7" s="340">
        <v>18.667</v>
      </c>
      <c r="CT7" s="340">
        <v>17.882</v>
      </c>
      <c r="CU7" s="344">
        <v>18.667</v>
      </c>
      <c r="CV7" s="693" t="s">
        <v>204</v>
      </c>
      <c r="CW7" s="340">
        <v>17.22</v>
      </c>
      <c r="CX7" s="340">
        <v>16.381</v>
      </c>
      <c r="CY7" s="344">
        <v>17.22</v>
      </c>
      <c r="CZ7" s="609"/>
      <c r="DA7" s="739" t="s">
        <v>55</v>
      </c>
      <c r="DB7" s="396" t="s">
        <v>326</v>
      </c>
      <c r="DC7" s="536">
        <v>14.587</v>
      </c>
      <c r="DD7" s="536">
        <v>14.579</v>
      </c>
      <c r="DE7" s="743">
        <v>14.587</v>
      </c>
      <c r="DF7" s="746" t="s">
        <v>245</v>
      </c>
      <c r="DG7" s="536">
        <v>17.019</v>
      </c>
      <c r="DH7" s="536">
        <v>17.804</v>
      </c>
      <c r="DI7" s="743">
        <v>17.804</v>
      </c>
      <c r="DJ7" s="746" t="s">
        <v>638</v>
      </c>
      <c r="DK7" s="536">
        <v>14.88</v>
      </c>
      <c r="DL7" s="536">
        <v>18.123</v>
      </c>
      <c r="DM7" s="743">
        <v>18.123</v>
      </c>
      <c r="DN7" s="612"/>
      <c r="DO7" s="619" t="s">
        <v>55</v>
      </c>
      <c r="DP7" s="729" t="s">
        <v>1690</v>
      </c>
      <c r="DQ7" s="727">
        <v>17.751</v>
      </c>
      <c r="DR7" s="727">
        <v>17.384</v>
      </c>
      <c r="DS7" s="728">
        <v>17.751</v>
      </c>
      <c r="DT7" s="731" t="s">
        <v>615</v>
      </c>
      <c r="DU7" s="727">
        <v>24.267</v>
      </c>
      <c r="DV7" s="727">
        <v>23.463</v>
      </c>
      <c r="DW7" s="728">
        <v>24.267</v>
      </c>
      <c r="DX7" s="119"/>
      <c r="DY7" s="619" t="s">
        <v>55</v>
      </c>
      <c r="DZ7" s="256" t="s">
        <v>654</v>
      </c>
      <c r="EA7" s="661">
        <v>13.867</v>
      </c>
      <c r="EB7" s="661">
        <v>14.512</v>
      </c>
      <c r="EC7" s="662">
        <f t="shared" si="14"/>
        <v>14.512</v>
      </c>
      <c r="ED7" s="355" t="s">
        <v>658</v>
      </c>
      <c r="EE7" s="356">
        <v>19.093</v>
      </c>
      <c r="EF7" s="356">
        <v>18.722</v>
      </c>
      <c r="EG7" s="668">
        <f t="shared" si="15"/>
        <v>19.093</v>
      </c>
      <c r="EH7" s="130"/>
      <c r="EI7" s="619" t="s">
        <v>55</v>
      </c>
      <c r="EJ7" s="732" t="s">
        <v>606</v>
      </c>
      <c r="EK7" s="528">
        <v>26.749</v>
      </c>
      <c r="EL7" s="528">
        <v>19.463</v>
      </c>
      <c r="EM7" s="537">
        <v>26.749</v>
      </c>
      <c r="EN7" s="614"/>
      <c r="EO7" s="119"/>
      <c r="EP7" s="119"/>
      <c r="EQ7" s="119"/>
      <c r="ER7" s="119"/>
      <c r="ES7" s="518" t="s">
        <v>55</v>
      </c>
      <c r="ET7" s="812" t="s">
        <v>367</v>
      </c>
      <c r="EU7" s="479" t="s">
        <v>1773</v>
      </c>
      <c r="EV7" s="479" t="s">
        <v>1766</v>
      </c>
      <c r="EW7" s="813" t="s">
        <v>368</v>
      </c>
      <c r="EX7" s="605" t="s">
        <v>1818</v>
      </c>
      <c r="EY7" s="532"/>
      <c r="EZ7" s="788" t="s">
        <v>55</v>
      </c>
      <c r="FA7" s="795" t="s">
        <v>1357</v>
      </c>
      <c r="FB7" s="555">
        <v>14.152</v>
      </c>
      <c r="FC7" s="555">
        <v>14.355</v>
      </c>
      <c r="FD7" s="789">
        <f t="shared" si="16"/>
        <v>14.355</v>
      </c>
      <c r="FE7" s="801" t="s">
        <v>244</v>
      </c>
      <c r="FF7" s="555">
        <v>19.156</v>
      </c>
      <c r="FG7" s="555">
        <v>18.275</v>
      </c>
      <c r="FH7" s="789">
        <f t="shared" si="17"/>
        <v>19.156</v>
      </c>
      <c r="FI7" s="613"/>
      <c r="FJ7" s="681" t="s">
        <v>55</v>
      </c>
      <c r="FK7" s="842" t="s">
        <v>1346</v>
      </c>
      <c r="FL7" s="528">
        <v>14.444</v>
      </c>
      <c r="FM7" s="528">
        <v>14.395</v>
      </c>
      <c r="FN7" s="537">
        <f t="shared" si="18"/>
        <v>14.444</v>
      </c>
      <c r="FO7" s="350" t="s">
        <v>1456</v>
      </c>
      <c r="FP7" s="340">
        <v>18.099</v>
      </c>
      <c r="FQ7" s="340">
        <v>16.84</v>
      </c>
      <c r="FR7" s="537">
        <f t="shared" si="19"/>
        <v>18.099</v>
      </c>
      <c r="FS7" s="119"/>
      <c r="FT7" s="681" t="s">
        <v>55</v>
      </c>
      <c r="FU7" s="842" t="s">
        <v>221</v>
      </c>
      <c r="FV7" s="528">
        <v>14.241</v>
      </c>
      <c r="FW7" s="528">
        <v>14.942</v>
      </c>
      <c r="FX7" s="841">
        <f t="shared" si="20"/>
        <v>14.942</v>
      </c>
      <c r="FY7" s="355" t="s">
        <v>656</v>
      </c>
      <c r="FZ7" s="356">
        <v>19.427</v>
      </c>
      <c r="GA7" s="356">
        <v>17.455</v>
      </c>
      <c r="GB7" s="735">
        <f t="shared" si="5"/>
        <v>19.427</v>
      </c>
      <c r="GC7" s="694" t="s">
        <v>361</v>
      </c>
      <c r="GD7" s="347">
        <v>20.426</v>
      </c>
      <c r="GE7" s="347">
        <v>23.229</v>
      </c>
      <c r="GF7" s="348">
        <v>23.229</v>
      </c>
      <c r="GH7" s="518" t="s">
        <v>55</v>
      </c>
      <c r="GI7" s="812" t="s">
        <v>358</v>
      </c>
      <c r="GJ7" s="853" t="s">
        <v>359</v>
      </c>
      <c r="GK7" s="605" t="s">
        <v>1870</v>
      </c>
      <c r="GM7" s="824" t="s">
        <v>55</v>
      </c>
      <c r="GN7" s="862" t="s">
        <v>1926</v>
      </c>
      <c r="GO7" s="863">
        <v>14.75</v>
      </c>
      <c r="GP7" s="863">
        <v>14.74</v>
      </c>
      <c r="GQ7" s="866">
        <v>14.75</v>
      </c>
      <c r="GR7" s="858"/>
      <c r="GS7" s="860"/>
      <c r="GT7" s="860"/>
      <c r="GU7" s="860"/>
      <c r="GV7" s="858"/>
      <c r="GW7" s="860"/>
      <c r="GX7" s="860"/>
      <c r="GY7" s="860"/>
      <c r="HA7" s="824" t="s">
        <v>55</v>
      </c>
      <c r="HB7" s="762" t="s">
        <v>640</v>
      </c>
      <c r="HC7" s="796">
        <v>14.506</v>
      </c>
      <c r="HD7" s="796">
        <v>14.28</v>
      </c>
      <c r="HE7" s="891">
        <f t="shared" si="6"/>
        <v>14.506</v>
      </c>
      <c r="HF7" s="876" t="s">
        <v>515</v>
      </c>
      <c r="HG7" s="796">
        <v>18.294</v>
      </c>
      <c r="HH7" s="796">
        <v>16.247</v>
      </c>
      <c r="HI7" s="891">
        <f t="shared" si="7"/>
        <v>18.294</v>
      </c>
      <c r="HJ7" s="903" t="s">
        <v>1381</v>
      </c>
      <c r="HK7" s="888">
        <v>16.666</v>
      </c>
      <c r="HL7" s="888">
        <v>17.296</v>
      </c>
      <c r="HM7" s="891">
        <f t="shared" si="8"/>
        <v>17.296</v>
      </c>
      <c r="HO7" s="848" t="s">
        <v>55</v>
      </c>
      <c r="HP7" s="795" t="s">
        <v>1375</v>
      </c>
      <c r="HQ7" s="594">
        <v>14.51</v>
      </c>
      <c r="HR7" s="594">
        <v>16.66</v>
      </c>
      <c r="HS7" s="595">
        <f t="shared" si="9"/>
        <v>16.66</v>
      </c>
      <c r="HT7" s="913" t="s">
        <v>2013</v>
      </c>
      <c r="HU7" s="863">
        <v>21.28</v>
      </c>
      <c r="HV7" s="863">
        <v>18.73</v>
      </c>
      <c r="HW7" s="595">
        <f t="shared" si="10"/>
        <v>21.28</v>
      </c>
      <c r="HX7" s="801" t="s">
        <v>2024</v>
      </c>
      <c r="HY7" s="594">
        <v>29.28</v>
      </c>
      <c r="HZ7" s="594">
        <v>29.35</v>
      </c>
      <c r="IA7" s="595">
        <f>MAX(HY7:HZ7)</f>
        <v>29.35</v>
      </c>
      <c r="IC7" s="848" t="s">
        <v>55</v>
      </c>
      <c r="ID7" s="762" t="s">
        <v>390</v>
      </c>
      <c r="IE7" s="796">
        <v>14.531</v>
      </c>
      <c r="IF7" s="796">
        <v>13.363</v>
      </c>
      <c r="IG7" s="798">
        <f t="shared" si="11"/>
        <v>14.531</v>
      </c>
      <c r="IH7" s="913" t="s">
        <v>1379</v>
      </c>
      <c r="II7" s="796">
        <v>19.327</v>
      </c>
      <c r="IJ7" s="796">
        <v>16.888</v>
      </c>
      <c r="IK7" s="798">
        <f t="shared" si="12"/>
        <v>19.327</v>
      </c>
      <c r="IM7" s="518" t="s">
        <v>55</v>
      </c>
      <c r="IN7" s="812" t="s">
        <v>2132</v>
      </c>
      <c r="IO7" s="812" t="s">
        <v>2065</v>
      </c>
      <c r="IP7" s="605" t="s">
        <v>2092</v>
      </c>
    </row>
    <row r="8" spans="1:250" s="616" customFormat="1" ht="12.75" customHeight="1">
      <c r="A8" s="636" t="s">
        <v>52</v>
      </c>
      <c r="B8" s="399" t="s">
        <v>1349</v>
      </c>
      <c r="C8" s="618">
        <v>18.264</v>
      </c>
      <c r="D8" s="618">
        <v>18.134</v>
      </c>
      <c r="E8" s="620">
        <f t="shared" si="0"/>
        <v>18.264</v>
      </c>
      <c r="F8" s="633" t="s">
        <v>181</v>
      </c>
      <c r="G8" s="618">
        <v>14.799</v>
      </c>
      <c r="H8" s="618">
        <v>14.133</v>
      </c>
      <c r="I8" s="620">
        <f t="shared" si="1"/>
        <v>14.799</v>
      </c>
      <c r="J8" s="58"/>
      <c r="K8" s="58"/>
      <c r="L8" s="58"/>
      <c r="M8" s="135"/>
      <c r="O8" s="619" t="s">
        <v>52</v>
      </c>
      <c r="P8" s="617" t="s">
        <v>641</v>
      </c>
      <c r="Q8" s="618">
        <v>14.908</v>
      </c>
      <c r="R8" s="618">
        <v>13.909</v>
      </c>
      <c r="S8" s="625">
        <v>14.908</v>
      </c>
      <c r="T8" s="626" t="s">
        <v>236</v>
      </c>
      <c r="U8" s="618">
        <v>18.728</v>
      </c>
      <c r="V8" s="618">
        <v>19.298</v>
      </c>
      <c r="W8" s="620">
        <v>19.298</v>
      </c>
      <c r="X8" s="130"/>
      <c r="Y8" s="619" t="s">
        <v>52</v>
      </c>
      <c r="Z8" s="529" t="s">
        <v>1566</v>
      </c>
      <c r="AA8" s="530">
        <v>24.786</v>
      </c>
      <c r="AB8" s="530">
        <v>22.347</v>
      </c>
      <c r="AC8" s="531">
        <v>24.786</v>
      </c>
      <c r="AD8" s="653" t="s">
        <v>1347</v>
      </c>
      <c r="AE8" s="618">
        <v>25.165</v>
      </c>
      <c r="AF8" s="618">
        <v>26.921</v>
      </c>
      <c r="AG8" s="620">
        <v>26.921</v>
      </c>
      <c r="AH8" s="58"/>
      <c r="AI8" s="58"/>
      <c r="AJ8" s="334"/>
      <c r="AK8" s="135"/>
      <c r="AL8" s="130"/>
      <c r="AM8" s="619" t="s">
        <v>52</v>
      </c>
      <c r="AN8" s="660" t="s">
        <v>326</v>
      </c>
      <c r="AO8" s="661">
        <v>14.593</v>
      </c>
      <c r="AP8" s="661">
        <v>14.491</v>
      </c>
      <c r="AQ8" s="670">
        <v>14.593</v>
      </c>
      <c r="AR8" s="350" t="s">
        <v>435</v>
      </c>
      <c r="AS8" s="340">
        <v>19.842</v>
      </c>
      <c r="AT8" s="340">
        <v>20.716</v>
      </c>
      <c r="AU8" s="452">
        <v>20.716</v>
      </c>
      <c r="AV8" s="350" t="s">
        <v>1381</v>
      </c>
      <c r="AW8" s="340">
        <v>17.409</v>
      </c>
      <c r="AX8" s="340">
        <v>16.76</v>
      </c>
      <c r="AY8" s="344">
        <v>17.409</v>
      </c>
      <c r="AZ8" s="130"/>
      <c r="BA8" s="506" t="s">
        <v>52</v>
      </c>
      <c r="BB8" s="673" t="s">
        <v>236</v>
      </c>
      <c r="BC8" s="661">
        <v>15.106</v>
      </c>
      <c r="BD8" s="661">
        <v>15.283</v>
      </c>
      <c r="BE8" s="670">
        <v>15.283</v>
      </c>
      <c r="BF8" s="678" t="s">
        <v>1588</v>
      </c>
      <c r="BG8" s="661">
        <v>19.402</v>
      </c>
      <c r="BH8" s="661">
        <v>19.338</v>
      </c>
      <c r="BI8" s="662">
        <v>19.402</v>
      </c>
      <c r="BJ8" s="130"/>
      <c r="BK8" s="619" t="s">
        <v>52</v>
      </c>
      <c r="BL8" s="529" t="s">
        <v>131</v>
      </c>
      <c r="BM8" s="340">
        <v>15.776</v>
      </c>
      <c r="BN8" s="340">
        <v>15.633</v>
      </c>
      <c r="BO8" s="344">
        <f t="shared" si="13"/>
        <v>15.776</v>
      </c>
      <c r="BP8" s="560" t="s">
        <v>137</v>
      </c>
      <c r="BQ8" s="618">
        <v>13.335</v>
      </c>
      <c r="BR8" s="618">
        <v>13.033</v>
      </c>
      <c r="BS8" s="344">
        <f t="shared" si="2"/>
        <v>13.335</v>
      </c>
      <c r="BT8" s="58"/>
      <c r="BU8" s="58"/>
      <c r="BV8" s="334"/>
      <c r="BW8" s="135"/>
      <c r="BX8" s="119"/>
      <c r="BY8" s="580" t="s">
        <v>52</v>
      </c>
      <c r="BZ8" s="712" t="s">
        <v>515</v>
      </c>
      <c r="CA8" s="569">
        <v>18.233</v>
      </c>
      <c r="CB8" s="569">
        <v>18.333</v>
      </c>
      <c r="CC8" s="579">
        <f t="shared" si="3"/>
        <v>18.333</v>
      </c>
      <c r="CD8" s="714" t="s">
        <v>326</v>
      </c>
      <c r="CE8" s="569">
        <v>15.244</v>
      </c>
      <c r="CF8" s="569">
        <v>15.978</v>
      </c>
      <c r="CG8" s="579">
        <f t="shared" si="4"/>
        <v>15.978</v>
      </c>
      <c r="CH8" s="710"/>
      <c r="CI8" s="711"/>
      <c r="CJ8" s="711"/>
      <c r="CK8" s="711"/>
      <c r="CL8" s="709"/>
      <c r="CM8" s="619" t="s">
        <v>52</v>
      </c>
      <c r="CN8" s="660" t="s">
        <v>1456</v>
      </c>
      <c r="CO8" s="661">
        <v>14.547</v>
      </c>
      <c r="CP8" s="661">
        <v>14.558</v>
      </c>
      <c r="CQ8" s="670">
        <v>14.558</v>
      </c>
      <c r="CR8" s="350" t="s">
        <v>244</v>
      </c>
      <c r="CS8" s="340">
        <v>18.527</v>
      </c>
      <c r="CT8" s="340">
        <v>19.272</v>
      </c>
      <c r="CU8" s="344">
        <v>19.272</v>
      </c>
      <c r="CV8" s="693" t="s">
        <v>1381</v>
      </c>
      <c r="CW8" s="340">
        <v>17.634</v>
      </c>
      <c r="CX8" s="340">
        <v>16.306</v>
      </c>
      <c r="CY8" s="344">
        <v>17.634</v>
      </c>
      <c r="CZ8" s="609"/>
      <c r="DA8" s="739" t="s">
        <v>52</v>
      </c>
      <c r="DB8" s="396" t="s">
        <v>1375</v>
      </c>
      <c r="DC8" s="536">
        <v>14.031</v>
      </c>
      <c r="DD8" s="536">
        <v>14.652</v>
      </c>
      <c r="DE8" s="743">
        <v>14.652</v>
      </c>
      <c r="DF8" s="748" t="s">
        <v>656</v>
      </c>
      <c r="DG8" s="742">
        <v>17.667</v>
      </c>
      <c r="DH8" s="742">
        <v>18.383</v>
      </c>
      <c r="DI8" s="744">
        <v>18.383</v>
      </c>
      <c r="DJ8" s="746" t="s">
        <v>1381</v>
      </c>
      <c r="DK8" s="536">
        <v>15.095</v>
      </c>
      <c r="DL8" s="536">
        <v>19.424</v>
      </c>
      <c r="DM8" s="743">
        <v>19.424</v>
      </c>
      <c r="DN8" s="612"/>
      <c r="DO8" s="619" t="s">
        <v>52</v>
      </c>
      <c r="DP8" s="729" t="s">
        <v>1345</v>
      </c>
      <c r="DQ8" s="727">
        <v>17.499</v>
      </c>
      <c r="DR8" s="727">
        <v>17.895</v>
      </c>
      <c r="DS8" s="728">
        <v>17.895</v>
      </c>
      <c r="DT8" s="731" t="s">
        <v>620</v>
      </c>
      <c r="DU8" s="727">
        <v>24.707</v>
      </c>
      <c r="DV8" s="727">
        <v>22.665</v>
      </c>
      <c r="DW8" s="728">
        <v>24.707</v>
      </c>
      <c r="DX8" s="119"/>
      <c r="DY8" s="619" t="s">
        <v>52</v>
      </c>
      <c r="DZ8" s="660" t="s">
        <v>659</v>
      </c>
      <c r="EA8" s="661">
        <v>14.668</v>
      </c>
      <c r="EB8" s="661">
        <v>14.307</v>
      </c>
      <c r="EC8" s="662">
        <f t="shared" si="14"/>
        <v>14.668</v>
      </c>
      <c r="ED8" s="350" t="s">
        <v>651</v>
      </c>
      <c r="EE8" s="340">
        <v>18.939</v>
      </c>
      <c r="EF8" s="340">
        <v>19.224</v>
      </c>
      <c r="EG8" s="662">
        <f t="shared" si="15"/>
        <v>19.224</v>
      </c>
      <c r="EH8" s="130"/>
      <c r="EI8" s="631" t="s">
        <v>52</v>
      </c>
      <c r="EJ8" s="733" t="s">
        <v>222</v>
      </c>
      <c r="EK8" s="734">
        <v>26.961</v>
      </c>
      <c r="EL8" s="734">
        <v>19.922</v>
      </c>
      <c r="EM8" s="735">
        <v>26.961</v>
      </c>
      <c r="EN8" s="614"/>
      <c r="EO8" s="119"/>
      <c r="EP8" s="119"/>
      <c r="EQ8" s="119"/>
      <c r="ER8" s="119"/>
      <c r="ES8" s="518" t="s">
        <v>52</v>
      </c>
      <c r="ET8" s="812" t="s">
        <v>351</v>
      </c>
      <c r="EU8" s="479" t="s">
        <v>1778</v>
      </c>
      <c r="EV8" s="479" t="s">
        <v>1748</v>
      </c>
      <c r="EW8" s="813" t="s">
        <v>352</v>
      </c>
      <c r="EX8" s="605" t="s">
        <v>1819</v>
      </c>
      <c r="EY8" s="532"/>
      <c r="EZ8" s="788" t="s">
        <v>52</v>
      </c>
      <c r="FA8" s="795" t="s">
        <v>1354</v>
      </c>
      <c r="FB8" s="555">
        <v>13.847</v>
      </c>
      <c r="FC8" s="555">
        <v>14.551</v>
      </c>
      <c r="FD8" s="789">
        <f t="shared" si="16"/>
        <v>14.551</v>
      </c>
      <c r="FE8" s="801" t="s">
        <v>435</v>
      </c>
      <c r="FF8" s="555">
        <v>19.802</v>
      </c>
      <c r="FG8" s="555">
        <v>19.58</v>
      </c>
      <c r="FH8" s="789">
        <f t="shared" si="17"/>
        <v>19.802</v>
      </c>
      <c r="FI8" s="613"/>
      <c r="FJ8" s="681" t="s">
        <v>52</v>
      </c>
      <c r="FK8" s="840" t="s">
        <v>515</v>
      </c>
      <c r="FL8" s="528">
        <v>13.923</v>
      </c>
      <c r="FM8" s="528">
        <v>14.498</v>
      </c>
      <c r="FN8" s="537">
        <f t="shared" si="18"/>
        <v>14.498</v>
      </c>
      <c r="FO8" s="350" t="s">
        <v>245</v>
      </c>
      <c r="FP8" s="340">
        <v>17.204</v>
      </c>
      <c r="FQ8" s="340">
        <v>18.295</v>
      </c>
      <c r="FR8" s="537">
        <f t="shared" si="19"/>
        <v>18.295</v>
      </c>
      <c r="FS8" s="119"/>
      <c r="FT8" s="681" t="s">
        <v>52</v>
      </c>
      <c r="FU8" s="840" t="s">
        <v>1343</v>
      </c>
      <c r="FV8" s="528">
        <v>13.991</v>
      </c>
      <c r="FW8" s="528">
        <v>15.01</v>
      </c>
      <c r="FX8" s="841">
        <f t="shared" si="20"/>
        <v>15.01</v>
      </c>
      <c r="FY8" s="355" t="s">
        <v>658</v>
      </c>
      <c r="FZ8" s="356">
        <v>17.757</v>
      </c>
      <c r="GA8" s="356">
        <v>20.24</v>
      </c>
      <c r="GB8" s="735">
        <f t="shared" si="5"/>
        <v>20.24</v>
      </c>
      <c r="GH8" s="518" t="s">
        <v>52</v>
      </c>
      <c r="GI8" s="812" t="s">
        <v>1871</v>
      </c>
      <c r="GJ8" s="853" t="s">
        <v>1920</v>
      </c>
      <c r="GK8" s="605" t="s">
        <v>1872</v>
      </c>
      <c r="GM8" s="824" t="s">
        <v>52</v>
      </c>
      <c r="GN8" s="862" t="s">
        <v>1354</v>
      </c>
      <c r="GO8" s="863">
        <v>14.82</v>
      </c>
      <c r="GP8" s="863">
        <v>14.67</v>
      </c>
      <c r="GQ8" s="866">
        <v>14.82</v>
      </c>
      <c r="GR8" s="858"/>
      <c r="GS8" s="860"/>
      <c r="GT8" s="860"/>
      <c r="GU8" s="860"/>
      <c r="GV8" s="858"/>
      <c r="GW8" s="860"/>
      <c r="GX8" s="860"/>
      <c r="GY8" s="860"/>
      <c r="HA8" s="824" t="s">
        <v>52</v>
      </c>
      <c r="HB8" s="862" t="s">
        <v>1373</v>
      </c>
      <c r="HC8" s="796">
        <v>14.517</v>
      </c>
      <c r="HD8" s="796">
        <v>14.347</v>
      </c>
      <c r="HE8" s="891">
        <f t="shared" si="6"/>
        <v>14.517</v>
      </c>
      <c r="HF8" s="801" t="s">
        <v>246</v>
      </c>
      <c r="HG8" s="888">
        <v>19.237</v>
      </c>
      <c r="HH8" s="888">
        <v>18.247</v>
      </c>
      <c r="HI8" s="891">
        <f t="shared" si="7"/>
        <v>19.237</v>
      </c>
      <c r="HJ8" s="902" t="s">
        <v>515</v>
      </c>
      <c r="HK8" s="796">
        <v>16.399</v>
      </c>
      <c r="HL8" s="796">
        <v>17.478</v>
      </c>
      <c r="HM8" s="891">
        <f t="shared" si="8"/>
        <v>17.478</v>
      </c>
      <c r="HO8" s="848" t="s">
        <v>52</v>
      </c>
      <c r="HP8" s="795" t="s">
        <v>2027</v>
      </c>
      <c r="HQ8" s="594">
        <v>14.2</v>
      </c>
      <c r="HR8" s="594">
        <v>17.08</v>
      </c>
      <c r="HS8" s="595">
        <f t="shared" si="9"/>
        <v>17.08</v>
      </c>
      <c r="HT8" s="801" t="s">
        <v>355</v>
      </c>
      <c r="HU8" s="594">
        <v>21.31</v>
      </c>
      <c r="HV8" s="594">
        <v>20.11</v>
      </c>
      <c r="HW8" s="595">
        <f t="shared" si="10"/>
        <v>21.31</v>
      </c>
      <c r="HX8" s="801" t="s">
        <v>2010</v>
      </c>
      <c r="HY8" s="594">
        <v>30.7</v>
      </c>
      <c r="HZ8" s="594">
        <v>33.87</v>
      </c>
      <c r="IA8" s="595">
        <f>MAX(HY8:HZ8)</f>
        <v>33.87</v>
      </c>
      <c r="IC8" s="848" t="s">
        <v>52</v>
      </c>
      <c r="ID8" s="762" t="s">
        <v>650</v>
      </c>
      <c r="IE8" s="796">
        <v>14.449</v>
      </c>
      <c r="IF8" s="796">
        <v>14.682</v>
      </c>
      <c r="IG8" s="798">
        <f t="shared" si="11"/>
        <v>14.682</v>
      </c>
      <c r="IH8" s="801" t="s">
        <v>244</v>
      </c>
      <c r="II8" s="555">
        <v>19.367</v>
      </c>
      <c r="IJ8" s="555">
        <v>17.954</v>
      </c>
      <c r="IK8" s="798">
        <f t="shared" si="12"/>
        <v>19.367</v>
      </c>
      <c r="IM8" s="518" t="s">
        <v>52</v>
      </c>
      <c r="IN8" s="812" t="s">
        <v>2133</v>
      </c>
      <c r="IO8" s="812" t="s">
        <v>2066</v>
      </c>
      <c r="IP8" s="605" t="s">
        <v>2093</v>
      </c>
    </row>
    <row r="9" spans="1:250" s="616" customFormat="1" ht="12.75" customHeight="1" thickBot="1">
      <c r="A9" s="636" t="s">
        <v>56</v>
      </c>
      <c r="B9" s="399" t="s">
        <v>603</v>
      </c>
      <c r="C9" s="618">
        <v>18.296</v>
      </c>
      <c r="D9" s="618">
        <v>18.449</v>
      </c>
      <c r="E9" s="620">
        <f t="shared" si="0"/>
        <v>18.449</v>
      </c>
      <c r="F9" s="633" t="s">
        <v>131</v>
      </c>
      <c r="G9" s="618">
        <v>14.733</v>
      </c>
      <c r="H9" s="618">
        <v>14.852</v>
      </c>
      <c r="I9" s="620">
        <f t="shared" si="1"/>
        <v>14.852</v>
      </c>
      <c r="J9" s="58"/>
      <c r="K9" s="58"/>
      <c r="L9" s="58"/>
      <c r="M9" s="135"/>
      <c r="O9" s="619" t="s">
        <v>56</v>
      </c>
      <c r="P9" s="399" t="s">
        <v>1376</v>
      </c>
      <c r="Q9" s="618">
        <v>14.402</v>
      </c>
      <c r="R9" s="618">
        <v>14.922</v>
      </c>
      <c r="S9" s="625">
        <v>14.922</v>
      </c>
      <c r="T9" s="626" t="s">
        <v>1456</v>
      </c>
      <c r="U9" s="618">
        <v>19.488</v>
      </c>
      <c r="V9" s="618">
        <v>17.793</v>
      </c>
      <c r="W9" s="620">
        <v>19.488</v>
      </c>
      <c r="X9" s="130"/>
      <c r="Y9" s="619" t="s">
        <v>56</v>
      </c>
      <c r="Z9" s="529" t="s">
        <v>612</v>
      </c>
      <c r="AA9" s="530">
        <v>25.595</v>
      </c>
      <c r="AB9" s="530">
        <v>24.247</v>
      </c>
      <c r="AC9" s="531">
        <v>25.595</v>
      </c>
      <c r="AD9" s="653" t="s">
        <v>326</v>
      </c>
      <c r="AE9" s="618">
        <v>27.392</v>
      </c>
      <c r="AF9" s="618">
        <v>26.738</v>
      </c>
      <c r="AG9" s="620">
        <v>27.392</v>
      </c>
      <c r="AH9" s="58"/>
      <c r="AI9" s="58"/>
      <c r="AJ9" s="334"/>
      <c r="AK9" s="135"/>
      <c r="AL9" s="130"/>
      <c r="AM9" s="619" t="s">
        <v>56</v>
      </c>
      <c r="AN9" s="660" t="s">
        <v>1359</v>
      </c>
      <c r="AO9" s="661">
        <v>14.59</v>
      </c>
      <c r="AP9" s="661">
        <v>14.606</v>
      </c>
      <c r="AQ9" s="670">
        <v>14.606</v>
      </c>
      <c r="AR9" s="350" t="s">
        <v>245</v>
      </c>
      <c r="AS9" s="340">
        <v>21.718</v>
      </c>
      <c r="AT9" s="340">
        <v>16.917</v>
      </c>
      <c r="AU9" s="452">
        <v>21.718</v>
      </c>
      <c r="AV9" s="350" t="s">
        <v>204</v>
      </c>
      <c r="AW9" s="340">
        <v>16.626</v>
      </c>
      <c r="AX9" s="340">
        <v>17.707</v>
      </c>
      <c r="AY9" s="344">
        <v>17.707</v>
      </c>
      <c r="AZ9" s="130"/>
      <c r="BA9" s="506" t="s">
        <v>56</v>
      </c>
      <c r="BB9" s="673" t="s">
        <v>1368</v>
      </c>
      <c r="BC9" s="661">
        <v>15.122</v>
      </c>
      <c r="BD9" s="661">
        <v>15.307</v>
      </c>
      <c r="BE9" s="670">
        <v>15.307</v>
      </c>
      <c r="BF9" s="678" t="s">
        <v>212</v>
      </c>
      <c r="BG9" s="661">
        <v>19.429</v>
      </c>
      <c r="BH9" s="661">
        <v>19.72</v>
      </c>
      <c r="BI9" s="662">
        <v>19.72</v>
      </c>
      <c r="BJ9" s="130"/>
      <c r="BK9" s="619" t="s">
        <v>56</v>
      </c>
      <c r="BL9" s="529" t="s">
        <v>207</v>
      </c>
      <c r="BM9" s="340">
        <v>14.833</v>
      </c>
      <c r="BN9" s="340">
        <v>16.335</v>
      </c>
      <c r="BO9" s="344">
        <f t="shared" si="13"/>
        <v>16.335</v>
      </c>
      <c r="BP9" s="560" t="s">
        <v>131</v>
      </c>
      <c r="BQ9" s="618">
        <v>13.58</v>
      </c>
      <c r="BR9" s="618">
        <v>12.472</v>
      </c>
      <c r="BS9" s="344">
        <f t="shared" si="2"/>
        <v>13.58</v>
      </c>
      <c r="BT9" s="58"/>
      <c r="BU9" s="58"/>
      <c r="BV9" s="334"/>
      <c r="BW9" s="135"/>
      <c r="BX9" s="119"/>
      <c r="BY9" s="580" t="s">
        <v>56</v>
      </c>
      <c r="BZ9" s="712" t="s">
        <v>204</v>
      </c>
      <c r="CA9" s="569">
        <v>19.533</v>
      </c>
      <c r="CB9" s="569">
        <v>19.349</v>
      </c>
      <c r="CC9" s="579">
        <f t="shared" si="3"/>
        <v>19.533</v>
      </c>
      <c r="CD9" s="714" t="s">
        <v>207</v>
      </c>
      <c r="CE9" s="569">
        <v>20.757</v>
      </c>
      <c r="CF9" s="569">
        <v>20.161</v>
      </c>
      <c r="CG9" s="579">
        <f t="shared" si="4"/>
        <v>20.757</v>
      </c>
      <c r="CH9" s="710"/>
      <c r="CI9" s="711"/>
      <c r="CJ9" s="711"/>
      <c r="CK9" s="711"/>
      <c r="CL9" s="709"/>
      <c r="CM9" s="619" t="s">
        <v>56</v>
      </c>
      <c r="CN9" s="660" t="s">
        <v>1357</v>
      </c>
      <c r="CO9" s="661">
        <v>14.663</v>
      </c>
      <c r="CP9" s="661">
        <v>14.664</v>
      </c>
      <c r="CQ9" s="670">
        <v>14.664</v>
      </c>
      <c r="CR9" s="350" t="s">
        <v>1377</v>
      </c>
      <c r="CS9" s="340">
        <v>19.466</v>
      </c>
      <c r="CT9" s="340">
        <v>16.903</v>
      </c>
      <c r="CU9" s="344">
        <v>19.466</v>
      </c>
      <c r="CV9" s="693" t="s">
        <v>1460</v>
      </c>
      <c r="CW9" s="340">
        <v>18.047</v>
      </c>
      <c r="CX9" s="340">
        <v>17.849</v>
      </c>
      <c r="CY9" s="344">
        <v>18.047</v>
      </c>
      <c r="CZ9" s="609"/>
      <c r="DA9" s="739" t="s">
        <v>56</v>
      </c>
      <c r="DB9" s="396" t="s">
        <v>204</v>
      </c>
      <c r="DC9" s="536">
        <v>14.257</v>
      </c>
      <c r="DD9" s="536">
        <v>14.677</v>
      </c>
      <c r="DE9" s="743">
        <v>14.677</v>
      </c>
      <c r="DF9" s="746" t="s">
        <v>206</v>
      </c>
      <c r="DG9" s="536">
        <v>19.335</v>
      </c>
      <c r="DH9" s="536">
        <v>19.125</v>
      </c>
      <c r="DI9" s="743">
        <v>19.335</v>
      </c>
      <c r="DJ9" s="746" t="s">
        <v>659</v>
      </c>
      <c r="DK9" s="536">
        <v>19.649</v>
      </c>
      <c r="DL9" s="536">
        <v>16.576</v>
      </c>
      <c r="DM9" s="743">
        <v>19.649</v>
      </c>
      <c r="DN9" s="612"/>
      <c r="DO9" s="619" t="s">
        <v>56</v>
      </c>
      <c r="DP9" s="729" t="s">
        <v>1691</v>
      </c>
      <c r="DQ9" s="727">
        <v>17.591</v>
      </c>
      <c r="DR9" s="727">
        <v>18.168</v>
      </c>
      <c r="DS9" s="728">
        <v>18.168</v>
      </c>
      <c r="DT9" s="731" t="s">
        <v>220</v>
      </c>
      <c r="DU9" s="727">
        <v>25.632</v>
      </c>
      <c r="DV9" s="727">
        <v>23.681</v>
      </c>
      <c r="DW9" s="728">
        <v>25.632</v>
      </c>
      <c r="DX9" s="119"/>
      <c r="DY9" s="619" t="s">
        <v>56</v>
      </c>
      <c r="DZ9" s="660" t="s">
        <v>638</v>
      </c>
      <c r="EA9" s="661">
        <v>15.058</v>
      </c>
      <c r="EB9" s="661">
        <v>14.75</v>
      </c>
      <c r="EC9" s="662">
        <f t="shared" si="14"/>
        <v>15.058</v>
      </c>
      <c r="ED9" s="350" t="s">
        <v>245</v>
      </c>
      <c r="EE9" s="340">
        <v>18.569</v>
      </c>
      <c r="EF9" s="340">
        <v>19.677</v>
      </c>
      <c r="EG9" s="662">
        <f t="shared" si="15"/>
        <v>19.677</v>
      </c>
      <c r="EH9" s="130"/>
      <c r="EI9" s="619" t="s">
        <v>56</v>
      </c>
      <c r="EJ9" s="732" t="s">
        <v>615</v>
      </c>
      <c r="EK9" s="528">
        <v>28.049</v>
      </c>
      <c r="EL9" s="528">
        <v>28.061</v>
      </c>
      <c r="EM9" s="537">
        <v>28.061</v>
      </c>
      <c r="EN9" s="614"/>
      <c r="EO9" s="119"/>
      <c r="EP9" s="119"/>
      <c r="EQ9" s="119"/>
      <c r="ER9" s="119"/>
      <c r="ES9" s="386" t="s">
        <v>56</v>
      </c>
      <c r="ET9" s="826" t="s">
        <v>83</v>
      </c>
      <c r="EU9" s="827" t="s">
        <v>1754</v>
      </c>
      <c r="EV9" s="827" t="s">
        <v>1755</v>
      </c>
      <c r="EW9" s="828" t="s">
        <v>222</v>
      </c>
      <c r="EX9" s="830" t="s">
        <v>1820</v>
      </c>
      <c r="EY9" s="532"/>
      <c r="EZ9" s="788" t="s">
        <v>56</v>
      </c>
      <c r="FA9" s="795" t="s">
        <v>390</v>
      </c>
      <c r="FB9" s="555">
        <v>13.901</v>
      </c>
      <c r="FC9" s="555">
        <v>14.574</v>
      </c>
      <c r="FD9" s="789">
        <f t="shared" si="16"/>
        <v>14.574</v>
      </c>
      <c r="FE9" s="801" t="s">
        <v>515</v>
      </c>
      <c r="FF9" s="555">
        <v>21.524</v>
      </c>
      <c r="FG9" s="555">
        <v>15.905</v>
      </c>
      <c r="FH9" s="789">
        <f t="shared" si="17"/>
        <v>21.524</v>
      </c>
      <c r="FI9" s="613"/>
      <c r="FJ9" s="681" t="s">
        <v>56</v>
      </c>
      <c r="FK9" s="840" t="s">
        <v>1359</v>
      </c>
      <c r="FL9" s="528">
        <v>14.53</v>
      </c>
      <c r="FM9" s="528">
        <v>14.53</v>
      </c>
      <c r="FN9" s="537">
        <f t="shared" si="18"/>
        <v>14.53</v>
      </c>
      <c r="FO9" s="350" t="s">
        <v>515</v>
      </c>
      <c r="FP9" s="340">
        <v>19.45</v>
      </c>
      <c r="FQ9" s="340">
        <v>16.536</v>
      </c>
      <c r="FR9" s="537">
        <f t="shared" si="19"/>
        <v>19.45</v>
      </c>
      <c r="FS9" s="119"/>
      <c r="FT9" s="681" t="s">
        <v>56</v>
      </c>
      <c r="FU9" s="840" t="s">
        <v>209</v>
      </c>
      <c r="FV9" s="528">
        <v>15.073</v>
      </c>
      <c r="FW9" s="528">
        <v>14.875</v>
      </c>
      <c r="FX9" s="841">
        <f t="shared" si="20"/>
        <v>15.073</v>
      </c>
      <c r="FY9" s="351" t="s">
        <v>1343</v>
      </c>
      <c r="FZ9" s="347">
        <v>17.686</v>
      </c>
      <c r="GA9" s="347">
        <v>20.395</v>
      </c>
      <c r="GB9" s="541">
        <f t="shared" si="5"/>
        <v>20.395</v>
      </c>
      <c r="GH9" s="385" t="s">
        <v>56</v>
      </c>
      <c r="GI9" s="812" t="s">
        <v>1873</v>
      </c>
      <c r="GJ9" s="853" t="s">
        <v>638</v>
      </c>
      <c r="GK9" s="361" t="s">
        <v>1874</v>
      </c>
      <c r="GM9" s="829" t="s">
        <v>56</v>
      </c>
      <c r="GN9" s="864" t="s">
        <v>658</v>
      </c>
      <c r="GO9" s="865">
        <v>15.04</v>
      </c>
      <c r="GP9" s="865">
        <v>14.79</v>
      </c>
      <c r="GQ9" s="867">
        <v>15.04</v>
      </c>
      <c r="GS9" s="860"/>
      <c r="GT9" s="860"/>
      <c r="GU9" s="860"/>
      <c r="GV9" s="858"/>
      <c r="GW9" s="860"/>
      <c r="GX9" s="860"/>
      <c r="GY9" s="860"/>
      <c r="HA9" s="824" t="s">
        <v>56</v>
      </c>
      <c r="HB9" s="862" t="s">
        <v>236</v>
      </c>
      <c r="HC9" s="796">
        <v>14.078</v>
      </c>
      <c r="HD9" s="796">
        <v>14.63</v>
      </c>
      <c r="HE9" s="891">
        <f t="shared" si="6"/>
        <v>14.63</v>
      </c>
      <c r="HF9" s="881" t="s">
        <v>658</v>
      </c>
      <c r="HG9" s="890">
        <v>17.275</v>
      </c>
      <c r="HH9" s="890">
        <v>19.298</v>
      </c>
      <c r="HI9" s="806">
        <f t="shared" si="7"/>
        <v>19.298</v>
      </c>
      <c r="HJ9" s="902" t="s">
        <v>1354</v>
      </c>
      <c r="HK9" s="796">
        <v>15.45</v>
      </c>
      <c r="HL9" s="796">
        <v>20.042</v>
      </c>
      <c r="HM9" s="891">
        <f t="shared" si="8"/>
        <v>20.042</v>
      </c>
      <c r="HO9" s="829" t="s">
        <v>56</v>
      </c>
      <c r="HP9" s="804" t="s">
        <v>656</v>
      </c>
      <c r="HQ9" s="925">
        <v>14.95</v>
      </c>
      <c r="HR9" s="925">
        <v>17.2</v>
      </c>
      <c r="HS9" s="922">
        <f t="shared" si="9"/>
        <v>17.2</v>
      </c>
      <c r="HT9" s="876" t="s">
        <v>2035</v>
      </c>
      <c r="HU9" s="863">
        <v>22.05</v>
      </c>
      <c r="HV9" s="863">
        <v>22.19</v>
      </c>
      <c r="HW9" s="595">
        <f t="shared" si="10"/>
        <v>22.19</v>
      </c>
      <c r="HX9" s="801" t="s">
        <v>2023</v>
      </c>
      <c r="HY9" s="594">
        <v>50.78</v>
      </c>
      <c r="HZ9" s="594">
        <v>54.46</v>
      </c>
      <c r="IA9" s="595">
        <f>MAX(HY9:HZ9)</f>
        <v>54.46</v>
      </c>
      <c r="IC9" s="848" t="s">
        <v>56</v>
      </c>
      <c r="ID9" s="762" t="s">
        <v>604</v>
      </c>
      <c r="IE9" s="796">
        <v>14.326</v>
      </c>
      <c r="IF9" s="796">
        <v>14.702</v>
      </c>
      <c r="IG9" s="798">
        <f t="shared" si="11"/>
        <v>14.702</v>
      </c>
      <c r="IH9" s="913" t="s">
        <v>515</v>
      </c>
      <c r="II9" s="796">
        <v>19.912</v>
      </c>
      <c r="IJ9" s="796">
        <v>17.01</v>
      </c>
      <c r="IK9" s="798">
        <f t="shared" si="12"/>
        <v>19.912</v>
      </c>
      <c r="IM9" s="518" t="s">
        <v>56</v>
      </c>
      <c r="IN9" s="812" t="s">
        <v>550</v>
      </c>
      <c r="IO9" s="812" t="s">
        <v>2067</v>
      </c>
      <c r="IP9" s="955" t="s">
        <v>2094</v>
      </c>
    </row>
    <row r="10" spans="1:250" s="616" customFormat="1" ht="12.75" customHeight="1" thickBot="1">
      <c r="A10" s="636" t="s">
        <v>53</v>
      </c>
      <c r="B10" s="399" t="s">
        <v>515</v>
      </c>
      <c r="C10" s="618">
        <v>18.933</v>
      </c>
      <c r="D10" s="618">
        <v>18.969</v>
      </c>
      <c r="E10" s="620">
        <f t="shared" si="0"/>
        <v>18.969</v>
      </c>
      <c r="F10" s="633" t="s">
        <v>603</v>
      </c>
      <c r="G10" s="618">
        <v>14.887</v>
      </c>
      <c r="H10" s="618">
        <v>14.433</v>
      </c>
      <c r="I10" s="620">
        <f t="shared" si="1"/>
        <v>14.887</v>
      </c>
      <c r="J10" s="58"/>
      <c r="K10" s="58"/>
      <c r="L10" s="334"/>
      <c r="M10" s="135"/>
      <c r="O10" s="619" t="s">
        <v>53</v>
      </c>
      <c r="P10" s="617" t="s">
        <v>1377</v>
      </c>
      <c r="Q10" s="618">
        <v>14.946</v>
      </c>
      <c r="R10" s="618">
        <v>14.928</v>
      </c>
      <c r="S10" s="625">
        <v>14.946</v>
      </c>
      <c r="T10" s="626" t="s">
        <v>150</v>
      </c>
      <c r="U10" s="618">
        <v>20.036</v>
      </c>
      <c r="V10" s="618">
        <v>20.082</v>
      </c>
      <c r="W10" s="620">
        <v>20.082</v>
      </c>
      <c r="X10" s="130"/>
      <c r="Y10" s="619" t="s">
        <v>53</v>
      </c>
      <c r="Z10" s="529" t="s">
        <v>178</v>
      </c>
      <c r="AA10" s="530">
        <v>27.776</v>
      </c>
      <c r="AB10" s="530">
        <v>26.935</v>
      </c>
      <c r="AC10" s="531">
        <v>27.776</v>
      </c>
      <c r="AD10" s="653" t="s">
        <v>225</v>
      </c>
      <c r="AE10" s="618">
        <v>33.61</v>
      </c>
      <c r="AF10" s="618">
        <v>32.374</v>
      </c>
      <c r="AG10" s="620">
        <v>33.61</v>
      </c>
      <c r="AH10" s="58"/>
      <c r="AI10" s="58"/>
      <c r="AJ10" s="334"/>
      <c r="AK10" s="135"/>
      <c r="AL10" s="130"/>
      <c r="AM10" s="619" t="s">
        <v>53</v>
      </c>
      <c r="AN10" s="660" t="s">
        <v>641</v>
      </c>
      <c r="AO10" s="661">
        <v>14.496</v>
      </c>
      <c r="AP10" s="661">
        <v>14.623</v>
      </c>
      <c r="AQ10" s="670">
        <v>14.623</v>
      </c>
      <c r="AR10" s="350" t="s">
        <v>244</v>
      </c>
      <c r="AS10" s="340">
        <v>22.21</v>
      </c>
      <c r="AT10" s="340">
        <v>22.229</v>
      </c>
      <c r="AU10" s="452">
        <v>22.229</v>
      </c>
      <c r="AV10" s="350" t="s">
        <v>659</v>
      </c>
      <c r="AW10" s="340">
        <v>17.553</v>
      </c>
      <c r="AX10" s="340">
        <v>18.955</v>
      </c>
      <c r="AY10" s="344">
        <v>18.955</v>
      </c>
      <c r="AZ10" s="130"/>
      <c r="BA10" s="506" t="s">
        <v>53</v>
      </c>
      <c r="BB10" s="673" t="s">
        <v>1579</v>
      </c>
      <c r="BC10" s="661">
        <v>15.317</v>
      </c>
      <c r="BD10" s="661">
        <v>14.627</v>
      </c>
      <c r="BE10" s="670">
        <v>15.317</v>
      </c>
      <c r="BF10" s="678" t="s">
        <v>1594</v>
      </c>
      <c r="BG10" s="661">
        <v>17.425</v>
      </c>
      <c r="BH10" s="661">
        <v>19.91</v>
      </c>
      <c r="BI10" s="662">
        <v>19.91</v>
      </c>
      <c r="BJ10" s="130"/>
      <c r="BK10" s="619" t="s">
        <v>53</v>
      </c>
      <c r="BL10" s="529" t="s">
        <v>326</v>
      </c>
      <c r="BM10" s="340">
        <v>16.633</v>
      </c>
      <c r="BN10" s="340">
        <v>16.147</v>
      </c>
      <c r="BO10" s="344">
        <f t="shared" si="13"/>
        <v>16.633</v>
      </c>
      <c r="BP10" s="560" t="s">
        <v>133</v>
      </c>
      <c r="BQ10" s="618">
        <v>13.276</v>
      </c>
      <c r="BR10" s="618">
        <v>13.633</v>
      </c>
      <c r="BS10" s="344">
        <f t="shared" si="2"/>
        <v>13.633</v>
      </c>
      <c r="BT10" s="58"/>
      <c r="BU10" s="58"/>
      <c r="BV10" s="334"/>
      <c r="BW10" s="135"/>
      <c r="BX10" s="119"/>
      <c r="BY10" s="580" t="s">
        <v>53</v>
      </c>
      <c r="BZ10" s="712" t="s">
        <v>1349</v>
      </c>
      <c r="CA10" s="569">
        <v>17.634</v>
      </c>
      <c r="CB10" s="569">
        <v>19.833</v>
      </c>
      <c r="CC10" s="579">
        <f t="shared" si="3"/>
        <v>19.833</v>
      </c>
      <c r="CD10" s="714" t="s">
        <v>515</v>
      </c>
      <c r="CE10" s="569">
        <v>23.093</v>
      </c>
      <c r="CF10" s="569">
        <v>22.581</v>
      </c>
      <c r="CG10" s="579">
        <f t="shared" si="4"/>
        <v>23.093</v>
      </c>
      <c r="CH10" s="710"/>
      <c r="CI10" s="711"/>
      <c r="CJ10" s="711"/>
      <c r="CK10" s="711"/>
      <c r="CL10" s="709"/>
      <c r="CM10" s="619" t="s">
        <v>53</v>
      </c>
      <c r="CN10" s="660" t="s">
        <v>515</v>
      </c>
      <c r="CO10" s="661">
        <v>14.674</v>
      </c>
      <c r="CP10" s="661">
        <v>14.202</v>
      </c>
      <c r="CQ10" s="670">
        <v>14.674</v>
      </c>
      <c r="CR10" s="350" t="s">
        <v>638</v>
      </c>
      <c r="CS10" s="340">
        <v>19.539</v>
      </c>
      <c r="CT10" s="340">
        <v>19.189</v>
      </c>
      <c r="CU10" s="344">
        <v>19.539</v>
      </c>
      <c r="CV10" s="694" t="s">
        <v>638</v>
      </c>
      <c r="CW10" s="347">
        <v>15.649</v>
      </c>
      <c r="CX10" s="347">
        <v>18.643</v>
      </c>
      <c r="CY10" s="348">
        <v>18.643</v>
      </c>
      <c r="CZ10" s="609"/>
      <c r="DA10" s="739" t="s">
        <v>53</v>
      </c>
      <c r="DB10" s="396" t="s">
        <v>1373</v>
      </c>
      <c r="DC10" s="536">
        <v>14.257</v>
      </c>
      <c r="DD10" s="536">
        <v>14.973</v>
      </c>
      <c r="DE10" s="743">
        <v>14.973</v>
      </c>
      <c r="DF10" s="746" t="s">
        <v>1704</v>
      </c>
      <c r="DG10" s="536">
        <v>19.444</v>
      </c>
      <c r="DH10" s="536">
        <v>17.973</v>
      </c>
      <c r="DI10" s="743">
        <v>19.444</v>
      </c>
      <c r="DJ10" s="746" t="s">
        <v>204</v>
      </c>
      <c r="DK10" s="536">
        <v>27.141</v>
      </c>
      <c r="DL10" s="536">
        <v>26.156</v>
      </c>
      <c r="DM10" s="743">
        <v>27.141</v>
      </c>
      <c r="DN10" s="612"/>
      <c r="DO10" s="619" t="s">
        <v>53</v>
      </c>
      <c r="DP10" s="729" t="s">
        <v>1380</v>
      </c>
      <c r="DQ10" s="727">
        <v>18.509</v>
      </c>
      <c r="DR10" s="727">
        <v>19.238</v>
      </c>
      <c r="DS10" s="728">
        <v>19.238</v>
      </c>
      <c r="DT10" s="731" t="s">
        <v>218</v>
      </c>
      <c r="DU10" s="727">
        <v>25.721</v>
      </c>
      <c r="DV10" s="727">
        <v>25.145</v>
      </c>
      <c r="DW10" s="728">
        <v>25.721</v>
      </c>
      <c r="DX10" s="119"/>
      <c r="DY10" s="619" t="s">
        <v>53</v>
      </c>
      <c r="DZ10" s="660" t="s">
        <v>1455</v>
      </c>
      <c r="EA10" s="661">
        <v>14.588</v>
      </c>
      <c r="EB10" s="661">
        <v>15.095</v>
      </c>
      <c r="EC10" s="662">
        <f t="shared" si="14"/>
        <v>15.095</v>
      </c>
      <c r="ED10" s="350" t="s">
        <v>1454</v>
      </c>
      <c r="EE10" s="340">
        <v>19.859</v>
      </c>
      <c r="EF10" s="340">
        <v>19.527</v>
      </c>
      <c r="EG10" s="662">
        <f t="shared" si="15"/>
        <v>19.859</v>
      </c>
      <c r="EH10" s="130"/>
      <c r="EI10" s="619" t="s">
        <v>53</v>
      </c>
      <c r="EJ10" s="732" t="s">
        <v>1432</v>
      </c>
      <c r="EK10" s="528">
        <v>29.172</v>
      </c>
      <c r="EL10" s="528">
        <v>22.216</v>
      </c>
      <c r="EM10" s="537">
        <v>29.172</v>
      </c>
      <c r="EN10" s="614"/>
      <c r="EO10" s="119"/>
      <c r="EP10" s="119"/>
      <c r="EQ10" s="119"/>
      <c r="ER10" s="119"/>
      <c r="ES10" s="518" t="s">
        <v>53</v>
      </c>
      <c r="ET10" s="812" t="s">
        <v>550</v>
      </c>
      <c r="EU10" s="479" t="s">
        <v>1769</v>
      </c>
      <c r="EV10" s="479" t="s">
        <v>1742</v>
      </c>
      <c r="EW10" s="813" t="s">
        <v>551</v>
      </c>
      <c r="EX10" s="605" t="s">
        <v>1821</v>
      </c>
      <c r="EY10" s="532"/>
      <c r="EZ10" s="788" t="s">
        <v>53</v>
      </c>
      <c r="FA10" s="762" t="s">
        <v>1359</v>
      </c>
      <c r="FB10" s="555">
        <v>14.608</v>
      </c>
      <c r="FC10" s="555">
        <v>14.199</v>
      </c>
      <c r="FD10" s="789">
        <f aca="true" t="shared" si="21" ref="FD10:FD29">MAX(FB10:FC10)</f>
        <v>14.608</v>
      </c>
      <c r="FE10" s="801" t="s">
        <v>641</v>
      </c>
      <c r="FF10" s="555">
        <v>18.084</v>
      </c>
      <c r="FG10" s="555">
        <v>22.911</v>
      </c>
      <c r="FH10" s="789">
        <f t="shared" si="17"/>
        <v>22.911</v>
      </c>
      <c r="FI10" s="613"/>
      <c r="FJ10" s="681" t="s">
        <v>53</v>
      </c>
      <c r="FK10" s="840" t="s">
        <v>659</v>
      </c>
      <c r="FL10" s="528">
        <v>14.534</v>
      </c>
      <c r="FM10" s="528">
        <v>13.734</v>
      </c>
      <c r="FN10" s="537">
        <f t="shared" si="18"/>
        <v>14.534</v>
      </c>
      <c r="FO10" s="350" t="s">
        <v>236</v>
      </c>
      <c r="FP10" s="340">
        <v>18.079</v>
      </c>
      <c r="FQ10" s="340">
        <v>20.522</v>
      </c>
      <c r="FR10" s="537">
        <f t="shared" si="19"/>
        <v>20.522</v>
      </c>
      <c r="FS10" s="119"/>
      <c r="FT10" s="681" t="s">
        <v>53</v>
      </c>
      <c r="FU10" s="840" t="s">
        <v>326</v>
      </c>
      <c r="FV10" s="528">
        <v>14.931</v>
      </c>
      <c r="FW10" s="528">
        <v>15.092</v>
      </c>
      <c r="FX10" s="537">
        <f t="shared" si="20"/>
        <v>15.092</v>
      </c>
      <c r="GH10" s="518" t="s">
        <v>53</v>
      </c>
      <c r="GI10" s="812" t="s">
        <v>363</v>
      </c>
      <c r="GJ10" s="853" t="s">
        <v>364</v>
      </c>
      <c r="GK10" s="605" t="s">
        <v>1875</v>
      </c>
      <c r="GM10" s="824" t="s">
        <v>53</v>
      </c>
      <c r="GN10" s="862" t="s">
        <v>1669</v>
      </c>
      <c r="GO10" s="863">
        <v>15.19</v>
      </c>
      <c r="GP10" s="863">
        <v>15.02</v>
      </c>
      <c r="GQ10" s="866">
        <v>15.19</v>
      </c>
      <c r="GS10" s="860"/>
      <c r="GT10" s="860"/>
      <c r="GU10" s="860"/>
      <c r="GV10" s="858"/>
      <c r="GW10" s="860"/>
      <c r="GX10" s="860"/>
      <c r="GY10" s="860"/>
      <c r="HA10" s="848" t="s">
        <v>53</v>
      </c>
      <c r="HB10" s="862" t="s">
        <v>1359</v>
      </c>
      <c r="HC10" s="796">
        <v>14.683</v>
      </c>
      <c r="HD10" s="796">
        <v>14.588</v>
      </c>
      <c r="HE10" s="891">
        <f t="shared" si="6"/>
        <v>14.683</v>
      </c>
      <c r="HF10" s="898" t="s">
        <v>435</v>
      </c>
      <c r="HG10" s="888">
        <v>20.315</v>
      </c>
      <c r="HH10" s="888">
        <v>20.049</v>
      </c>
      <c r="HI10" s="891">
        <f t="shared" si="7"/>
        <v>20.315</v>
      </c>
      <c r="HJ10" s="905" t="s">
        <v>222</v>
      </c>
      <c r="HK10" s="900" t="s">
        <v>239</v>
      </c>
      <c r="HL10" s="900" t="s">
        <v>239</v>
      </c>
      <c r="HM10" s="901" t="s">
        <v>239</v>
      </c>
      <c r="HO10" s="848" t="s">
        <v>53</v>
      </c>
      <c r="HP10" s="762" t="s">
        <v>2016</v>
      </c>
      <c r="HQ10" s="863">
        <v>17.38</v>
      </c>
      <c r="HR10" s="863">
        <v>15.79</v>
      </c>
      <c r="HS10" s="595">
        <f t="shared" si="9"/>
        <v>17.38</v>
      </c>
      <c r="HT10" s="910" t="s">
        <v>2015</v>
      </c>
      <c r="HU10" s="594">
        <v>19.67</v>
      </c>
      <c r="HV10" s="594">
        <v>22.55</v>
      </c>
      <c r="HW10" s="595">
        <f t="shared" si="10"/>
        <v>22.55</v>
      </c>
      <c r="HX10" s="801" t="s">
        <v>355</v>
      </c>
      <c r="HY10" s="917" t="s">
        <v>239</v>
      </c>
      <c r="HZ10" s="917" t="s">
        <v>239</v>
      </c>
      <c r="IA10" s="923" t="s">
        <v>239</v>
      </c>
      <c r="IC10" s="848" t="s">
        <v>53</v>
      </c>
      <c r="ID10" s="762" t="s">
        <v>1575</v>
      </c>
      <c r="IE10" s="796">
        <v>14.72</v>
      </c>
      <c r="IF10" s="796">
        <v>13.862</v>
      </c>
      <c r="IG10" s="798">
        <f t="shared" si="11"/>
        <v>14.72</v>
      </c>
      <c r="IH10" s="801" t="s">
        <v>236</v>
      </c>
      <c r="II10" s="555">
        <v>17.314</v>
      </c>
      <c r="IJ10" s="555">
        <v>19.972</v>
      </c>
      <c r="IK10" s="798">
        <f t="shared" si="12"/>
        <v>19.972</v>
      </c>
      <c r="IM10" s="518" t="s">
        <v>53</v>
      </c>
      <c r="IN10" s="812" t="s">
        <v>339</v>
      </c>
      <c r="IO10" s="812" t="s">
        <v>2061</v>
      </c>
      <c r="IP10" s="605" t="s">
        <v>2095</v>
      </c>
    </row>
    <row r="11" spans="1:250" s="616" customFormat="1" ht="12.75" customHeight="1" thickBot="1">
      <c r="A11" s="636" t="s">
        <v>57</v>
      </c>
      <c r="B11" s="399" t="s">
        <v>128</v>
      </c>
      <c r="C11" s="634" t="s">
        <v>1437</v>
      </c>
      <c r="D11" s="634" t="s">
        <v>1437</v>
      </c>
      <c r="E11" s="620">
        <v>19.533</v>
      </c>
      <c r="F11" s="633" t="s">
        <v>204</v>
      </c>
      <c r="G11" s="618">
        <v>14.655</v>
      </c>
      <c r="H11" s="618">
        <v>15.333</v>
      </c>
      <c r="I11" s="620">
        <f t="shared" si="1"/>
        <v>15.333</v>
      </c>
      <c r="J11" s="58"/>
      <c r="K11" s="58"/>
      <c r="L11" s="334"/>
      <c r="M11" s="135"/>
      <c r="O11" s="619" t="s">
        <v>57</v>
      </c>
      <c r="P11" s="617" t="s">
        <v>326</v>
      </c>
      <c r="Q11" s="618">
        <v>14.695</v>
      </c>
      <c r="R11" s="618">
        <v>14.985</v>
      </c>
      <c r="S11" s="625">
        <v>14.985</v>
      </c>
      <c r="T11" s="626" t="s">
        <v>435</v>
      </c>
      <c r="U11" s="618">
        <v>19.238</v>
      </c>
      <c r="V11" s="618">
        <v>20.952</v>
      </c>
      <c r="W11" s="620">
        <v>20.952</v>
      </c>
      <c r="X11" s="130"/>
      <c r="Y11" s="619" t="s">
        <v>57</v>
      </c>
      <c r="Z11" s="529" t="s">
        <v>30</v>
      </c>
      <c r="AA11" s="530">
        <v>27.917</v>
      </c>
      <c r="AB11" s="530">
        <v>28.954</v>
      </c>
      <c r="AC11" s="531">
        <v>28.954</v>
      </c>
      <c r="AD11" s="653" t="s">
        <v>32</v>
      </c>
      <c r="AE11" s="618">
        <v>34.116</v>
      </c>
      <c r="AF11" s="618">
        <v>32.702</v>
      </c>
      <c r="AG11" s="620">
        <v>34.116</v>
      </c>
      <c r="AH11" s="58"/>
      <c r="AI11" s="58"/>
      <c r="AJ11" s="334"/>
      <c r="AK11" s="135"/>
      <c r="AL11" s="130"/>
      <c r="AM11" s="619" t="s">
        <v>57</v>
      </c>
      <c r="AN11" s="660" t="s">
        <v>1373</v>
      </c>
      <c r="AO11" s="661">
        <v>14.633</v>
      </c>
      <c r="AP11" s="661">
        <v>14.595</v>
      </c>
      <c r="AQ11" s="670">
        <v>14.633</v>
      </c>
      <c r="AR11" s="350" t="s">
        <v>150</v>
      </c>
      <c r="AS11" s="340">
        <v>22.024</v>
      </c>
      <c r="AT11" s="340">
        <v>23.083</v>
      </c>
      <c r="AU11" s="452">
        <v>23.083</v>
      </c>
      <c r="AV11" s="351" t="s">
        <v>638</v>
      </c>
      <c r="AW11" s="347">
        <v>15.055</v>
      </c>
      <c r="AX11" s="347">
        <v>30.766</v>
      </c>
      <c r="AY11" s="348">
        <v>30.766</v>
      </c>
      <c r="AZ11" s="130"/>
      <c r="BA11" s="506" t="s">
        <v>57</v>
      </c>
      <c r="BB11" s="673" t="s">
        <v>650</v>
      </c>
      <c r="BC11" s="661">
        <v>15.167</v>
      </c>
      <c r="BD11" s="661">
        <v>15.422</v>
      </c>
      <c r="BE11" s="670">
        <v>15.422</v>
      </c>
      <c r="BF11" s="678" t="s">
        <v>361</v>
      </c>
      <c r="BG11" s="661">
        <v>20.125</v>
      </c>
      <c r="BH11" s="661">
        <v>18.832</v>
      </c>
      <c r="BI11" s="662">
        <v>20.125</v>
      </c>
      <c r="BJ11" s="130"/>
      <c r="BK11" s="619" t="s">
        <v>57</v>
      </c>
      <c r="BL11" s="529" t="s">
        <v>612</v>
      </c>
      <c r="BM11" s="340">
        <v>19.177</v>
      </c>
      <c r="BN11" s="340">
        <v>19.359</v>
      </c>
      <c r="BO11" s="344">
        <f t="shared" si="13"/>
        <v>19.359</v>
      </c>
      <c r="BP11" s="560" t="s">
        <v>181</v>
      </c>
      <c r="BQ11" s="618">
        <v>17.07</v>
      </c>
      <c r="BR11" s="618">
        <v>14.049</v>
      </c>
      <c r="BS11" s="344">
        <f t="shared" si="2"/>
        <v>17.07</v>
      </c>
      <c r="BT11" s="58"/>
      <c r="BU11" s="58"/>
      <c r="BV11" s="334"/>
      <c r="BW11" s="135"/>
      <c r="BX11" s="119"/>
      <c r="BY11" s="580" t="s">
        <v>57</v>
      </c>
      <c r="BZ11" s="712" t="s">
        <v>612</v>
      </c>
      <c r="CA11" s="569">
        <v>20.694</v>
      </c>
      <c r="CB11" s="569">
        <v>20.297</v>
      </c>
      <c r="CC11" s="579">
        <f t="shared" si="3"/>
        <v>20.694</v>
      </c>
      <c r="CD11" s="714" t="s">
        <v>132</v>
      </c>
      <c r="CE11" s="569">
        <v>16.277</v>
      </c>
      <c r="CF11" s="569">
        <v>24.451</v>
      </c>
      <c r="CG11" s="579">
        <f t="shared" si="4"/>
        <v>24.451</v>
      </c>
      <c r="CH11" s="710"/>
      <c r="CI11" s="711"/>
      <c r="CJ11" s="711"/>
      <c r="CK11" s="711"/>
      <c r="CL11" s="709"/>
      <c r="CM11" s="619" t="s">
        <v>57</v>
      </c>
      <c r="CN11" s="660" t="s">
        <v>209</v>
      </c>
      <c r="CO11" s="661">
        <v>14.678</v>
      </c>
      <c r="CP11" s="661">
        <v>14.386</v>
      </c>
      <c r="CQ11" s="670">
        <v>14.678</v>
      </c>
      <c r="CR11" s="350" t="s">
        <v>435</v>
      </c>
      <c r="CS11" s="340">
        <v>19.734</v>
      </c>
      <c r="CT11" s="340">
        <v>19.772</v>
      </c>
      <c r="CU11" s="344">
        <v>19.772</v>
      </c>
      <c r="CV11" s="119"/>
      <c r="CW11" s="610"/>
      <c r="CX11" s="611"/>
      <c r="CY11" s="609"/>
      <c r="CZ11" s="119"/>
      <c r="DA11" s="739" t="s">
        <v>57</v>
      </c>
      <c r="DB11" s="396" t="s">
        <v>1359</v>
      </c>
      <c r="DC11" s="536">
        <v>15.09</v>
      </c>
      <c r="DD11" s="536">
        <v>14.438</v>
      </c>
      <c r="DE11" s="743">
        <v>15.09</v>
      </c>
      <c r="DF11" s="746" t="s">
        <v>1632</v>
      </c>
      <c r="DG11" s="536">
        <v>19.921</v>
      </c>
      <c r="DH11" s="536">
        <v>17.137</v>
      </c>
      <c r="DI11" s="743">
        <v>19.921</v>
      </c>
      <c r="DJ11" s="747" t="s">
        <v>1705</v>
      </c>
      <c r="DK11" s="539" t="s">
        <v>239</v>
      </c>
      <c r="DL11" s="539" t="s">
        <v>239</v>
      </c>
      <c r="DM11" s="745" t="s">
        <v>239</v>
      </c>
      <c r="DN11" s="119"/>
      <c r="DO11" s="619" t="s">
        <v>57</v>
      </c>
      <c r="DP11" s="729" t="s">
        <v>1344</v>
      </c>
      <c r="DQ11" s="727">
        <v>17.644</v>
      </c>
      <c r="DR11" s="727">
        <v>19.332</v>
      </c>
      <c r="DS11" s="728">
        <v>19.332</v>
      </c>
      <c r="DT11" s="731" t="s">
        <v>1380</v>
      </c>
      <c r="DU11" s="727">
        <v>30.355</v>
      </c>
      <c r="DV11" s="727">
        <v>22.989</v>
      </c>
      <c r="DW11" s="728">
        <v>30.355</v>
      </c>
      <c r="DX11" s="130"/>
      <c r="DY11" s="619" t="s">
        <v>57</v>
      </c>
      <c r="DZ11" s="660" t="s">
        <v>236</v>
      </c>
      <c r="EA11" s="661">
        <v>15.296</v>
      </c>
      <c r="EB11" s="661">
        <v>15.171</v>
      </c>
      <c r="EC11" s="662">
        <f t="shared" si="14"/>
        <v>15.296</v>
      </c>
      <c r="ED11" s="355" t="s">
        <v>656</v>
      </c>
      <c r="EE11" s="356">
        <v>20.039</v>
      </c>
      <c r="EF11" s="356">
        <v>19.363</v>
      </c>
      <c r="EG11" s="668">
        <f t="shared" si="15"/>
        <v>20.039</v>
      </c>
      <c r="EH11" s="130"/>
      <c r="EI11" s="619" t="s">
        <v>57</v>
      </c>
      <c r="EJ11" s="732" t="s">
        <v>30</v>
      </c>
      <c r="EK11" s="528">
        <v>32.71</v>
      </c>
      <c r="EL11" s="528">
        <v>19.791</v>
      </c>
      <c r="EM11" s="537">
        <v>32.71</v>
      </c>
      <c r="EN11" s="119"/>
      <c r="EO11" s="119"/>
      <c r="EP11" s="119"/>
      <c r="EQ11" s="119"/>
      <c r="ER11" s="119"/>
      <c r="ES11" s="518" t="s">
        <v>57</v>
      </c>
      <c r="ET11" s="812" t="s">
        <v>358</v>
      </c>
      <c r="EU11" s="479" t="s">
        <v>1767</v>
      </c>
      <c r="EV11" s="479" t="s">
        <v>1768</v>
      </c>
      <c r="EW11" s="813" t="s">
        <v>359</v>
      </c>
      <c r="EX11" s="605" t="s">
        <v>1822</v>
      </c>
      <c r="EY11" s="811"/>
      <c r="EZ11" s="788" t="s">
        <v>57</v>
      </c>
      <c r="FA11" s="795" t="s">
        <v>241</v>
      </c>
      <c r="FB11" s="555">
        <v>14.522</v>
      </c>
      <c r="FC11" s="555">
        <v>14.668</v>
      </c>
      <c r="FD11" s="789">
        <f t="shared" si="21"/>
        <v>14.668</v>
      </c>
      <c r="FE11" s="801" t="s">
        <v>245</v>
      </c>
      <c r="FF11" s="555">
        <v>24.172</v>
      </c>
      <c r="FG11" s="555">
        <v>23.583</v>
      </c>
      <c r="FH11" s="789">
        <f t="shared" si="17"/>
        <v>24.172</v>
      </c>
      <c r="FI11" s="609"/>
      <c r="FJ11" s="681" t="s">
        <v>57</v>
      </c>
      <c r="FK11" s="840" t="s">
        <v>236</v>
      </c>
      <c r="FL11" s="528">
        <v>14.608</v>
      </c>
      <c r="FM11" s="528">
        <v>14.509</v>
      </c>
      <c r="FN11" s="537">
        <f t="shared" si="18"/>
        <v>14.608</v>
      </c>
      <c r="FO11" s="355" t="s">
        <v>658</v>
      </c>
      <c r="FP11" s="356">
        <v>20.67</v>
      </c>
      <c r="FQ11" s="356">
        <v>18.671</v>
      </c>
      <c r="FR11" s="735">
        <f t="shared" si="19"/>
        <v>20.67</v>
      </c>
      <c r="FS11" s="119"/>
      <c r="FT11" s="681" t="s">
        <v>57</v>
      </c>
      <c r="FU11" s="840" t="s">
        <v>204</v>
      </c>
      <c r="FV11" s="528">
        <v>13.652</v>
      </c>
      <c r="FW11" s="528">
        <v>15.166</v>
      </c>
      <c r="FX11" s="537">
        <f t="shared" si="20"/>
        <v>15.166</v>
      </c>
      <c r="FY11" s="119"/>
      <c r="FZ11" s="610"/>
      <c r="GA11" s="611"/>
      <c r="GB11" s="609"/>
      <c r="GH11" s="518" t="s">
        <v>57</v>
      </c>
      <c r="GI11" s="812" t="s">
        <v>448</v>
      </c>
      <c r="GJ11" s="853" t="s">
        <v>449</v>
      </c>
      <c r="GK11" s="605" t="s">
        <v>1876</v>
      </c>
      <c r="GM11" s="824" t="s">
        <v>57</v>
      </c>
      <c r="GN11" s="862" t="s">
        <v>1927</v>
      </c>
      <c r="GO11" s="863">
        <v>15.46</v>
      </c>
      <c r="GP11" s="863">
        <v>15.58</v>
      </c>
      <c r="GQ11" s="866">
        <v>15.58</v>
      </c>
      <c r="GS11" s="860"/>
      <c r="GT11" s="860"/>
      <c r="GU11" s="860"/>
      <c r="GV11" s="858"/>
      <c r="GW11" s="860"/>
      <c r="GX11" s="860"/>
      <c r="GY11" s="860"/>
      <c r="HA11" s="829" t="s">
        <v>57</v>
      </c>
      <c r="HB11" s="864" t="s">
        <v>658</v>
      </c>
      <c r="HC11" s="890">
        <v>14.3</v>
      </c>
      <c r="HD11" s="890">
        <v>14.693</v>
      </c>
      <c r="HE11" s="806">
        <f t="shared" si="6"/>
        <v>14.693</v>
      </c>
      <c r="HF11" s="881" t="s">
        <v>656</v>
      </c>
      <c r="HG11" s="890">
        <v>20.384</v>
      </c>
      <c r="HH11" s="890">
        <v>17.854</v>
      </c>
      <c r="HI11" s="806">
        <f t="shared" si="7"/>
        <v>20.384</v>
      </c>
      <c r="HK11" s="616">
        <v>16.36</v>
      </c>
      <c r="HL11" s="616">
        <v>15.089</v>
      </c>
      <c r="HO11" s="848" t="s">
        <v>57</v>
      </c>
      <c r="HP11" s="795" t="s">
        <v>2015</v>
      </c>
      <c r="HQ11" s="594">
        <v>17.56</v>
      </c>
      <c r="HR11" s="594">
        <v>16.04</v>
      </c>
      <c r="HS11" s="595">
        <f t="shared" si="9"/>
        <v>17.56</v>
      </c>
      <c r="HT11" s="876" t="s">
        <v>2016</v>
      </c>
      <c r="HU11" s="863">
        <v>25.44</v>
      </c>
      <c r="HV11" s="863">
        <v>21.72</v>
      </c>
      <c r="HW11" s="595">
        <f t="shared" si="10"/>
        <v>25.44</v>
      </c>
      <c r="HX11" s="801" t="s">
        <v>2022</v>
      </c>
      <c r="HY11" s="917" t="s">
        <v>239</v>
      </c>
      <c r="HZ11" s="917" t="s">
        <v>239</v>
      </c>
      <c r="IA11" s="923" t="s">
        <v>239</v>
      </c>
      <c r="IC11" s="848" t="s">
        <v>57</v>
      </c>
      <c r="ID11" s="762" t="s">
        <v>1354</v>
      </c>
      <c r="IE11" s="796">
        <v>14.723</v>
      </c>
      <c r="IF11" s="796">
        <v>13.639</v>
      </c>
      <c r="IG11" s="798">
        <f t="shared" si="11"/>
        <v>14.723</v>
      </c>
      <c r="IH11" s="913" t="s">
        <v>1377</v>
      </c>
      <c r="II11" s="796">
        <v>20.532</v>
      </c>
      <c r="IJ11" s="796">
        <v>16.797</v>
      </c>
      <c r="IK11" s="798">
        <f t="shared" si="12"/>
        <v>20.532</v>
      </c>
      <c r="IM11" s="518" t="s">
        <v>57</v>
      </c>
      <c r="IN11" s="812" t="s">
        <v>342</v>
      </c>
      <c r="IO11" s="812" t="s">
        <v>2068</v>
      </c>
      <c r="IP11" s="605" t="s">
        <v>2096</v>
      </c>
    </row>
    <row r="12" spans="1:250" s="616" customFormat="1" ht="12.75" customHeight="1" thickBot="1">
      <c r="A12" s="636" t="s">
        <v>51</v>
      </c>
      <c r="B12" s="399" t="s">
        <v>206</v>
      </c>
      <c r="C12" s="618">
        <v>19.68</v>
      </c>
      <c r="D12" s="618">
        <v>17.739</v>
      </c>
      <c r="E12" s="620">
        <f aca="true" t="shared" si="22" ref="E12:E28">MAX(C12:D12)</f>
        <v>19.68</v>
      </c>
      <c r="F12" s="633" t="s">
        <v>172</v>
      </c>
      <c r="G12" s="618">
        <v>14.933</v>
      </c>
      <c r="H12" s="618">
        <v>15.998</v>
      </c>
      <c r="I12" s="620">
        <f t="shared" si="1"/>
        <v>15.998</v>
      </c>
      <c r="J12" s="58"/>
      <c r="K12" s="58"/>
      <c r="L12" s="334"/>
      <c r="M12" s="135"/>
      <c r="O12" s="619" t="s">
        <v>51</v>
      </c>
      <c r="P12" s="617" t="s">
        <v>659</v>
      </c>
      <c r="Q12" s="618">
        <v>15.108</v>
      </c>
      <c r="R12" s="618">
        <v>14.817</v>
      </c>
      <c r="S12" s="625">
        <v>15.108</v>
      </c>
      <c r="T12" s="626" t="s">
        <v>1344</v>
      </c>
      <c r="U12" s="618">
        <v>20.078</v>
      </c>
      <c r="V12" s="618">
        <v>22.031</v>
      </c>
      <c r="W12" s="620">
        <v>22.031</v>
      </c>
      <c r="X12" s="130"/>
      <c r="Y12" s="619" t="s">
        <v>51</v>
      </c>
      <c r="Z12" s="529" t="s">
        <v>31</v>
      </c>
      <c r="AA12" s="530">
        <v>30.08</v>
      </c>
      <c r="AB12" s="530">
        <v>32.514</v>
      </c>
      <c r="AC12" s="531">
        <v>32.514</v>
      </c>
      <c r="AD12" s="653" t="s">
        <v>30</v>
      </c>
      <c r="AE12" s="618">
        <v>83.667</v>
      </c>
      <c r="AF12" s="618">
        <v>81.329</v>
      </c>
      <c r="AG12" s="620">
        <v>83.667</v>
      </c>
      <c r="AH12" s="58"/>
      <c r="AI12" s="58"/>
      <c r="AJ12" s="334"/>
      <c r="AK12" s="135"/>
      <c r="AL12" s="130"/>
      <c r="AM12" s="619" t="s">
        <v>51</v>
      </c>
      <c r="AN12" s="660" t="s">
        <v>659</v>
      </c>
      <c r="AO12" s="661">
        <v>14.406</v>
      </c>
      <c r="AP12" s="661">
        <v>14.733</v>
      </c>
      <c r="AQ12" s="670">
        <v>14.733</v>
      </c>
      <c r="AR12" s="350" t="s">
        <v>515</v>
      </c>
      <c r="AS12" s="340">
        <v>24.062</v>
      </c>
      <c r="AT12" s="340">
        <v>15.84</v>
      </c>
      <c r="AU12" s="344">
        <v>24.062</v>
      </c>
      <c r="AV12" s="58"/>
      <c r="AW12" s="135"/>
      <c r="AX12" s="58"/>
      <c r="AY12" s="334"/>
      <c r="AZ12" s="130"/>
      <c r="BA12" s="506" t="s">
        <v>51</v>
      </c>
      <c r="BB12" s="673" t="s">
        <v>1585</v>
      </c>
      <c r="BC12" s="661">
        <v>15.147</v>
      </c>
      <c r="BD12" s="661">
        <v>15.523</v>
      </c>
      <c r="BE12" s="670">
        <v>15.523</v>
      </c>
      <c r="BF12" s="679" t="s">
        <v>222</v>
      </c>
      <c r="BG12" s="667">
        <v>18.427</v>
      </c>
      <c r="BH12" s="667">
        <v>20.483</v>
      </c>
      <c r="BI12" s="668">
        <v>20.483</v>
      </c>
      <c r="BJ12" s="130"/>
      <c r="BK12" s="619" t="s">
        <v>51</v>
      </c>
      <c r="BL12" s="529" t="s">
        <v>1349</v>
      </c>
      <c r="BM12" s="340">
        <v>20.395</v>
      </c>
      <c r="BN12" s="340">
        <v>16.15</v>
      </c>
      <c r="BO12" s="344">
        <f t="shared" si="13"/>
        <v>20.395</v>
      </c>
      <c r="BP12" s="560" t="s">
        <v>129</v>
      </c>
      <c r="BQ12" s="618">
        <v>15.177</v>
      </c>
      <c r="BR12" s="618">
        <v>14.533</v>
      </c>
      <c r="BS12" s="344">
        <f t="shared" si="2"/>
        <v>15.177</v>
      </c>
      <c r="BT12" s="58"/>
      <c r="BU12" s="58"/>
      <c r="BV12" s="334"/>
      <c r="BW12" s="135"/>
      <c r="BX12" s="119"/>
      <c r="BY12" s="580" t="s">
        <v>51</v>
      </c>
      <c r="BZ12" s="712" t="s">
        <v>622</v>
      </c>
      <c r="CA12" s="569">
        <v>21.237</v>
      </c>
      <c r="CB12" s="569">
        <v>19.833</v>
      </c>
      <c r="CC12" s="579">
        <f t="shared" si="3"/>
        <v>21.237</v>
      </c>
      <c r="CD12" s="714" t="s">
        <v>133</v>
      </c>
      <c r="CE12" s="569">
        <v>24.533</v>
      </c>
      <c r="CF12" s="569">
        <v>24.934</v>
      </c>
      <c r="CG12" s="579">
        <f t="shared" si="4"/>
        <v>24.934</v>
      </c>
      <c r="CH12" s="710"/>
      <c r="CI12" s="711"/>
      <c r="CJ12" s="711"/>
      <c r="CK12" s="711"/>
      <c r="CL12" s="709"/>
      <c r="CM12" s="619" t="s">
        <v>51</v>
      </c>
      <c r="CN12" s="660" t="s">
        <v>326</v>
      </c>
      <c r="CO12" s="661">
        <v>14.721</v>
      </c>
      <c r="CP12" s="661">
        <v>14.911</v>
      </c>
      <c r="CQ12" s="670">
        <v>14.911</v>
      </c>
      <c r="CR12" s="355" t="s">
        <v>658</v>
      </c>
      <c r="CS12" s="356">
        <v>20.408</v>
      </c>
      <c r="CT12" s="356">
        <v>17.665</v>
      </c>
      <c r="CU12" s="357">
        <v>20.408</v>
      </c>
      <c r="CV12" s="58"/>
      <c r="CW12" s="58"/>
      <c r="CX12" s="58"/>
      <c r="CY12" s="334"/>
      <c r="CZ12" s="609"/>
      <c r="DA12" s="739" t="s">
        <v>51</v>
      </c>
      <c r="DB12" s="396" t="s">
        <v>606</v>
      </c>
      <c r="DC12" s="536">
        <v>14.542</v>
      </c>
      <c r="DD12" s="536">
        <v>15.203</v>
      </c>
      <c r="DE12" s="743">
        <v>15.203</v>
      </c>
      <c r="DF12" s="746" t="s">
        <v>1344</v>
      </c>
      <c r="DG12" s="536">
        <v>20.619</v>
      </c>
      <c r="DH12" s="536">
        <v>20.045</v>
      </c>
      <c r="DI12" s="743">
        <v>20.619</v>
      </c>
      <c r="DJ12" s="58"/>
      <c r="DK12" s="58"/>
      <c r="DL12" s="58"/>
      <c r="DM12" s="334"/>
      <c r="DN12" s="612"/>
      <c r="DO12" s="619" t="s">
        <v>51</v>
      </c>
      <c r="DP12" s="729" t="s">
        <v>615</v>
      </c>
      <c r="DQ12" s="727">
        <v>19.469</v>
      </c>
      <c r="DR12" s="727">
        <v>18.531</v>
      </c>
      <c r="DS12" s="728">
        <v>19.469</v>
      </c>
      <c r="DT12" s="731" t="s">
        <v>617</v>
      </c>
      <c r="DU12" s="727">
        <v>31.445</v>
      </c>
      <c r="DV12" s="727">
        <v>31.477</v>
      </c>
      <c r="DW12" s="728">
        <v>31.477</v>
      </c>
      <c r="DX12" s="119"/>
      <c r="DY12" s="619" t="s">
        <v>51</v>
      </c>
      <c r="DZ12" s="660" t="s">
        <v>1429</v>
      </c>
      <c r="EA12" s="661">
        <v>14.854</v>
      </c>
      <c r="EB12" s="661">
        <v>15.31</v>
      </c>
      <c r="EC12" s="662">
        <f t="shared" si="14"/>
        <v>15.31</v>
      </c>
      <c r="ED12" s="350" t="s">
        <v>1377</v>
      </c>
      <c r="EE12" s="340">
        <v>18.195</v>
      </c>
      <c r="EF12" s="340">
        <v>20.163</v>
      </c>
      <c r="EG12" s="662">
        <f t="shared" si="15"/>
        <v>20.163</v>
      </c>
      <c r="EH12" s="130"/>
      <c r="EI12" s="619" t="s">
        <v>51</v>
      </c>
      <c r="EJ12" s="732" t="s">
        <v>29</v>
      </c>
      <c r="EK12" s="528">
        <v>33.984</v>
      </c>
      <c r="EL12" s="528">
        <v>30.015</v>
      </c>
      <c r="EM12" s="537">
        <v>33.984</v>
      </c>
      <c r="EN12" s="614"/>
      <c r="EO12" s="119"/>
      <c r="EP12" s="119"/>
      <c r="EQ12" s="119"/>
      <c r="ER12" s="119"/>
      <c r="ES12" s="518" t="s">
        <v>51</v>
      </c>
      <c r="ET12" s="812" t="s">
        <v>1793</v>
      </c>
      <c r="EU12" s="479" t="s">
        <v>1745</v>
      </c>
      <c r="EV12" s="479" t="s">
        <v>1746</v>
      </c>
      <c r="EW12" s="813" t="s">
        <v>569</v>
      </c>
      <c r="EX12" s="605" t="s">
        <v>1823</v>
      </c>
      <c r="EY12" s="532"/>
      <c r="EZ12" s="788" t="s">
        <v>51</v>
      </c>
      <c r="FA12" s="795" t="s">
        <v>1346</v>
      </c>
      <c r="FB12" s="555">
        <v>14.946</v>
      </c>
      <c r="FC12" s="555">
        <v>14.727</v>
      </c>
      <c r="FD12" s="789">
        <f t="shared" si="21"/>
        <v>14.946</v>
      </c>
      <c r="FE12" s="589" t="s">
        <v>1456</v>
      </c>
      <c r="FF12" s="123">
        <v>26.365</v>
      </c>
      <c r="FG12" s="123">
        <v>26.881</v>
      </c>
      <c r="FH12" s="789">
        <f t="shared" si="17"/>
        <v>26.881</v>
      </c>
      <c r="FI12" s="613"/>
      <c r="FJ12" s="681" t="s">
        <v>51</v>
      </c>
      <c r="FK12" s="840" t="s">
        <v>640</v>
      </c>
      <c r="FL12" s="528">
        <v>14.652</v>
      </c>
      <c r="FM12" s="528">
        <v>14.617</v>
      </c>
      <c r="FN12" s="537">
        <f t="shared" si="18"/>
        <v>14.652</v>
      </c>
      <c r="FO12" s="350" t="s">
        <v>244</v>
      </c>
      <c r="FP12" s="340">
        <v>17.617</v>
      </c>
      <c r="FQ12" s="340">
        <v>21.898</v>
      </c>
      <c r="FR12" s="537">
        <f t="shared" si="19"/>
        <v>21.898</v>
      </c>
      <c r="FS12" s="119"/>
      <c r="FT12" s="681" t="s">
        <v>51</v>
      </c>
      <c r="FU12" s="840" t="s">
        <v>515</v>
      </c>
      <c r="FV12" s="528">
        <v>15.45</v>
      </c>
      <c r="FW12" s="528">
        <v>14.585</v>
      </c>
      <c r="FX12" s="537">
        <f t="shared" si="20"/>
        <v>15.45</v>
      </c>
      <c r="FY12" s="58"/>
      <c r="FZ12" s="58"/>
      <c r="GA12" s="58"/>
      <c r="GB12" s="334"/>
      <c r="GH12" s="386" t="s">
        <v>51</v>
      </c>
      <c r="GI12" s="826" t="s">
        <v>401</v>
      </c>
      <c r="GJ12" s="854" t="s">
        <v>222</v>
      </c>
      <c r="GK12" s="604" t="s">
        <v>1877</v>
      </c>
      <c r="GM12" s="824" t="s">
        <v>51</v>
      </c>
      <c r="GN12" s="862" t="s">
        <v>1660</v>
      </c>
      <c r="GO12" s="863">
        <v>14.83</v>
      </c>
      <c r="GP12" s="863">
        <v>15.71</v>
      </c>
      <c r="GQ12" s="866">
        <v>15.71</v>
      </c>
      <c r="GS12" s="860"/>
      <c r="GT12" s="860"/>
      <c r="GU12" s="860"/>
      <c r="GV12" s="858"/>
      <c r="GW12" s="860"/>
      <c r="GX12" s="860"/>
      <c r="GY12" s="860"/>
      <c r="HA12" s="824" t="s">
        <v>51</v>
      </c>
      <c r="HB12" s="889" t="s">
        <v>604</v>
      </c>
      <c r="HC12" s="888">
        <v>14.395</v>
      </c>
      <c r="HD12" s="888">
        <v>14.859</v>
      </c>
      <c r="HE12" s="891">
        <f t="shared" si="6"/>
        <v>14.859</v>
      </c>
      <c r="HF12" s="898" t="s">
        <v>244</v>
      </c>
      <c r="HG12" s="888">
        <v>25.004</v>
      </c>
      <c r="HH12" s="888">
        <v>19.708</v>
      </c>
      <c r="HI12" s="891">
        <f t="shared" si="7"/>
        <v>25.004</v>
      </c>
      <c r="HO12" s="848" t="s">
        <v>51</v>
      </c>
      <c r="HP12" s="795" t="s">
        <v>2014</v>
      </c>
      <c r="HQ12" s="594">
        <v>17.2</v>
      </c>
      <c r="HR12" s="594">
        <v>18.4</v>
      </c>
      <c r="HS12" s="595">
        <f t="shared" si="9"/>
        <v>18.4</v>
      </c>
      <c r="HT12" s="910" t="s">
        <v>2017</v>
      </c>
      <c r="HU12" s="594">
        <v>29.94</v>
      </c>
      <c r="HV12" s="594">
        <v>21.54</v>
      </c>
      <c r="HW12" s="595">
        <f t="shared" si="10"/>
        <v>29.94</v>
      </c>
      <c r="HX12" s="802" t="s">
        <v>1693</v>
      </c>
      <c r="HY12" s="918" t="s">
        <v>239</v>
      </c>
      <c r="HZ12" s="918" t="s">
        <v>239</v>
      </c>
      <c r="IA12" s="924" t="s">
        <v>239</v>
      </c>
      <c r="IC12" s="848" t="s">
        <v>51</v>
      </c>
      <c r="ID12" s="795" t="s">
        <v>1374</v>
      </c>
      <c r="IE12" s="555">
        <v>14.733</v>
      </c>
      <c r="IF12" s="555">
        <v>14.105</v>
      </c>
      <c r="IG12" s="798">
        <f t="shared" si="11"/>
        <v>14.733</v>
      </c>
      <c r="IH12" s="801" t="s">
        <v>638</v>
      </c>
      <c r="II12" s="555">
        <v>22.54</v>
      </c>
      <c r="IJ12" s="555">
        <v>23.811</v>
      </c>
      <c r="IK12" s="798">
        <f t="shared" si="12"/>
        <v>23.811</v>
      </c>
      <c r="IM12" s="518" t="s">
        <v>51</v>
      </c>
      <c r="IN12" s="812" t="s">
        <v>2134</v>
      </c>
      <c r="IO12" s="812" t="s">
        <v>2069</v>
      </c>
      <c r="IP12" s="605" t="s">
        <v>2097</v>
      </c>
    </row>
    <row r="13" spans="1:250" s="616" customFormat="1" ht="12.75" customHeight="1" thickBot="1">
      <c r="A13" s="636" t="s">
        <v>48</v>
      </c>
      <c r="B13" s="399" t="s">
        <v>34</v>
      </c>
      <c r="C13" s="618">
        <v>20.167</v>
      </c>
      <c r="D13" s="618">
        <v>18.533</v>
      </c>
      <c r="E13" s="620">
        <f t="shared" si="22"/>
        <v>20.167</v>
      </c>
      <c r="F13" s="633" t="s">
        <v>137</v>
      </c>
      <c r="G13" s="618">
        <v>16.699</v>
      </c>
      <c r="H13" s="618">
        <v>13.27</v>
      </c>
      <c r="I13" s="620">
        <f t="shared" si="1"/>
        <v>16.699</v>
      </c>
      <c r="J13" s="58"/>
      <c r="K13" s="58"/>
      <c r="L13" s="334"/>
      <c r="M13" s="135"/>
      <c r="O13" s="619" t="s">
        <v>48</v>
      </c>
      <c r="P13" s="617" t="s">
        <v>221</v>
      </c>
      <c r="Q13" s="618">
        <v>15.35</v>
      </c>
      <c r="R13" s="618">
        <v>14.653</v>
      </c>
      <c r="S13" s="625">
        <v>15.35</v>
      </c>
      <c r="T13" s="626" t="s">
        <v>1377</v>
      </c>
      <c r="U13" s="618">
        <v>17.389</v>
      </c>
      <c r="V13" s="618">
        <v>22.164</v>
      </c>
      <c r="W13" s="620">
        <v>22.164</v>
      </c>
      <c r="X13" s="130"/>
      <c r="Y13" s="619" t="s">
        <v>48</v>
      </c>
      <c r="Z13" s="529" t="s">
        <v>29</v>
      </c>
      <c r="AA13" s="530">
        <v>28.835</v>
      </c>
      <c r="AB13" s="530">
        <v>34.113</v>
      </c>
      <c r="AC13" s="531">
        <v>34.113</v>
      </c>
      <c r="AD13" s="654" t="s">
        <v>129</v>
      </c>
      <c r="AE13" s="623">
        <v>32.046</v>
      </c>
      <c r="AF13" s="623">
        <v>33.955</v>
      </c>
      <c r="AG13" s="641" t="s">
        <v>239</v>
      </c>
      <c r="AH13" s="58"/>
      <c r="AI13" s="58"/>
      <c r="AJ13" s="334"/>
      <c r="AK13" s="135"/>
      <c r="AL13" s="130"/>
      <c r="AM13" s="619" t="s">
        <v>48</v>
      </c>
      <c r="AN13" s="660" t="s">
        <v>209</v>
      </c>
      <c r="AO13" s="661">
        <v>14.495</v>
      </c>
      <c r="AP13" s="661">
        <v>14.767</v>
      </c>
      <c r="AQ13" s="670">
        <v>14.767</v>
      </c>
      <c r="AR13" s="355" t="s">
        <v>656</v>
      </c>
      <c r="AS13" s="356">
        <v>27.229</v>
      </c>
      <c r="AT13" s="356">
        <v>18.063</v>
      </c>
      <c r="AU13" s="357">
        <v>27.229</v>
      </c>
      <c r="AV13" s="58"/>
      <c r="AW13" s="135"/>
      <c r="AX13" s="58"/>
      <c r="AY13" s="334"/>
      <c r="AZ13" s="130"/>
      <c r="BA13" s="506" t="s">
        <v>48</v>
      </c>
      <c r="BB13" s="673" t="s">
        <v>204</v>
      </c>
      <c r="BC13" s="661">
        <v>15.608</v>
      </c>
      <c r="BD13" s="661">
        <v>15.317</v>
      </c>
      <c r="BE13" s="670">
        <v>15.608</v>
      </c>
      <c r="BF13" s="678" t="s">
        <v>236</v>
      </c>
      <c r="BG13" s="661">
        <v>18.342</v>
      </c>
      <c r="BH13" s="661">
        <v>21.81</v>
      </c>
      <c r="BI13" s="662">
        <v>21.81</v>
      </c>
      <c r="BJ13" s="130"/>
      <c r="BK13" s="619" t="s">
        <v>48</v>
      </c>
      <c r="BL13" s="529" t="s">
        <v>129</v>
      </c>
      <c r="BM13" s="340">
        <v>20.933</v>
      </c>
      <c r="BN13" s="340">
        <v>19.933</v>
      </c>
      <c r="BO13" s="344">
        <f t="shared" si="13"/>
        <v>20.933</v>
      </c>
      <c r="BP13" s="560" t="s">
        <v>132</v>
      </c>
      <c r="BQ13" s="634" t="s">
        <v>239</v>
      </c>
      <c r="BR13" s="634" t="s">
        <v>239</v>
      </c>
      <c r="BS13" s="344" t="s">
        <v>239</v>
      </c>
      <c r="BT13" s="58"/>
      <c r="BU13" s="58"/>
      <c r="BV13" s="334"/>
      <c r="BW13" s="135"/>
      <c r="BX13" s="119"/>
      <c r="BY13" s="580" t="s">
        <v>48</v>
      </c>
      <c r="BZ13" s="712" t="s">
        <v>129</v>
      </c>
      <c r="CA13" s="569">
        <v>20.689</v>
      </c>
      <c r="CB13" s="569">
        <v>22.17</v>
      </c>
      <c r="CC13" s="579">
        <f t="shared" si="3"/>
        <v>22.17</v>
      </c>
      <c r="CD13" s="714" t="s">
        <v>32</v>
      </c>
      <c r="CE13" s="569">
        <v>24.733</v>
      </c>
      <c r="CF13" s="569">
        <v>25.962</v>
      </c>
      <c r="CG13" s="579">
        <f t="shared" si="4"/>
        <v>25.962</v>
      </c>
      <c r="CH13" s="710"/>
      <c r="CI13" s="711"/>
      <c r="CJ13" s="711"/>
      <c r="CK13" s="711"/>
      <c r="CL13" s="709"/>
      <c r="CM13" s="619" t="s">
        <v>48</v>
      </c>
      <c r="CN13" s="660" t="s">
        <v>1359</v>
      </c>
      <c r="CO13" s="661">
        <v>14.65</v>
      </c>
      <c r="CP13" s="661">
        <v>14.936</v>
      </c>
      <c r="CQ13" s="670">
        <v>14.936</v>
      </c>
      <c r="CR13" s="350" t="s">
        <v>1633</v>
      </c>
      <c r="CS13" s="340">
        <v>18.844</v>
      </c>
      <c r="CT13" s="340">
        <v>20.579</v>
      </c>
      <c r="CU13" s="344">
        <v>20.579</v>
      </c>
      <c r="CV13" s="58"/>
      <c r="CW13" s="58"/>
      <c r="CX13" s="58"/>
      <c r="CY13" s="334"/>
      <c r="CZ13" s="609"/>
      <c r="DA13" s="739" t="s">
        <v>48</v>
      </c>
      <c r="DB13" s="396" t="s">
        <v>638</v>
      </c>
      <c r="DC13" s="536">
        <v>15.362</v>
      </c>
      <c r="DD13" s="536">
        <v>15.032</v>
      </c>
      <c r="DE13" s="743">
        <v>15.362</v>
      </c>
      <c r="DF13" s="746" t="s">
        <v>1377</v>
      </c>
      <c r="DG13" s="536">
        <v>20.609</v>
      </c>
      <c r="DH13" s="536">
        <v>20.637</v>
      </c>
      <c r="DI13" s="743">
        <v>20.637</v>
      </c>
      <c r="DJ13" s="58"/>
      <c r="DK13" s="58"/>
      <c r="DL13" s="58"/>
      <c r="DM13" s="334"/>
      <c r="DN13" s="612"/>
      <c r="DO13" s="619" t="s">
        <v>48</v>
      </c>
      <c r="DP13" s="729" t="s">
        <v>213</v>
      </c>
      <c r="DQ13" s="727">
        <v>21.266</v>
      </c>
      <c r="DR13" s="727">
        <v>19.75</v>
      </c>
      <c r="DS13" s="728">
        <v>21.266</v>
      </c>
      <c r="DT13" s="731" t="s">
        <v>213</v>
      </c>
      <c r="DU13" s="727">
        <v>33.673</v>
      </c>
      <c r="DV13" s="727">
        <v>31.164</v>
      </c>
      <c r="DW13" s="728">
        <v>33.673</v>
      </c>
      <c r="DX13" s="119"/>
      <c r="DY13" s="619" t="s">
        <v>48</v>
      </c>
      <c r="DZ13" s="660" t="s">
        <v>1353</v>
      </c>
      <c r="EA13" s="661">
        <v>15.366</v>
      </c>
      <c r="EB13" s="661">
        <v>14.986</v>
      </c>
      <c r="EC13" s="662">
        <f t="shared" si="14"/>
        <v>15.366</v>
      </c>
      <c r="ED13" s="350" t="s">
        <v>244</v>
      </c>
      <c r="EE13" s="340">
        <v>24.087</v>
      </c>
      <c r="EF13" s="340">
        <v>23.02</v>
      </c>
      <c r="EG13" s="662">
        <f t="shared" si="15"/>
        <v>24.087</v>
      </c>
      <c r="EH13" s="130"/>
      <c r="EI13" s="619" t="s">
        <v>48</v>
      </c>
      <c r="EJ13" s="732" t="s">
        <v>225</v>
      </c>
      <c r="EK13" s="528">
        <v>34.512</v>
      </c>
      <c r="EL13" s="528">
        <v>24.772</v>
      </c>
      <c r="EM13" s="537">
        <v>34.512</v>
      </c>
      <c r="EN13" s="614"/>
      <c r="EO13" s="119"/>
      <c r="EP13" s="119"/>
      <c r="EQ13" s="119"/>
      <c r="ER13" s="119"/>
      <c r="ES13" s="518" t="s">
        <v>48</v>
      </c>
      <c r="ET13" s="812" t="s">
        <v>482</v>
      </c>
      <c r="EU13" s="479" t="s">
        <v>1751</v>
      </c>
      <c r="EV13" s="479" t="s">
        <v>1750</v>
      </c>
      <c r="EW13" s="813" t="s">
        <v>483</v>
      </c>
      <c r="EX13" s="605" t="s">
        <v>1824</v>
      </c>
      <c r="EY13" s="532"/>
      <c r="EZ13" s="788" t="s">
        <v>48</v>
      </c>
      <c r="FA13" s="795" t="s">
        <v>1368</v>
      </c>
      <c r="FB13" s="555">
        <v>15.003</v>
      </c>
      <c r="FC13" s="555">
        <v>14.54</v>
      </c>
      <c r="FD13" s="789">
        <f t="shared" si="21"/>
        <v>15.003</v>
      </c>
      <c r="FE13" s="801" t="s">
        <v>1377</v>
      </c>
      <c r="FF13" s="555">
        <v>19.353</v>
      </c>
      <c r="FG13" s="554" t="s">
        <v>239</v>
      </c>
      <c r="FH13" s="790" t="s">
        <v>239</v>
      </c>
      <c r="FI13" s="613"/>
      <c r="FJ13" s="681" t="s">
        <v>48</v>
      </c>
      <c r="FK13" s="840" t="s">
        <v>641</v>
      </c>
      <c r="FL13" s="528">
        <v>14.689</v>
      </c>
      <c r="FM13" s="528">
        <v>14.075</v>
      </c>
      <c r="FN13" s="537">
        <f t="shared" si="18"/>
        <v>14.689</v>
      </c>
      <c r="FO13" s="411" t="s">
        <v>656</v>
      </c>
      <c r="FP13" s="412" t="s">
        <v>239</v>
      </c>
      <c r="FQ13" s="412" t="s">
        <v>239</v>
      </c>
      <c r="FR13" s="845" t="s">
        <v>239</v>
      </c>
      <c r="FS13" s="119"/>
      <c r="FT13" s="681" t="s">
        <v>48</v>
      </c>
      <c r="FU13" s="840" t="s">
        <v>32</v>
      </c>
      <c r="FV13" s="528">
        <v>15.208</v>
      </c>
      <c r="FW13" s="528">
        <v>15.674</v>
      </c>
      <c r="FX13" s="537">
        <f t="shared" si="20"/>
        <v>15.674</v>
      </c>
      <c r="FY13" s="58"/>
      <c r="FZ13" s="58"/>
      <c r="GA13" s="58"/>
      <c r="GB13" s="334"/>
      <c r="GH13" s="518" t="s">
        <v>48</v>
      </c>
      <c r="GI13" s="812" t="s">
        <v>1878</v>
      </c>
      <c r="GJ13" s="853" t="s">
        <v>1737</v>
      </c>
      <c r="GK13" s="605" t="s">
        <v>1879</v>
      </c>
      <c r="GM13" s="824" t="s">
        <v>48</v>
      </c>
      <c r="GN13" s="862" t="s">
        <v>1928</v>
      </c>
      <c r="GO13" s="863">
        <v>15.71</v>
      </c>
      <c r="GP13" s="863">
        <v>15.26</v>
      </c>
      <c r="GQ13" s="866">
        <v>15.71</v>
      </c>
      <c r="GS13" s="860"/>
      <c r="GT13" s="860"/>
      <c r="GU13" s="860"/>
      <c r="GV13" s="858"/>
      <c r="GW13" s="860"/>
      <c r="GX13" s="860"/>
      <c r="GY13" s="860"/>
      <c r="HA13" s="824" t="s">
        <v>48</v>
      </c>
      <c r="HB13" s="889" t="s">
        <v>244</v>
      </c>
      <c r="HC13" s="888">
        <v>14.714</v>
      </c>
      <c r="HD13" s="888">
        <v>14.893</v>
      </c>
      <c r="HE13" s="891">
        <f t="shared" si="6"/>
        <v>14.893</v>
      </c>
      <c r="HF13" s="876" t="s">
        <v>638</v>
      </c>
      <c r="HG13" s="796">
        <v>26.839</v>
      </c>
      <c r="HH13" s="796">
        <v>23.158</v>
      </c>
      <c r="HI13" s="891">
        <f t="shared" si="7"/>
        <v>26.839</v>
      </c>
      <c r="HO13" s="848" t="s">
        <v>48</v>
      </c>
      <c r="HP13" s="795" t="s">
        <v>2026</v>
      </c>
      <c r="HQ13" s="594">
        <v>20.04</v>
      </c>
      <c r="HR13" s="594">
        <v>19.6</v>
      </c>
      <c r="HS13" s="595">
        <f t="shared" si="9"/>
        <v>20.04</v>
      </c>
      <c r="HT13" s="876" t="s">
        <v>2018</v>
      </c>
      <c r="HU13" s="863">
        <v>46.98</v>
      </c>
      <c r="HV13" s="863">
        <v>46.57</v>
      </c>
      <c r="HW13" s="595">
        <f t="shared" si="10"/>
        <v>46.98</v>
      </c>
      <c r="HY13" s="860"/>
      <c r="HZ13" s="860"/>
      <c r="IA13" s="860"/>
      <c r="IC13" s="848" t="s">
        <v>48</v>
      </c>
      <c r="ID13" s="795" t="s">
        <v>638</v>
      </c>
      <c r="IE13" s="555">
        <v>14.837</v>
      </c>
      <c r="IF13" s="555">
        <v>14.706</v>
      </c>
      <c r="IG13" s="798">
        <f t="shared" si="11"/>
        <v>14.837</v>
      </c>
      <c r="IH13" s="881" t="s">
        <v>656</v>
      </c>
      <c r="II13" s="890">
        <v>20.039</v>
      </c>
      <c r="IJ13" s="890" t="s">
        <v>239</v>
      </c>
      <c r="IK13" s="806" t="s">
        <v>239</v>
      </c>
      <c r="IM13" s="518" t="s">
        <v>48</v>
      </c>
      <c r="IN13" s="812" t="s">
        <v>2135</v>
      </c>
      <c r="IO13" s="812" t="s">
        <v>2070</v>
      </c>
      <c r="IP13" s="605" t="s">
        <v>2098</v>
      </c>
    </row>
    <row r="14" spans="1:250" s="616" customFormat="1" ht="12.75" customHeight="1" thickBot="1">
      <c r="A14" s="636" t="s">
        <v>62</v>
      </c>
      <c r="B14" s="399" t="s">
        <v>622</v>
      </c>
      <c r="C14" s="634">
        <v>21.656</v>
      </c>
      <c r="D14" s="634">
        <v>18.933</v>
      </c>
      <c r="E14" s="620">
        <f t="shared" si="22"/>
        <v>21.656</v>
      </c>
      <c r="F14" s="633" t="s">
        <v>138</v>
      </c>
      <c r="G14" s="618">
        <v>19.033</v>
      </c>
      <c r="H14" s="618">
        <v>18.133</v>
      </c>
      <c r="I14" s="620">
        <f t="shared" si="1"/>
        <v>19.033</v>
      </c>
      <c r="J14" s="58"/>
      <c r="K14" s="58"/>
      <c r="L14" s="334"/>
      <c r="M14" s="135"/>
      <c r="O14" s="619" t="s">
        <v>62</v>
      </c>
      <c r="P14" s="617" t="s">
        <v>236</v>
      </c>
      <c r="Q14" s="618">
        <v>15.489</v>
      </c>
      <c r="R14" s="618">
        <v>14.633</v>
      </c>
      <c r="S14" s="625">
        <v>15.489</v>
      </c>
      <c r="T14" s="626" t="s">
        <v>1379</v>
      </c>
      <c r="U14" s="618">
        <v>26.165</v>
      </c>
      <c r="V14" s="618">
        <v>26.162</v>
      </c>
      <c r="W14" s="620">
        <v>26.165</v>
      </c>
      <c r="X14" s="130"/>
      <c r="Y14" s="619" t="s">
        <v>62</v>
      </c>
      <c r="Z14" s="529" t="s">
        <v>204</v>
      </c>
      <c r="AA14" s="530">
        <v>38.739</v>
      </c>
      <c r="AB14" s="530">
        <v>18.874</v>
      </c>
      <c r="AC14" s="531">
        <v>38.739</v>
      </c>
      <c r="AD14" s="441"/>
      <c r="AE14" s="58"/>
      <c r="AF14" s="334"/>
      <c r="AG14" s="135"/>
      <c r="AH14" s="58"/>
      <c r="AI14" s="58"/>
      <c r="AJ14" s="58"/>
      <c r="AK14" s="58"/>
      <c r="AL14" s="130"/>
      <c r="AM14" s="619" t="s">
        <v>62</v>
      </c>
      <c r="AN14" s="660" t="s">
        <v>640</v>
      </c>
      <c r="AO14" s="661">
        <v>14.807</v>
      </c>
      <c r="AP14" s="661">
        <v>14.57</v>
      </c>
      <c r="AQ14" s="670">
        <v>14.807</v>
      </c>
      <c r="AR14" s="350" t="s">
        <v>1377</v>
      </c>
      <c r="AS14" s="340">
        <v>30.561</v>
      </c>
      <c r="AT14" s="340">
        <v>29.378</v>
      </c>
      <c r="AU14" s="344">
        <v>30.561</v>
      </c>
      <c r="AV14" s="58"/>
      <c r="AW14" s="135"/>
      <c r="AX14" s="58"/>
      <c r="AY14" s="334"/>
      <c r="AZ14" s="130"/>
      <c r="BA14" s="506" t="s">
        <v>62</v>
      </c>
      <c r="BB14" s="673" t="s">
        <v>1359</v>
      </c>
      <c r="BC14" s="661">
        <v>15.621</v>
      </c>
      <c r="BD14" s="661">
        <v>15.278</v>
      </c>
      <c r="BE14" s="670">
        <v>15.621</v>
      </c>
      <c r="BF14" s="678" t="s">
        <v>1360</v>
      </c>
      <c r="BG14" s="661">
        <v>21.803</v>
      </c>
      <c r="BH14" s="661">
        <v>22.064</v>
      </c>
      <c r="BI14" s="662">
        <v>22.064</v>
      </c>
      <c r="BJ14" s="130"/>
      <c r="BK14" s="619" t="s">
        <v>62</v>
      </c>
      <c r="BL14" s="529" t="s">
        <v>128</v>
      </c>
      <c r="BM14" s="340">
        <v>21.74</v>
      </c>
      <c r="BN14" s="340">
        <v>22.033</v>
      </c>
      <c r="BO14" s="344">
        <f t="shared" si="13"/>
        <v>22.033</v>
      </c>
      <c r="BP14" s="560" t="s">
        <v>326</v>
      </c>
      <c r="BQ14" s="634" t="s">
        <v>239</v>
      </c>
      <c r="BR14" s="634" t="s">
        <v>239</v>
      </c>
      <c r="BS14" s="344" t="s">
        <v>239</v>
      </c>
      <c r="BT14" s="58"/>
      <c r="BU14" s="58"/>
      <c r="BV14" s="58"/>
      <c r="BW14" s="58"/>
      <c r="BX14" s="119"/>
      <c r="BY14" s="581" t="s">
        <v>62</v>
      </c>
      <c r="BZ14" s="716" t="s">
        <v>222</v>
      </c>
      <c r="CA14" s="571">
        <v>22.233</v>
      </c>
      <c r="CB14" s="571">
        <v>20.783</v>
      </c>
      <c r="CC14" s="582">
        <f t="shared" si="3"/>
        <v>22.233</v>
      </c>
      <c r="CD14" s="715" t="s">
        <v>204</v>
      </c>
      <c r="CE14" s="585">
        <v>20.467</v>
      </c>
      <c r="CF14" s="585">
        <v>19.947</v>
      </c>
      <c r="CG14" s="586" t="s">
        <v>239</v>
      </c>
      <c r="CH14" s="710"/>
      <c r="CI14" s="711"/>
      <c r="CJ14" s="711"/>
      <c r="CK14" s="711"/>
      <c r="CL14" s="709"/>
      <c r="CM14" s="619" t="s">
        <v>62</v>
      </c>
      <c r="CN14" s="660" t="s">
        <v>1377</v>
      </c>
      <c r="CO14" s="661">
        <v>14.966</v>
      </c>
      <c r="CP14" s="661">
        <v>14.748</v>
      </c>
      <c r="CQ14" s="670">
        <v>14.966</v>
      </c>
      <c r="CR14" s="350" t="s">
        <v>1363</v>
      </c>
      <c r="CS14" s="340">
        <v>27.021</v>
      </c>
      <c r="CT14" s="340">
        <v>25.198</v>
      </c>
      <c r="CU14" s="344">
        <v>27.021</v>
      </c>
      <c r="CV14" s="58"/>
      <c r="CW14" s="58"/>
      <c r="CX14" s="58"/>
      <c r="CY14" s="334"/>
      <c r="CZ14" s="609"/>
      <c r="DA14" s="739" t="s">
        <v>62</v>
      </c>
      <c r="DB14" s="396" t="s">
        <v>1353</v>
      </c>
      <c r="DC14" s="536">
        <v>15.399</v>
      </c>
      <c r="DD14" s="536">
        <v>15.221</v>
      </c>
      <c r="DE14" s="743">
        <v>15.399</v>
      </c>
      <c r="DF14" s="746" t="s">
        <v>1702</v>
      </c>
      <c r="DG14" s="536">
        <v>21.42</v>
      </c>
      <c r="DH14" s="536">
        <v>18.775</v>
      </c>
      <c r="DI14" s="743">
        <v>21.42</v>
      </c>
      <c r="DJ14" s="58"/>
      <c r="DK14" s="58"/>
      <c r="DL14" s="58"/>
      <c r="DM14" s="334"/>
      <c r="DN14" s="612"/>
      <c r="DO14" s="619" t="s">
        <v>62</v>
      </c>
      <c r="DP14" s="729" t="s">
        <v>218</v>
      </c>
      <c r="DQ14" s="727">
        <v>21.184</v>
      </c>
      <c r="DR14" s="727">
        <v>21.402</v>
      </c>
      <c r="DS14" s="728">
        <v>21.402</v>
      </c>
      <c r="DT14" s="731" t="s">
        <v>216</v>
      </c>
      <c r="DU14" s="727">
        <v>22.313</v>
      </c>
      <c r="DV14" s="727" t="s">
        <v>239</v>
      </c>
      <c r="DW14" s="728" t="s">
        <v>239</v>
      </c>
      <c r="DX14" s="119"/>
      <c r="DY14" s="631" t="s">
        <v>62</v>
      </c>
      <c r="DZ14" s="666" t="s">
        <v>222</v>
      </c>
      <c r="EA14" s="667">
        <v>15.095</v>
      </c>
      <c r="EB14" s="667">
        <v>15.763</v>
      </c>
      <c r="EC14" s="668">
        <f t="shared" si="14"/>
        <v>15.763</v>
      </c>
      <c r="ED14" s="350" t="s">
        <v>1632</v>
      </c>
      <c r="EE14" s="340">
        <v>24.242</v>
      </c>
      <c r="EF14" s="340">
        <v>21.948</v>
      </c>
      <c r="EG14" s="662">
        <f t="shared" si="15"/>
        <v>24.242</v>
      </c>
      <c r="EH14" s="130"/>
      <c r="EI14" s="621" t="s">
        <v>62</v>
      </c>
      <c r="EJ14" s="730" t="s">
        <v>28</v>
      </c>
      <c r="EK14" s="540">
        <v>56.795</v>
      </c>
      <c r="EL14" s="540">
        <v>39.124</v>
      </c>
      <c r="EM14" s="541">
        <v>56.795</v>
      </c>
      <c r="EN14" s="614"/>
      <c r="EO14" s="119"/>
      <c r="EP14" s="119"/>
      <c r="EQ14" s="119"/>
      <c r="ER14" s="119"/>
      <c r="ES14" s="518" t="s">
        <v>62</v>
      </c>
      <c r="ET14" s="812" t="s">
        <v>1794</v>
      </c>
      <c r="EU14" s="479" t="s">
        <v>1779</v>
      </c>
      <c r="EV14" s="479" t="s">
        <v>1768</v>
      </c>
      <c r="EW14" s="813" t="s">
        <v>435</v>
      </c>
      <c r="EX14" s="605" t="s">
        <v>1825</v>
      </c>
      <c r="EY14" s="532"/>
      <c r="EZ14" s="788" t="s">
        <v>62</v>
      </c>
      <c r="FA14" s="795" t="s">
        <v>515</v>
      </c>
      <c r="FB14" s="555">
        <v>14.421</v>
      </c>
      <c r="FC14" s="555">
        <v>15.009</v>
      </c>
      <c r="FD14" s="798">
        <f t="shared" si="21"/>
        <v>15.009</v>
      </c>
      <c r="FE14" s="801" t="s">
        <v>361</v>
      </c>
      <c r="FF14" s="555">
        <v>21.29</v>
      </c>
      <c r="FG14" s="554" t="s">
        <v>239</v>
      </c>
      <c r="FH14" s="790" t="s">
        <v>239</v>
      </c>
      <c r="FI14" s="613"/>
      <c r="FJ14" s="631" t="s">
        <v>62</v>
      </c>
      <c r="FK14" s="846" t="s">
        <v>658</v>
      </c>
      <c r="FL14" s="734">
        <v>14.286</v>
      </c>
      <c r="FM14" s="734">
        <v>14.715</v>
      </c>
      <c r="FN14" s="735">
        <f t="shared" si="18"/>
        <v>14.715</v>
      </c>
      <c r="FO14" s="119"/>
      <c r="FP14" s="119"/>
      <c r="FQ14" s="119"/>
      <c r="FR14" s="119"/>
      <c r="FS14" s="119"/>
      <c r="FT14" s="681" t="s">
        <v>62</v>
      </c>
      <c r="FU14" s="840" t="s">
        <v>1344</v>
      </c>
      <c r="FV14" s="528">
        <v>15.585</v>
      </c>
      <c r="FW14" s="528">
        <v>16.108</v>
      </c>
      <c r="FX14" s="537">
        <f t="shared" si="20"/>
        <v>16.108</v>
      </c>
      <c r="FY14" s="58"/>
      <c r="FZ14" s="58"/>
      <c r="GA14" s="58"/>
      <c r="GB14" s="334"/>
      <c r="GH14" s="518" t="s">
        <v>62</v>
      </c>
      <c r="GI14" s="812" t="s">
        <v>1881</v>
      </c>
      <c r="GJ14" s="853" t="s">
        <v>1368</v>
      </c>
      <c r="GK14" s="605" t="s">
        <v>1880</v>
      </c>
      <c r="GM14" s="824" t="s">
        <v>62</v>
      </c>
      <c r="GN14" s="862" t="s">
        <v>1376</v>
      </c>
      <c r="GO14" s="863">
        <v>15.14</v>
      </c>
      <c r="GP14" s="863">
        <v>15.78</v>
      </c>
      <c r="GQ14" s="866">
        <v>15.78</v>
      </c>
      <c r="GS14" s="860"/>
      <c r="GT14" s="860"/>
      <c r="GU14" s="860"/>
      <c r="GV14" s="858"/>
      <c r="GW14" s="860"/>
      <c r="GX14" s="860"/>
      <c r="GY14" s="860"/>
      <c r="GZ14" s="906"/>
      <c r="HA14" s="824" t="s">
        <v>62</v>
      </c>
      <c r="HB14" s="889" t="s">
        <v>361</v>
      </c>
      <c r="HC14" s="888">
        <v>15.059</v>
      </c>
      <c r="HD14" s="888">
        <v>14.9</v>
      </c>
      <c r="HE14" s="891">
        <f t="shared" si="6"/>
        <v>15.059</v>
      </c>
      <c r="HF14" s="876" t="s">
        <v>1377</v>
      </c>
      <c r="HG14" s="761" t="s">
        <v>239</v>
      </c>
      <c r="HH14" s="796">
        <v>18.552</v>
      </c>
      <c r="HI14" s="790" t="s">
        <v>239</v>
      </c>
      <c r="HO14" s="848" t="s">
        <v>62</v>
      </c>
      <c r="HP14" s="762" t="s">
        <v>2020</v>
      </c>
      <c r="HQ14" s="863">
        <v>17.2</v>
      </c>
      <c r="HR14" s="863">
        <v>21.4</v>
      </c>
      <c r="HS14" s="595">
        <f t="shared" si="9"/>
        <v>21.4</v>
      </c>
      <c r="HT14" s="876" t="s">
        <v>2036</v>
      </c>
      <c r="HU14" s="863" t="s">
        <v>239</v>
      </c>
      <c r="HV14" s="863">
        <v>20.13</v>
      </c>
      <c r="HW14" s="595" t="s">
        <v>239</v>
      </c>
      <c r="HY14" s="860"/>
      <c r="HZ14" s="860"/>
      <c r="IA14" s="860"/>
      <c r="IC14" s="848" t="s">
        <v>62</v>
      </c>
      <c r="ID14" s="795" t="s">
        <v>2052</v>
      </c>
      <c r="IE14" s="555">
        <v>14.907</v>
      </c>
      <c r="IF14" s="555">
        <v>13.944</v>
      </c>
      <c r="IG14" s="798">
        <f t="shared" si="11"/>
        <v>14.907</v>
      </c>
      <c r="IH14" s="913" t="s">
        <v>604</v>
      </c>
      <c r="II14" s="761" t="s">
        <v>239</v>
      </c>
      <c r="IJ14" s="796">
        <v>20.364</v>
      </c>
      <c r="IK14" s="790" t="s">
        <v>239</v>
      </c>
      <c r="IM14" s="518" t="s">
        <v>62</v>
      </c>
      <c r="IN14" s="812" t="s">
        <v>2136</v>
      </c>
      <c r="IO14" s="812" t="s">
        <v>2071</v>
      </c>
      <c r="IP14" s="605" t="s">
        <v>2099</v>
      </c>
    </row>
    <row r="15" spans="1:250" s="616" customFormat="1" ht="12.75" customHeight="1" thickBot="1">
      <c r="A15" s="640" t="s">
        <v>114</v>
      </c>
      <c r="B15" s="400" t="s">
        <v>222</v>
      </c>
      <c r="C15" s="629">
        <v>21.733</v>
      </c>
      <c r="D15" s="629">
        <v>20.389</v>
      </c>
      <c r="E15" s="630">
        <f t="shared" si="22"/>
        <v>21.733</v>
      </c>
      <c r="F15" s="633" t="s">
        <v>605</v>
      </c>
      <c r="G15" s="618">
        <v>18.975</v>
      </c>
      <c r="H15" s="618">
        <v>19.033</v>
      </c>
      <c r="I15" s="620">
        <f t="shared" si="1"/>
        <v>19.033</v>
      </c>
      <c r="J15" s="58"/>
      <c r="K15" s="58"/>
      <c r="L15" s="334"/>
      <c r="M15" s="135"/>
      <c r="O15" s="619" t="s">
        <v>114</v>
      </c>
      <c r="P15" s="617" t="s">
        <v>1357</v>
      </c>
      <c r="Q15" s="618">
        <v>15.509</v>
      </c>
      <c r="R15" s="618">
        <v>14.063</v>
      </c>
      <c r="S15" s="625">
        <v>15.509</v>
      </c>
      <c r="T15" s="626" t="s">
        <v>245</v>
      </c>
      <c r="U15" s="618">
        <v>17.253</v>
      </c>
      <c r="V15" s="618">
        <v>29.304</v>
      </c>
      <c r="W15" s="620">
        <v>29.304</v>
      </c>
      <c r="X15" s="130"/>
      <c r="Y15" s="619" t="s">
        <v>114</v>
      </c>
      <c r="Z15" s="529" t="s">
        <v>221</v>
      </c>
      <c r="AA15" s="530">
        <v>39.276</v>
      </c>
      <c r="AB15" s="530">
        <v>37.027</v>
      </c>
      <c r="AC15" s="531">
        <v>39.276</v>
      </c>
      <c r="AD15" s="58"/>
      <c r="AE15" s="58"/>
      <c r="AF15" s="58"/>
      <c r="AG15" s="334"/>
      <c r="AH15" s="58"/>
      <c r="AI15" s="58"/>
      <c r="AJ15" s="58"/>
      <c r="AK15" s="58"/>
      <c r="AL15" s="130"/>
      <c r="AM15" s="619" t="s">
        <v>114</v>
      </c>
      <c r="AN15" s="660" t="s">
        <v>654</v>
      </c>
      <c r="AO15" s="661">
        <v>14.116</v>
      </c>
      <c r="AP15" s="661">
        <v>14.814</v>
      </c>
      <c r="AQ15" s="670">
        <v>14.814</v>
      </c>
      <c r="AR15" s="350" t="s">
        <v>240</v>
      </c>
      <c r="AS15" s="340">
        <v>33.414</v>
      </c>
      <c r="AT15" s="340">
        <v>33.28</v>
      </c>
      <c r="AU15" s="344">
        <v>33.414</v>
      </c>
      <c r="AV15" s="58"/>
      <c r="AW15" s="135"/>
      <c r="AX15" s="58"/>
      <c r="AY15" s="334"/>
      <c r="AZ15" s="130"/>
      <c r="BA15" s="506" t="s">
        <v>114</v>
      </c>
      <c r="BB15" s="673" t="s">
        <v>1455</v>
      </c>
      <c r="BC15" s="661">
        <v>14.462</v>
      </c>
      <c r="BD15" s="661">
        <v>15.665</v>
      </c>
      <c r="BE15" s="670">
        <v>15.665</v>
      </c>
      <c r="BF15" s="678" t="s">
        <v>606</v>
      </c>
      <c r="BG15" s="661">
        <v>22.094</v>
      </c>
      <c r="BH15" s="661">
        <v>27.171</v>
      </c>
      <c r="BI15" s="662">
        <v>27.171</v>
      </c>
      <c r="BJ15" s="130"/>
      <c r="BK15" s="631" t="s">
        <v>114</v>
      </c>
      <c r="BL15" s="650" t="s">
        <v>222</v>
      </c>
      <c r="BM15" s="356">
        <v>23.16</v>
      </c>
      <c r="BN15" s="356">
        <v>22.763</v>
      </c>
      <c r="BO15" s="357">
        <f t="shared" si="13"/>
        <v>23.16</v>
      </c>
      <c r="BP15" s="590" t="s">
        <v>182</v>
      </c>
      <c r="BQ15" s="639" t="s">
        <v>239</v>
      </c>
      <c r="BR15" s="639" t="s">
        <v>239</v>
      </c>
      <c r="BS15" s="348" t="s">
        <v>239</v>
      </c>
      <c r="BT15" s="58"/>
      <c r="BU15" s="58"/>
      <c r="BV15" s="58"/>
      <c r="BW15" s="58"/>
      <c r="BX15" s="119"/>
      <c r="BY15" s="580" t="s">
        <v>114</v>
      </c>
      <c r="BZ15" s="712" t="s">
        <v>207</v>
      </c>
      <c r="CA15" s="569">
        <v>20.454</v>
      </c>
      <c r="CB15" s="569">
        <v>22.484</v>
      </c>
      <c r="CC15" s="579">
        <f t="shared" si="3"/>
        <v>22.484</v>
      </c>
      <c r="CD15" s="710"/>
      <c r="CE15" s="711"/>
      <c r="CF15" s="711"/>
      <c r="CG15" s="711"/>
      <c r="CH15" s="710"/>
      <c r="CI15" s="711"/>
      <c r="CJ15" s="711"/>
      <c r="CK15" s="711"/>
      <c r="CL15" s="709"/>
      <c r="CM15" s="631" t="s">
        <v>114</v>
      </c>
      <c r="CN15" s="666" t="s">
        <v>658</v>
      </c>
      <c r="CO15" s="667">
        <v>14.986</v>
      </c>
      <c r="CP15" s="667">
        <v>14.92</v>
      </c>
      <c r="CQ15" s="690">
        <v>14.986</v>
      </c>
      <c r="CR15" s="350" t="s">
        <v>361</v>
      </c>
      <c r="CS15" s="340" t="s">
        <v>239</v>
      </c>
      <c r="CT15" s="340" t="s">
        <v>239</v>
      </c>
      <c r="CU15" s="344" t="s">
        <v>239</v>
      </c>
      <c r="CV15" s="58"/>
      <c r="CW15" s="58"/>
      <c r="CX15" s="58"/>
      <c r="CY15" s="334"/>
      <c r="CZ15" s="609"/>
      <c r="DA15" s="739" t="s">
        <v>114</v>
      </c>
      <c r="DB15" s="396" t="s">
        <v>1574</v>
      </c>
      <c r="DC15" s="536">
        <v>15.45</v>
      </c>
      <c r="DD15" s="536">
        <v>14.614</v>
      </c>
      <c r="DE15" s="743">
        <v>15.45</v>
      </c>
      <c r="DF15" s="746" t="s">
        <v>212</v>
      </c>
      <c r="DG15" s="536">
        <v>18.179</v>
      </c>
      <c r="DH15" s="536">
        <v>21.978</v>
      </c>
      <c r="DI15" s="743">
        <v>21.978</v>
      </c>
      <c r="DJ15" s="58"/>
      <c r="DK15" s="58"/>
      <c r="DL15" s="58"/>
      <c r="DM15" s="334"/>
      <c r="DN15" s="612"/>
      <c r="DO15" s="619" t="s">
        <v>114</v>
      </c>
      <c r="DP15" s="729" t="s">
        <v>1573</v>
      </c>
      <c r="DQ15" s="727">
        <v>19.005</v>
      </c>
      <c r="DR15" s="727">
        <v>21.961</v>
      </c>
      <c r="DS15" s="728">
        <v>21.961</v>
      </c>
      <c r="DT15" s="562" t="s">
        <v>1433</v>
      </c>
      <c r="DU15" s="540" t="s">
        <v>239</v>
      </c>
      <c r="DV15" s="540" t="s">
        <v>239</v>
      </c>
      <c r="DW15" s="541" t="s">
        <v>239</v>
      </c>
      <c r="DX15" s="119"/>
      <c r="DY15" s="619" t="s">
        <v>114</v>
      </c>
      <c r="DZ15" s="660" t="s">
        <v>1373</v>
      </c>
      <c r="EA15" s="661">
        <v>14.391</v>
      </c>
      <c r="EB15" s="661">
        <v>15.877</v>
      </c>
      <c r="EC15" s="662">
        <f t="shared" si="14"/>
        <v>15.877</v>
      </c>
      <c r="ED15" s="350" t="s">
        <v>1456</v>
      </c>
      <c r="EE15" s="340" t="s">
        <v>239</v>
      </c>
      <c r="EF15" s="340" t="s">
        <v>239</v>
      </c>
      <c r="EG15" s="662" t="s">
        <v>239</v>
      </c>
      <c r="EH15" s="130"/>
      <c r="EI15" s="130"/>
      <c r="EJ15" s="148"/>
      <c r="EK15" s="130"/>
      <c r="EL15" s="130"/>
      <c r="EM15" s="130"/>
      <c r="EN15" s="614"/>
      <c r="EO15" s="119"/>
      <c r="EP15" s="119"/>
      <c r="EQ15" s="119"/>
      <c r="ER15" s="119"/>
      <c r="ES15" s="518" t="s">
        <v>114</v>
      </c>
      <c r="ET15" s="812" t="s">
        <v>1795</v>
      </c>
      <c r="EU15" s="479" t="s">
        <v>1761</v>
      </c>
      <c r="EV15" s="479" t="s">
        <v>1750</v>
      </c>
      <c r="EW15" s="813" t="s">
        <v>603</v>
      </c>
      <c r="EX15" s="605" t="s">
        <v>1826</v>
      </c>
      <c r="EY15" s="532"/>
      <c r="EZ15" s="788" t="s">
        <v>114</v>
      </c>
      <c r="FA15" s="795" t="s">
        <v>1373</v>
      </c>
      <c r="FB15" s="555">
        <v>14.415</v>
      </c>
      <c r="FC15" s="555">
        <v>15.059</v>
      </c>
      <c r="FD15" s="798">
        <f t="shared" si="21"/>
        <v>15.059</v>
      </c>
      <c r="FE15" s="802" t="s">
        <v>1346</v>
      </c>
      <c r="FF15" s="556" t="s">
        <v>239</v>
      </c>
      <c r="FG15" s="556" t="s">
        <v>239</v>
      </c>
      <c r="FH15" s="793" t="s">
        <v>239</v>
      </c>
      <c r="FI15" s="613"/>
      <c r="FJ15" s="681" t="s">
        <v>114</v>
      </c>
      <c r="FK15" s="840" t="s">
        <v>204</v>
      </c>
      <c r="FL15" s="528">
        <v>14.197</v>
      </c>
      <c r="FM15" s="528">
        <v>14.769</v>
      </c>
      <c r="FN15" s="537">
        <f t="shared" si="18"/>
        <v>14.769</v>
      </c>
      <c r="FO15" s="119"/>
      <c r="FP15" s="119"/>
      <c r="FQ15" s="119"/>
      <c r="FR15" s="119"/>
      <c r="FS15" s="119"/>
      <c r="FT15" s="631" t="s">
        <v>114</v>
      </c>
      <c r="FU15" s="846" t="s">
        <v>658</v>
      </c>
      <c r="FV15" s="734">
        <v>15.588</v>
      </c>
      <c r="FW15" s="734">
        <v>16.34</v>
      </c>
      <c r="FX15" s="735">
        <f t="shared" si="20"/>
        <v>16.34</v>
      </c>
      <c r="FY15" s="58"/>
      <c r="FZ15" s="58"/>
      <c r="GA15" s="58"/>
      <c r="GB15" s="334"/>
      <c r="GH15" s="518" t="s">
        <v>114</v>
      </c>
      <c r="GI15" s="812" t="s">
        <v>1802</v>
      </c>
      <c r="GJ15" s="853" t="s">
        <v>1368</v>
      </c>
      <c r="GK15" s="605" t="s">
        <v>1882</v>
      </c>
      <c r="GM15" s="824" t="s">
        <v>114</v>
      </c>
      <c r="GN15" s="862" t="s">
        <v>638</v>
      </c>
      <c r="GO15" s="863">
        <v>15.94</v>
      </c>
      <c r="GP15" s="863">
        <v>15.42</v>
      </c>
      <c r="GQ15" s="866">
        <v>15.94</v>
      </c>
      <c r="GS15" s="860"/>
      <c r="GT15" s="860"/>
      <c r="GU15" s="860"/>
      <c r="GV15" s="858"/>
      <c r="GW15" s="860"/>
      <c r="GX15" s="860"/>
      <c r="GY15" s="860"/>
      <c r="HA15" s="824" t="s">
        <v>114</v>
      </c>
      <c r="HB15" s="889" t="s">
        <v>651</v>
      </c>
      <c r="HC15" s="888">
        <v>15.296</v>
      </c>
      <c r="HD15" s="888">
        <v>14.991</v>
      </c>
      <c r="HE15" s="891">
        <f t="shared" si="6"/>
        <v>15.296</v>
      </c>
      <c r="HF15" s="898" t="s">
        <v>361</v>
      </c>
      <c r="HG15" s="554" t="s">
        <v>239</v>
      </c>
      <c r="HH15" s="554" t="s">
        <v>239</v>
      </c>
      <c r="HI15" s="790" t="s">
        <v>239</v>
      </c>
      <c r="HO15" s="848" t="s">
        <v>114</v>
      </c>
      <c r="HP15" s="762" t="s">
        <v>355</v>
      </c>
      <c r="HQ15" s="863">
        <v>32.4</v>
      </c>
      <c r="HR15" s="863">
        <v>27.48</v>
      </c>
      <c r="HS15" s="595">
        <f t="shared" si="9"/>
        <v>32.4</v>
      </c>
      <c r="HT15" s="911" t="s">
        <v>2019</v>
      </c>
      <c r="HU15" s="915" t="s">
        <v>239</v>
      </c>
      <c r="HV15" s="918" t="s">
        <v>239</v>
      </c>
      <c r="HW15" s="916" t="s">
        <v>239</v>
      </c>
      <c r="HY15" s="860"/>
      <c r="HZ15" s="860"/>
      <c r="IA15" s="860"/>
      <c r="IC15" s="848" t="s">
        <v>114</v>
      </c>
      <c r="ID15" s="795" t="s">
        <v>654</v>
      </c>
      <c r="IE15" s="555">
        <v>13.55</v>
      </c>
      <c r="IF15" s="555">
        <v>14.944</v>
      </c>
      <c r="IG15" s="798">
        <f t="shared" si="11"/>
        <v>14.944</v>
      </c>
      <c r="IH15" s="802" t="s">
        <v>435</v>
      </c>
      <c r="II15" s="556" t="s">
        <v>239</v>
      </c>
      <c r="IJ15" s="794">
        <v>21.021</v>
      </c>
      <c r="IK15" s="793" t="s">
        <v>239</v>
      </c>
      <c r="IM15" s="518" t="s">
        <v>114</v>
      </c>
      <c r="IN15" s="812" t="s">
        <v>2137</v>
      </c>
      <c r="IO15" s="812" t="s">
        <v>2072</v>
      </c>
      <c r="IP15" s="605" t="s">
        <v>2100</v>
      </c>
    </row>
    <row r="16" spans="1:250" s="616" customFormat="1" ht="12.75" customHeight="1" thickBot="1">
      <c r="A16" s="636" t="s">
        <v>54</v>
      </c>
      <c r="B16" s="399" t="s">
        <v>602</v>
      </c>
      <c r="C16" s="618">
        <v>22.097</v>
      </c>
      <c r="D16" s="618">
        <v>22.389</v>
      </c>
      <c r="E16" s="620">
        <f t="shared" si="22"/>
        <v>22.389</v>
      </c>
      <c r="F16" s="633" t="s">
        <v>326</v>
      </c>
      <c r="G16" s="618">
        <v>21.033</v>
      </c>
      <c r="H16" s="618">
        <v>17.633</v>
      </c>
      <c r="I16" s="620">
        <f t="shared" si="1"/>
        <v>21.033</v>
      </c>
      <c r="J16" s="58"/>
      <c r="K16" s="58"/>
      <c r="L16" s="334"/>
      <c r="M16" s="135"/>
      <c r="O16" s="619" t="s">
        <v>54</v>
      </c>
      <c r="P16" s="617" t="s">
        <v>638</v>
      </c>
      <c r="Q16" s="618">
        <v>15.603</v>
      </c>
      <c r="R16" s="618">
        <v>15.72</v>
      </c>
      <c r="S16" s="625">
        <v>15.72</v>
      </c>
      <c r="T16" s="626" t="s">
        <v>326</v>
      </c>
      <c r="U16" s="618">
        <v>28.068</v>
      </c>
      <c r="V16" s="618">
        <v>28.239</v>
      </c>
      <c r="W16" s="620" t="s">
        <v>239</v>
      </c>
      <c r="X16" s="130"/>
      <c r="Y16" s="619" t="s">
        <v>54</v>
      </c>
      <c r="Z16" s="529" t="s">
        <v>32</v>
      </c>
      <c r="AA16" s="530">
        <v>101.063</v>
      </c>
      <c r="AB16" s="530">
        <v>100.399</v>
      </c>
      <c r="AC16" s="531">
        <v>101.063</v>
      </c>
      <c r="AD16" s="58"/>
      <c r="AE16" s="58"/>
      <c r="AF16" s="58"/>
      <c r="AG16" s="334"/>
      <c r="AH16" s="58"/>
      <c r="AI16" s="58"/>
      <c r="AJ16" s="58"/>
      <c r="AK16" s="58"/>
      <c r="AL16" s="130"/>
      <c r="AM16" s="619" t="s">
        <v>54</v>
      </c>
      <c r="AN16" s="660" t="s">
        <v>236</v>
      </c>
      <c r="AO16" s="661">
        <v>14.971</v>
      </c>
      <c r="AP16" s="661">
        <v>14.942</v>
      </c>
      <c r="AQ16" s="670">
        <v>14.971</v>
      </c>
      <c r="AR16" s="411" t="s">
        <v>658</v>
      </c>
      <c r="AS16" s="412">
        <v>16.71</v>
      </c>
      <c r="AT16" s="412">
        <v>17.624</v>
      </c>
      <c r="AU16" s="671" t="s">
        <v>239</v>
      </c>
      <c r="AV16" s="58"/>
      <c r="AW16" s="135"/>
      <c r="AX16" s="58"/>
      <c r="AY16" s="334"/>
      <c r="AZ16" s="130"/>
      <c r="BA16" s="506" t="s">
        <v>54</v>
      </c>
      <c r="BB16" s="673" t="s">
        <v>1586</v>
      </c>
      <c r="BC16" s="661">
        <v>15.777</v>
      </c>
      <c r="BD16" s="661">
        <v>14.384</v>
      </c>
      <c r="BE16" s="670">
        <v>15.777</v>
      </c>
      <c r="BF16" s="678" t="s">
        <v>150</v>
      </c>
      <c r="BG16" s="661">
        <v>29.833</v>
      </c>
      <c r="BH16" s="661">
        <v>18.476</v>
      </c>
      <c r="BI16" s="662">
        <v>29.833</v>
      </c>
      <c r="BJ16" s="130"/>
      <c r="BK16" s="619" t="s">
        <v>54</v>
      </c>
      <c r="BL16" s="529" t="s">
        <v>1566</v>
      </c>
      <c r="BM16" s="340">
        <v>22.587</v>
      </c>
      <c r="BN16" s="340">
        <v>24.461</v>
      </c>
      <c r="BO16" s="344">
        <f t="shared" si="13"/>
        <v>24.461</v>
      </c>
      <c r="BP16" s="58"/>
      <c r="BQ16" s="58"/>
      <c r="BR16" s="58"/>
      <c r="BS16" s="334"/>
      <c r="BT16" s="58"/>
      <c r="BU16" s="58"/>
      <c r="BV16" s="58"/>
      <c r="BW16" s="58"/>
      <c r="BX16" s="119"/>
      <c r="BY16" s="580" t="s">
        <v>54</v>
      </c>
      <c r="BZ16" s="712" t="s">
        <v>29</v>
      </c>
      <c r="CA16" s="569">
        <v>29.354</v>
      </c>
      <c r="CB16" s="569">
        <v>27.44</v>
      </c>
      <c r="CC16" s="579">
        <f t="shared" si="3"/>
        <v>29.354</v>
      </c>
      <c r="CD16" s="710"/>
      <c r="CE16" s="711"/>
      <c r="CF16" s="711"/>
      <c r="CG16" s="711"/>
      <c r="CH16" s="710"/>
      <c r="CI16" s="711"/>
      <c r="CJ16" s="711"/>
      <c r="CK16" s="711"/>
      <c r="CL16" s="709"/>
      <c r="CM16" s="619" t="s">
        <v>54</v>
      </c>
      <c r="CN16" s="660" t="s">
        <v>1373</v>
      </c>
      <c r="CO16" s="661">
        <v>15</v>
      </c>
      <c r="CP16" s="661">
        <v>14.958</v>
      </c>
      <c r="CQ16" s="670">
        <v>15</v>
      </c>
      <c r="CR16" s="350" t="s">
        <v>236</v>
      </c>
      <c r="CS16" s="340">
        <v>18.628</v>
      </c>
      <c r="CT16" s="340" t="s">
        <v>239</v>
      </c>
      <c r="CU16" s="662" t="s">
        <v>239</v>
      </c>
      <c r="CV16" s="58"/>
      <c r="CW16" s="58"/>
      <c r="CX16" s="58"/>
      <c r="CY16" s="334"/>
      <c r="CZ16" s="609"/>
      <c r="DA16" s="739" t="s">
        <v>54</v>
      </c>
      <c r="DB16" s="396" t="s">
        <v>209</v>
      </c>
      <c r="DC16" s="536">
        <v>15.47</v>
      </c>
      <c r="DD16" s="536">
        <v>14.353</v>
      </c>
      <c r="DE16" s="743">
        <v>15.47</v>
      </c>
      <c r="DF16" s="746" t="s">
        <v>1380</v>
      </c>
      <c r="DG16" s="536">
        <v>22.179</v>
      </c>
      <c r="DH16" s="536">
        <v>20.233</v>
      </c>
      <c r="DI16" s="743">
        <v>22.179</v>
      </c>
      <c r="DJ16" s="58"/>
      <c r="DK16" s="58"/>
      <c r="DL16" s="58"/>
      <c r="DM16" s="334"/>
      <c r="DN16" s="612"/>
      <c r="DO16" s="619" t="s">
        <v>54</v>
      </c>
      <c r="DP16" s="729" t="s">
        <v>237</v>
      </c>
      <c r="DQ16" s="727">
        <v>23.938</v>
      </c>
      <c r="DR16" s="727">
        <v>17.048</v>
      </c>
      <c r="DS16" s="728">
        <v>23.938</v>
      </c>
      <c r="DT16" s="58"/>
      <c r="DU16" s="58"/>
      <c r="DV16" s="58"/>
      <c r="DW16" s="58"/>
      <c r="DX16" s="119"/>
      <c r="DY16" s="619" t="s">
        <v>54</v>
      </c>
      <c r="DZ16" s="660" t="s">
        <v>1452</v>
      </c>
      <c r="EA16" s="661">
        <v>15.89</v>
      </c>
      <c r="EB16" s="661">
        <v>15.201</v>
      </c>
      <c r="EC16" s="662">
        <f t="shared" si="14"/>
        <v>15.89</v>
      </c>
      <c r="ED16" s="350" t="s">
        <v>569</v>
      </c>
      <c r="EE16" s="340" t="s">
        <v>239</v>
      </c>
      <c r="EF16" s="340" t="s">
        <v>239</v>
      </c>
      <c r="EG16" s="662" t="s">
        <v>239</v>
      </c>
      <c r="EH16" s="130"/>
      <c r="EI16" s="352" t="s">
        <v>179</v>
      </c>
      <c r="EJ16" s="59"/>
      <c r="EK16" s="130"/>
      <c r="EL16" s="130"/>
      <c r="EM16" s="130"/>
      <c r="EN16" s="614"/>
      <c r="EO16" s="119"/>
      <c r="EP16" s="119"/>
      <c r="EQ16" s="119"/>
      <c r="ER16" s="119"/>
      <c r="ES16" s="518" t="s">
        <v>54</v>
      </c>
      <c r="ET16" s="812" t="s">
        <v>375</v>
      </c>
      <c r="EU16" s="479" t="s">
        <v>1775</v>
      </c>
      <c r="EV16" s="479" t="s">
        <v>1746</v>
      </c>
      <c r="EW16" s="813" t="s">
        <v>355</v>
      </c>
      <c r="EX16" s="605" t="s">
        <v>1827</v>
      </c>
      <c r="EY16" s="532"/>
      <c r="EZ16" s="788" t="s">
        <v>54</v>
      </c>
      <c r="FA16" s="795" t="s">
        <v>1353</v>
      </c>
      <c r="FB16" s="796">
        <v>15.222</v>
      </c>
      <c r="FC16" s="796">
        <v>15.168</v>
      </c>
      <c r="FD16" s="799">
        <f t="shared" si="21"/>
        <v>15.222</v>
      </c>
      <c r="FE16" s="615"/>
      <c r="FF16" s="119"/>
      <c r="FG16" s="119"/>
      <c r="FH16" s="129"/>
      <c r="FI16" s="613"/>
      <c r="FJ16" s="681" t="s">
        <v>54</v>
      </c>
      <c r="FK16" s="840" t="s">
        <v>650</v>
      </c>
      <c r="FL16" s="528">
        <v>14.772</v>
      </c>
      <c r="FM16" s="528">
        <v>14.426</v>
      </c>
      <c r="FN16" s="537">
        <f t="shared" si="18"/>
        <v>14.772</v>
      </c>
      <c r="FO16" s="119"/>
      <c r="FP16" s="119"/>
      <c r="FQ16" s="119"/>
      <c r="FR16" s="119"/>
      <c r="FS16" s="119"/>
      <c r="FT16" s="681" t="s">
        <v>54</v>
      </c>
      <c r="FU16" s="840" t="s">
        <v>1861</v>
      </c>
      <c r="FV16" s="528">
        <v>17.06</v>
      </c>
      <c r="FW16" s="528">
        <v>16.53</v>
      </c>
      <c r="FX16" s="537">
        <f t="shared" si="20"/>
        <v>17.06</v>
      </c>
      <c r="FY16" s="58"/>
      <c r="FZ16" s="58"/>
      <c r="GA16" s="58"/>
      <c r="GB16" s="334"/>
      <c r="GH16" s="518" t="s">
        <v>54</v>
      </c>
      <c r="GI16" s="812" t="s">
        <v>1883</v>
      </c>
      <c r="GJ16" s="853" t="s">
        <v>1921</v>
      </c>
      <c r="GK16" s="605" t="s">
        <v>1884</v>
      </c>
      <c r="GM16" s="824" t="s">
        <v>54</v>
      </c>
      <c r="GN16" s="862" t="s">
        <v>1459</v>
      </c>
      <c r="GO16" s="863">
        <v>16.8</v>
      </c>
      <c r="GP16" s="863">
        <v>16.49</v>
      </c>
      <c r="GQ16" s="866">
        <v>16.8</v>
      </c>
      <c r="GS16" s="860"/>
      <c r="GT16" s="860"/>
      <c r="GU16" s="860"/>
      <c r="GV16" s="858"/>
      <c r="GW16" s="860"/>
      <c r="GX16" s="860"/>
      <c r="GY16" s="860"/>
      <c r="HA16" s="824" t="s">
        <v>54</v>
      </c>
      <c r="HB16" s="862" t="s">
        <v>608</v>
      </c>
      <c r="HC16" s="796">
        <v>14.864</v>
      </c>
      <c r="HD16" s="796">
        <v>15.325</v>
      </c>
      <c r="HE16" s="891">
        <f t="shared" si="6"/>
        <v>15.325</v>
      </c>
      <c r="HF16" s="899" t="s">
        <v>651</v>
      </c>
      <c r="HG16" s="556" t="s">
        <v>239</v>
      </c>
      <c r="HH16" s="556" t="s">
        <v>239</v>
      </c>
      <c r="HI16" s="793" t="s">
        <v>239</v>
      </c>
      <c r="HO16" s="848" t="s">
        <v>54</v>
      </c>
      <c r="HP16" s="762" t="s">
        <v>2013</v>
      </c>
      <c r="HQ16" s="863">
        <v>25.77</v>
      </c>
      <c r="HR16" s="863">
        <v>33.83</v>
      </c>
      <c r="HS16" s="595">
        <f t="shared" si="9"/>
        <v>33.83</v>
      </c>
      <c r="HU16" s="860"/>
      <c r="HV16" s="860"/>
      <c r="HW16" s="860"/>
      <c r="IC16" s="829" t="s">
        <v>54</v>
      </c>
      <c r="ID16" s="864" t="s">
        <v>656</v>
      </c>
      <c r="IE16" s="890">
        <v>15.058</v>
      </c>
      <c r="IF16" s="890">
        <v>14.965</v>
      </c>
      <c r="IG16" s="806">
        <f t="shared" si="11"/>
        <v>15.058</v>
      </c>
      <c r="IM16" s="518" t="s">
        <v>54</v>
      </c>
      <c r="IN16" s="812" t="s">
        <v>2138</v>
      </c>
      <c r="IO16" s="812" t="s">
        <v>2063</v>
      </c>
      <c r="IP16" s="605" t="s">
        <v>2101</v>
      </c>
    </row>
    <row r="17" spans="1:250" s="616" customFormat="1" ht="12.75" customHeight="1" thickBot="1">
      <c r="A17" s="636" t="s">
        <v>120</v>
      </c>
      <c r="B17" s="399" t="s">
        <v>207</v>
      </c>
      <c r="C17" s="618">
        <v>18.598</v>
      </c>
      <c r="D17" s="618">
        <v>22.455</v>
      </c>
      <c r="E17" s="620">
        <f t="shared" si="22"/>
        <v>22.455</v>
      </c>
      <c r="F17" s="633" t="s">
        <v>515</v>
      </c>
      <c r="G17" s="618">
        <v>22.033</v>
      </c>
      <c r="H17" s="618">
        <v>22.145</v>
      </c>
      <c r="I17" s="620">
        <f t="shared" si="1"/>
        <v>22.145</v>
      </c>
      <c r="J17" s="58"/>
      <c r="K17" s="58"/>
      <c r="L17" s="334"/>
      <c r="M17" s="135"/>
      <c r="O17" s="619" t="s">
        <v>120</v>
      </c>
      <c r="P17" s="617" t="s">
        <v>1359</v>
      </c>
      <c r="Q17" s="618">
        <v>14.57</v>
      </c>
      <c r="R17" s="618">
        <v>16.673</v>
      </c>
      <c r="S17" s="625">
        <v>16.673</v>
      </c>
      <c r="T17" s="626" t="s">
        <v>244</v>
      </c>
      <c r="U17" s="618" t="s">
        <v>239</v>
      </c>
      <c r="V17" s="618" t="s">
        <v>239</v>
      </c>
      <c r="W17" s="620" t="s">
        <v>239</v>
      </c>
      <c r="X17" s="130"/>
      <c r="Y17" s="621" t="s">
        <v>120</v>
      </c>
      <c r="Z17" s="648" t="s">
        <v>326</v>
      </c>
      <c r="AA17" s="591" t="s">
        <v>239</v>
      </c>
      <c r="AB17" s="591">
        <v>24.969</v>
      </c>
      <c r="AC17" s="592" t="s">
        <v>239</v>
      </c>
      <c r="AD17" s="58"/>
      <c r="AE17" s="58"/>
      <c r="AF17" s="58"/>
      <c r="AG17" s="334"/>
      <c r="AH17" s="441"/>
      <c r="AI17" s="58"/>
      <c r="AJ17" s="334"/>
      <c r="AK17" s="58"/>
      <c r="AL17" s="130"/>
      <c r="AM17" s="631" t="s">
        <v>120</v>
      </c>
      <c r="AN17" s="669" t="s">
        <v>656</v>
      </c>
      <c r="AO17" s="667">
        <v>14.764</v>
      </c>
      <c r="AP17" s="667">
        <v>14.988</v>
      </c>
      <c r="AQ17" s="652">
        <v>14.988</v>
      </c>
      <c r="AR17" s="58"/>
      <c r="AS17" s="58"/>
      <c r="AT17" s="334"/>
      <c r="AU17" s="135"/>
      <c r="AV17" s="58"/>
      <c r="AW17" s="135"/>
      <c r="AX17" s="58"/>
      <c r="AY17" s="334"/>
      <c r="AZ17" s="130"/>
      <c r="BA17" s="506" t="s">
        <v>120</v>
      </c>
      <c r="BB17" s="673" t="s">
        <v>659</v>
      </c>
      <c r="BC17" s="661">
        <v>14.807</v>
      </c>
      <c r="BD17" s="661">
        <v>15.925</v>
      </c>
      <c r="BE17" s="670">
        <v>15.925</v>
      </c>
      <c r="BF17" s="678" t="s">
        <v>206</v>
      </c>
      <c r="BG17" s="661">
        <v>36.757</v>
      </c>
      <c r="BH17" s="661">
        <v>35.33</v>
      </c>
      <c r="BI17" s="662">
        <v>36.757</v>
      </c>
      <c r="BJ17" s="130"/>
      <c r="BK17" s="619" t="s">
        <v>120</v>
      </c>
      <c r="BL17" s="529" t="s">
        <v>622</v>
      </c>
      <c r="BM17" s="340">
        <v>24.684</v>
      </c>
      <c r="BN17" s="340">
        <v>20.189</v>
      </c>
      <c r="BO17" s="344">
        <f t="shared" si="13"/>
        <v>24.684</v>
      </c>
      <c r="BP17" s="58"/>
      <c r="BQ17" s="58"/>
      <c r="BR17" s="58"/>
      <c r="BS17" s="334"/>
      <c r="BT17" s="441"/>
      <c r="BU17" s="58"/>
      <c r="BV17" s="334"/>
      <c r="BW17" s="58"/>
      <c r="BX17" s="119"/>
      <c r="BY17" s="580" t="s">
        <v>120</v>
      </c>
      <c r="BZ17" s="712" t="s">
        <v>610</v>
      </c>
      <c r="CA17" s="569">
        <v>31.033</v>
      </c>
      <c r="CB17" s="569">
        <v>32.675</v>
      </c>
      <c r="CC17" s="579">
        <f t="shared" si="3"/>
        <v>32.675</v>
      </c>
      <c r="CD17" s="710"/>
      <c r="CE17" s="711"/>
      <c r="CF17" s="711"/>
      <c r="CG17" s="711"/>
      <c r="CH17" s="710"/>
      <c r="CI17" s="711"/>
      <c r="CJ17" s="711"/>
      <c r="CK17" s="711"/>
      <c r="CL17" s="709"/>
      <c r="CM17" s="681" t="s">
        <v>120</v>
      </c>
      <c r="CN17" s="256" t="s">
        <v>1368</v>
      </c>
      <c r="CO17" s="661">
        <v>14.913</v>
      </c>
      <c r="CP17" s="661">
        <v>15.017</v>
      </c>
      <c r="CQ17" s="535">
        <v>15.017</v>
      </c>
      <c r="CR17" s="351" t="s">
        <v>1634</v>
      </c>
      <c r="CS17" s="347" t="s">
        <v>239</v>
      </c>
      <c r="CT17" s="347" t="s">
        <v>239</v>
      </c>
      <c r="CU17" s="514" t="s">
        <v>239</v>
      </c>
      <c r="CV17" s="58"/>
      <c r="CW17" s="58"/>
      <c r="CX17" s="58"/>
      <c r="CY17" s="334"/>
      <c r="CZ17" s="609"/>
      <c r="DA17" s="739" t="s">
        <v>120</v>
      </c>
      <c r="DB17" s="396" t="s">
        <v>515</v>
      </c>
      <c r="DC17" s="536">
        <v>14.422</v>
      </c>
      <c r="DD17" s="536">
        <v>15.588</v>
      </c>
      <c r="DE17" s="743">
        <v>15.588</v>
      </c>
      <c r="DF17" s="746" t="s">
        <v>638</v>
      </c>
      <c r="DG17" s="536">
        <v>25.228</v>
      </c>
      <c r="DH17" s="536">
        <v>24.077</v>
      </c>
      <c r="DI17" s="743">
        <v>25.228</v>
      </c>
      <c r="DJ17" s="58"/>
      <c r="DK17" s="58"/>
      <c r="DL17" s="58"/>
      <c r="DM17" s="334"/>
      <c r="DN17" s="612"/>
      <c r="DO17" s="619" t="s">
        <v>120</v>
      </c>
      <c r="DP17" s="729" t="s">
        <v>1686</v>
      </c>
      <c r="DQ17" s="727">
        <v>25.138</v>
      </c>
      <c r="DR17" s="727">
        <v>23.783</v>
      </c>
      <c r="DS17" s="728">
        <v>25.138</v>
      </c>
      <c r="DT17" s="58"/>
      <c r="DU17" s="58"/>
      <c r="DV17" s="58"/>
      <c r="DW17" s="58"/>
      <c r="DX17" s="119"/>
      <c r="DY17" s="619" t="s">
        <v>120</v>
      </c>
      <c r="DZ17" s="256" t="s">
        <v>361</v>
      </c>
      <c r="EA17" s="661">
        <v>16.031</v>
      </c>
      <c r="EB17" s="661">
        <v>15.402</v>
      </c>
      <c r="EC17" s="662">
        <f t="shared" si="14"/>
        <v>16.031</v>
      </c>
      <c r="ED17" s="350" t="s">
        <v>236</v>
      </c>
      <c r="EE17" s="340">
        <v>17.51</v>
      </c>
      <c r="EF17" s="340" t="s">
        <v>239</v>
      </c>
      <c r="EG17" s="662" t="s">
        <v>239</v>
      </c>
      <c r="EH17" s="130"/>
      <c r="EI17" s="353" t="s">
        <v>249</v>
      </c>
      <c r="EJ17" s="339" t="s">
        <v>79</v>
      </c>
      <c r="EK17" s="130"/>
      <c r="EL17" s="130"/>
      <c r="EM17" s="130"/>
      <c r="EN17" s="614"/>
      <c r="EO17" s="119"/>
      <c r="EP17" s="119"/>
      <c r="EQ17" s="119"/>
      <c r="ER17" s="119"/>
      <c r="ES17" s="518" t="s">
        <v>120</v>
      </c>
      <c r="ET17" s="812" t="s">
        <v>1796</v>
      </c>
      <c r="EU17" s="479" t="s">
        <v>1749</v>
      </c>
      <c r="EV17" s="479" t="s">
        <v>1750</v>
      </c>
      <c r="EW17" s="813" t="s">
        <v>206</v>
      </c>
      <c r="EX17" s="605" t="s">
        <v>1828</v>
      </c>
      <c r="EY17" s="532"/>
      <c r="EZ17" s="788" t="s">
        <v>120</v>
      </c>
      <c r="FA17" s="795" t="s">
        <v>659</v>
      </c>
      <c r="FB17" s="555">
        <v>13.98</v>
      </c>
      <c r="FC17" s="555">
        <v>15.298</v>
      </c>
      <c r="FD17" s="798">
        <f t="shared" si="21"/>
        <v>15.298</v>
      </c>
      <c r="FE17" s="615"/>
      <c r="FF17" s="119"/>
      <c r="FG17" s="119"/>
      <c r="FH17" s="129"/>
      <c r="FI17" s="613"/>
      <c r="FJ17" s="681" t="s">
        <v>120</v>
      </c>
      <c r="FK17" s="842" t="s">
        <v>1354</v>
      </c>
      <c r="FL17" s="528">
        <v>13.899</v>
      </c>
      <c r="FM17" s="528">
        <v>14.844</v>
      </c>
      <c r="FN17" s="537">
        <f t="shared" si="18"/>
        <v>14.844</v>
      </c>
      <c r="FO17" s="119"/>
      <c r="FP17" s="119"/>
      <c r="FQ17" s="119"/>
      <c r="FR17" s="119"/>
      <c r="FS17" s="119"/>
      <c r="FT17" s="681" t="s">
        <v>120</v>
      </c>
      <c r="FU17" s="842" t="s">
        <v>638</v>
      </c>
      <c r="FV17" s="528">
        <v>17.267</v>
      </c>
      <c r="FW17" s="528">
        <v>16.197</v>
      </c>
      <c r="FX17" s="537">
        <f t="shared" si="20"/>
        <v>17.267</v>
      </c>
      <c r="FY17" s="58"/>
      <c r="FZ17" s="58"/>
      <c r="GA17" s="58"/>
      <c r="GB17" s="334"/>
      <c r="GH17" s="518" t="s">
        <v>120</v>
      </c>
      <c r="GI17" s="812" t="s">
        <v>570</v>
      </c>
      <c r="GJ17" s="853" t="s">
        <v>569</v>
      </c>
      <c r="GK17" s="605" t="s">
        <v>1885</v>
      </c>
      <c r="GM17" s="824" t="s">
        <v>120</v>
      </c>
      <c r="GN17" s="862" t="s">
        <v>1929</v>
      </c>
      <c r="GO17" s="863">
        <v>18.75</v>
      </c>
      <c r="GP17" s="863">
        <v>18.49</v>
      </c>
      <c r="GQ17" s="866">
        <v>18.75</v>
      </c>
      <c r="GS17" s="860"/>
      <c r="GT17" s="860"/>
      <c r="GU17" s="860"/>
      <c r="GV17" s="858"/>
      <c r="GW17" s="860"/>
      <c r="GX17" s="860"/>
      <c r="GY17" s="860"/>
      <c r="HA17" s="824" t="s">
        <v>120</v>
      </c>
      <c r="HB17" s="889" t="s">
        <v>1576</v>
      </c>
      <c r="HC17" s="888">
        <v>15.325</v>
      </c>
      <c r="HD17" s="888">
        <v>14.953</v>
      </c>
      <c r="HE17" s="891">
        <f t="shared" si="6"/>
        <v>15.325</v>
      </c>
      <c r="HO17" s="848" t="s">
        <v>120</v>
      </c>
      <c r="HP17" s="795" t="s">
        <v>2025</v>
      </c>
      <c r="HQ17" s="594" t="s">
        <v>239</v>
      </c>
      <c r="HR17" s="594" t="s">
        <v>239</v>
      </c>
      <c r="HS17" s="595" t="s">
        <v>239</v>
      </c>
      <c r="HU17" s="860"/>
      <c r="HV17" s="860"/>
      <c r="HW17" s="860"/>
      <c r="HY17" s="860"/>
      <c r="HZ17" s="860"/>
      <c r="IA17" s="860"/>
      <c r="IC17" s="848" t="s">
        <v>120</v>
      </c>
      <c r="ID17" s="795" t="s">
        <v>1356</v>
      </c>
      <c r="IE17" s="555">
        <v>15.307</v>
      </c>
      <c r="IF17" s="555">
        <v>14.391</v>
      </c>
      <c r="IG17" s="798">
        <f t="shared" si="11"/>
        <v>15.307</v>
      </c>
      <c r="IM17" s="518" t="s">
        <v>120</v>
      </c>
      <c r="IN17" s="812" t="s">
        <v>2139</v>
      </c>
      <c r="IO17" s="812" t="s">
        <v>2073</v>
      </c>
      <c r="IP17" s="605" t="s">
        <v>2102</v>
      </c>
    </row>
    <row r="18" spans="1:250" s="616" customFormat="1" ht="12.75" customHeight="1" thickBot="1">
      <c r="A18" s="636" t="s">
        <v>121</v>
      </c>
      <c r="B18" s="399" t="s">
        <v>1346</v>
      </c>
      <c r="C18" s="618">
        <v>22.733</v>
      </c>
      <c r="D18" s="618">
        <v>22.09</v>
      </c>
      <c r="E18" s="620">
        <f t="shared" si="22"/>
        <v>22.733</v>
      </c>
      <c r="F18" s="633" t="s">
        <v>205</v>
      </c>
      <c r="G18" s="618">
        <v>21.946</v>
      </c>
      <c r="H18" s="618">
        <v>23.16</v>
      </c>
      <c r="I18" s="620">
        <f t="shared" si="1"/>
        <v>23.16</v>
      </c>
      <c r="J18" s="58"/>
      <c r="K18" s="58"/>
      <c r="L18" s="58"/>
      <c r="M18" s="58"/>
      <c r="O18" s="631" t="s">
        <v>121</v>
      </c>
      <c r="P18" s="400" t="s">
        <v>656</v>
      </c>
      <c r="Q18" s="629">
        <v>16.047</v>
      </c>
      <c r="R18" s="629">
        <v>16.942</v>
      </c>
      <c r="S18" s="632">
        <v>16.942</v>
      </c>
      <c r="T18" s="627" t="s">
        <v>361</v>
      </c>
      <c r="U18" s="623" t="s">
        <v>239</v>
      </c>
      <c r="V18" s="623" t="s">
        <v>239</v>
      </c>
      <c r="W18" s="624" t="s">
        <v>239</v>
      </c>
      <c r="X18" s="130"/>
      <c r="Y18" s="58"/>
      <c r="Z18" s="58"/>
      <c r="AA18" s="58"/>
      <c r="AB18" s="58"/>
      <c r="AC18" s="58"/>
      <c r="AD18" s="58"/>
      <c r="AE18" s="58"/>
      <c r="AF18" s="334"/>
      <c r="AG18" s="135"/>
      <c r="AH18" s="58"/>
      <c r="AI18" s="58"/>
      <c r="AJ18" s="181"/>
      <c r="AK18" s="334"/>
      <c r="AL18" s="130"/>
      <c r="AM18" s="619" t="s">
        <v>121</v>
      </c>
      <c r="AN18" s="256" t="s">
        <v>650</v>
      </c>
      <c r="AO18" s="661">
        <v>14.452</v>
      </c>
      <c r="AP18" s="661">
        <v>15.126</v>
      </c>
      <c r="AQ18" s="531">
        <v>15.126</v>
      </c>
      <c r="AR18" s="58"/>
      <c r="AS18" s="58"/>
      <c r="AT18" s="334"/>
      <c r="AU18" s="135"/>
      <c r="AV18" s="58"/>
      <c r="AW18" s="135"/>
      <c r="AX18" s="58"/>
      <c r="AY18" s="334"/>
      <c r="AZ18" s="130"/>
      <c r="BA18" s="506" t="s">
        <v>121</v>
      </c>
      <c r="BB18" s="673" t="s">
        <v>1587</v>
      </c>
      <c r="BC18" s="661">
        <v>15.33</v>
      </c>
      <c r="BD18" s="661">
        <v>15.943</v>
      </c>
      <c r="BE18" s="670">
        <v>15.943</v>
      </c>
      <c r="BF18" s="678" t="s">
        <v>515</v>
      </c>
      <c r="BG18" s="661" t="s">
        <v>239</v>
      </c>
      <c r="BH18" s="661">
        <v>19.1</v>
      </c>
      <c r="BI18" s="662" t="s">
        <v>239</v>
      </c>
      <c r="BJ18" s="130"/>
      <c r="BK18" s="619" t="s">
        <v>121</v>
      </c>
      <c r="BL18" s="529" t="s">
        <v>178</v>
      </c>
      <c r="BM18" s="340">
        <v>24.467</v>
      </c>
      <c r="BN18" s="340">
        <v>25.033</v>
      </c>
      <c r="BO18" s="344">
        <f t="shared" si="13"/>
        <v>25.033</v>
      </c>
      <c r="BP18" s="58"/>
      <c r="BQ18" s="58"/>
      <c r="BR18" s="334"/>
      <c r="BS18" s="135"/>
      <c r="BT18" s="58"/>
      <c r="BU18" s="58"/>
      <c r="BV18" s="181"/>
      <c r="BW18" s="334"/>
      <c r="BX18" s="119"/>
      <c r="BY18" s="580" t="s">
        <v>121</v>
      </c>
      <c r="BZ18" s="712" t="s">
        <v>178</v>
      </c>
      <c r="CA18" s="569">
        <v>38.564</v>
      </c>
      <c r="CB18" s="569">
        <v>38.833</v>
      </c>
      <c r="CC18" s="579">
        <f t="shared" si="3"/>
        <v>38.833</v>
      </c>
      <c r="CD18" s="710"/>
      <c r="CE18" s="711"/>
      <c r="CF18" s="711"/>
      <c r="CG18" s="711"/>
      <c r="CH18" s="710"/>
      <c r="CI18" s="711"/>
      <c r="CJ18" s="711"/>
      <c r="CK18" s="711"/>
      <c r="CL18" s="709"/>
      <c r="CM18" s="681" t="s">
        <v>121</v>
      </c>
      <c r="CN18" s="256" t="s">
        <v>1346</v>
      </c>
      <c r="CO18" s="661">
        <v>15.032</v>
      </c>
      <c r="CP18" s="661">
        <v>15.062</v>
      </c>
      <c r="CQ18" s="531">
        <v>15.062</v>
      </c>
      <c r="CR18" s="58"/>
      <c r="CS18" s="58"/>
      <c r="CT18" s="58"/>
      <c r="CU18" s="135"/>
      <c r="CV18" s="58"/>
      <c r="CW18" s="58"/>
      <c r="CX18" s="58"/>
      <c r="CY18" s="334"/>
      <c r="CZ18" s="609"/>
      <c r="DA18" s="739" t="s">
        <v>121</v>
      </c>
      <c r="DB18" s="396" t="s">
        <v>650</v>
      </c>
      <c r="DC18" s="536">
        <v>14.54</v>
      </c>
      <c r="DD18" s="536">
        <v>15.809</v>
      </c>
      <c r="DE18" s="743">
        <v>15.809</v>
      </c>
      <c r="DF18" s="748" t="s">
        <v>1699</v>
      </c>
      <c r="DG18" s="742">
        <v>26.143</v>
      </c>
      <c r="DH18" s="742">
        <v>25.979</v>
      </c>
      <c r="DI18" s="744">
        <v>26.143</v>
      </c>
      <c r="DJ18" s="58"/>
      <c r="DK18" s="58"/>
      <c r="DL18" s="58"/>
      <c r="DM18" s="334"/>
      <c r="DN18" s="612"/>
      <c r="DO18" s="619" t="s">
        <v>121</v>
      </c>
      <c r="DP18" s="729" t="s">
        <v>220</v>
      </c>
      <c r="DQ18" s="727">
        <v>22.04</v>
      </c>
      <c r="DR18" s="727">
        <v>26.063</v>
      </c>
      <c r="DS18" s="728">
        <v>26.063</v>
      </c>
      <c r="DT18" s="58"/>
      <c r="DU18" s="58"/>
      <c r="DV18" s="58"/>
      <c r="DW18" s="58"/>
      <c r="DX18" s="119"/>
      <c r="DY18" s="619" t="s">
        <v>121</v>
      </c>
      <c r="DZ18" s="256" t="s">
        <v>1377</v>
      </c>
      <c r="EA18" s="661">
        <v>15.5</v>
      </c>
      <c r="EB18" s="661">
        <v>16.042</v>
      </c>
      <c r="EC18" s="662">
        <f t="shared" si="14"/>
        <v>16.042</v>
      </c>
      <c r="ED18" s="351" t="s">
        <v>435</v>
      </c>
      <c r="EE18" s="347" t="s">
        <v>239</v>
      </c>
      <c r="EF18" s="347" t="s">
        <v>239</v>
      </c>
      <c r="EG18" s="665" t="s">
        <v>239</v>
      </c>
      <c r="EH18" s="130"/>
      <c r="EI18" s="353" t="s">
        <v>250</v>
      </c>
      <c r="EJ18" s="128" t="s">
        <v>80</v>
      </c>
      <c r="EK18" s="130"/>
      <c r="EL18" s="130"/>
      <c r="EM18" s="130"/>
      <c r="EN18" s="614"/>
      <c r="EO18" s="119"/>
      <c r="EP18" s="119"/>
      <c r="EQ18" s="119"/>
      <c r="ER18" s="119"/>
      <c r="ES18" s="518" t="s">
        <v>121</v>
      </c>
      <c r="ET18" s="812" t="s">
        <v>470</v>
      </c>
      <c r="EU18" s="479" t="s">
        <v>1776</v>
      </c>
      <c r="EV18" s="479" t="s">
        <v>1777</v>
      </c>
      <c r="EW18" s="813" t="s">
        <v>471</v>
      </c>
      <c r="EX18" s="605" t="s">
        <v>1829</v>
      </c>
      <c r="EY18" s="532"/>
      <c r="EZ18" s="803" t="s">
        <v>121</v>
      </c>
      <c r="FA18" s="804" t="s">
        <v>222</v>
      </c>
      <c r="FB18" s="805">
        <v>15.677</v>
      </c>
      <c r="FC18" s="805">
        <v>15.571</v>
      </c>
      <c r="FD18" s="806">
        <f t="shared" si="21"/>
        <v>15.677</v>
      </c>
      <c r="FE18" s="615"/>
      <c r="FF18" s="119"/>
      <c r="FG18" s="119"/>
      <c r="FH18" s="129"/>
      <c r="FI18" s="613"/>
      <c r="FJ18" s="681" t="s">
        <v>121</v>
      </c>
      <c r="FK18" s="842" t="s">
        <v>1377</v>
      </c>
      <c r="FL18" s="528">
        <v>14.691</v>
      </c>
      <c r="FM18" s="528">
        <v>14.859</v>
      </c>
      <c r="FN18" s="537">
        <f t="shared" si="18"/>
        <v>14.859</v>
      </c>
      <c r="FO18" s="119"/>
      <c r="FP18" s="119"/>
      <c r="FQ18" s="119"/>
      <c r="FR18" s="119"/>
      <c r="FS18" s="119"/>
      <c r="FT18" s="681" t="s">
        <v>121</v>
      </c>
      <c r="FU18" s="842" t="s">
        <v>1380</v>
      </c>
      <c r="FV18" s="528">
        <v>21.201</v>
      </c>
      <c r="FW18" s="528">
        <v>21.399</v>
      </c>
      <c r="FX18" s="537">
        <f t="shared" si="20"/>
        <v>21.399</v>
      </c>
      <c r="FY18" s="58"/>
      <c r="FZ18" s="58"/>
      <c r="GA18" s="58"/>
      <c r="GB18" s="135"/>
      <c r="GC18" s="58"/>
      <c r="GD18" s="58"/>
      <c r="GE18" s="58"/>
      <c r="GF18" s="334"/>
      <c r="GH18" s="518" t="s">
        <v>121</v>
      </c>
      <c r="GI18" s="812" t="s">
        <v>430</v>
      </c>
      <c r="GJ18" s="853" t="s">
        <v>378</v>
      </c>
      <c r="GK18" s="605" t="s">
        <v>1886</v>
      </c>
      <c r="GM18" s="824" t="s">
        <v>121</v>
      </c>
      <c r="GN18" s="862" t="s">
        <v>1630</v>
      </c>
      <c r="GO18" s="863">
        <v>20.55</v>
      </c>
      <c r="GP18" s="863">
        <v>20.29</v>
      </c>
      <c r="GQ18" s="866">
        <v>20.55</v>
      </c>
      <c r="GS18" s="860"/>
      <c r="GT18" s="860"/>
      <c r="GU18" s="860"/>
      <c r="GV18" s="858"/>
      <c r="GW18" s="860"/>
      <c r="GX18" s="860"/>
      <c r="GY18" s="860"/>
      <c r="HA18" s="824" t="s">
        <v>121</v>
      </c>
      <c r="HB18" s="889" t="s">
        <v>642</v>
      </c>
      <c r="HC18" s="888">
        <v>15.097</v>
      </c>
      <c r="HD18" s="888">
        <v>15.506</v>
      </c>
      <c r="HE18" s="891">
        <f t="shared" si="6"/>
        <v>15.506</v>
      </c>
      <c r="HO18" s="848" t="s">
        <v>121</v>
      </c>
      <c r="HP18" s="762" t="s">
        <v>223</v>
      </c>
      <c r="HQ18" s="863" t="s">
        <v>239</v>
      </c>
      <c r="HR18" s="863">
        <v>16.09</v>
      </c>
      <c r="HS18" s="595" t="s">
        <v>239</v>
      </c>
      <c r="HU18" s="860"/>
      <c r="HV18" s="860"/>
      <c r="HW18" s="860"/>
      <c r="HY18" s="860"/>
      <c r="HZ18" s="860"/>
      <c r="IA18" s="860"/>
      <c r="IC18" s="848" t="s">
        <v>121</v>
      </c>
      <c r="ID18" s="795" t="s">
        <v>1373</v>
      </c>
      <c r="IE18" s="555">
        <v>13.873</v>
      </c>
      <c r="IF18" s="555">
        <v>15.415</v>
      </c>
      <c r="IG18" s="798">
        <f t="shared" si="11"/>
        <v>15.415</v>
      </c>
      <c r="IM18" s="518" t="s">
        <v>121</v>
      </c>
      <c r="IN18" s="812" t="s">
        <v>2140</v>
      </c>
      <c r="IO18" s="812" t="s">
        <v>2103</v>
      </c>
      <c r="IP18" s="605" t="s">
        <v>2104</v>
      </c>
    </row>
    <row r="19" spans="1:250" s="616" customFormat="1" ht="13.5" thickBot="1">
      <c r="A19" s="636" t="s">
        <v>63</v>
      </c>
      <c r="B19" s="399" t="s">
        <v>609</v>
      </c>
      <c r="C19" s="618">
        <v>20.849</v>
      </c>
      <c r="D19" s="618">
        <v>23.033</v>
      </c>
      <c r="E19" s="620">
        <f t="shared" si="22"/>
        <v>23.033</v>
      </c>
      <c r="F19" s="633" t="s">
        <v>182</v>
      </c>
      <c r="G19" s="618">
        <v>22.733</v>
      </c>
      <c r="H19" s="618">
        <v>23.241</v>
      </c>
      <c r="I19" s="620">
        <f t="shared" si="1"/>
        <v>23.241</v>
      </c>
      <c r="J19" s="58"/>
      <c r="K19" s="58"/>
      <c r="L19" s="58"/>
      <c r="M19" s="58"/>
      <c r="O19" s="619" t="s">
        <v>63</v>
      </c>
      <c r="P19" s="617" t="s">
        <v>1346</v>
      </c>
      <c r="Q19" s="618">
        <v>16.276</v>
      </c>
      <c r="R19" s="618">
        <v>16.948</v>
      </c>
      <c r="S19" s="620">
        <v>16.948</v>
      </c>
      <c r="T19" s="58"/>
      <c r="U19" s="58"/>
      <c r="V19" s="58"/>
      <c r="W19" s="135"/>
      <c r="X19" s="130"/>
      <c r="Y19" s="352" t="s">
        <v>179</v>
      </c>
      <c r="Z19" s="59"/>
      <c r="AA19" s="649"/>
      <c r="AB19" s="58"/>
      <c r="AC19" s="58"/>
      <c r="AH19" s="58"/>
      <c r="AI19" s="58"/>
      <c r="AJ19" s="181"/>
      <c r="AK19" s="135"/>
      <c r="AL19" s="130"/>
      <c r="AM19" s="631" t="s">
        <v>63</v>
      </c>
      <c r="AN19" s="666" t="s">
        <v>658</v>
      </c>
      <c r="AO19" s="667">
        <v>14.655</v>
      </c>
      <c r="AP19" s="667">
        <v>15.221</v>
      </c>
      <c r="AQ19" s="668">
        <v>15.221</v>
      </c>
      <c r="AR19" s="58"/>
      <c r="AS19" s="58"/>
      <c r="AT19" s="334"/>
      <c r="AU19" s="135"/>
      <c r="AV19" s="58"/>
      <c r="AW19" s="135"/>
      <c r="AX19" s="58"/>
      <c r="AY19" s="334"/>
      <c r="AZ19" s="130"/>
      <c r="BA19" s="506" t="s">
        <v>63</v>
      </c>
      <c r="BB19" s="673" t="s">
        <v>1373</v>
      </c>
      <c r="BC19" s="661">
        <v>16.028</v>
      </c>
      <c r="BD19" s="661">
        <v>15.294</v>
      </c>
      <c r="BE19" s="670">
        <v>16.028</v>
      </c>
      <c r="BF19" s="680" t="s">
        <v>1593</v>
      </c>
      <c r="BG19" s="664" t="s">
        <v>239</v>
      </c>
      <c r="BH19" s="664">
        <v>17.89</v>
      </c>
      <c r="BI19" s="665" t="s">
        <v>239</v>
      </c>
      <c r="BJ19" s="130"/>
      <c r="BK19" s="621" t="s">
        <v>63</v>
      </c>
      <c r="BL19" s="648" t="s">
        <v>210</v>
      </c>
      <c r="BM19" s="347">
        <v>25.933</v>
      </c>
      <c r="BN19" s="347">
        <v>27.557</v>
      </c>
      <c r="BO19" s="348">
        <f t="shared" si="13"/>
        <v>27.557</v>
      </c>
      <c r="BT19" s="58"/>
      <c r="BU19" s="58"/>
      <c r="BV19" s="181"/>
      <c r="BW19" s="135"/>
      <c r="BX19" s="119"/>
      <c r="BY19" s="583" t="s">
        <v>63</v>
      </c>
      <c r="BZ19" s="713" t="s">
        <v>609</v>
      </c>
      <c r="CA19" s="585">
        <v>16.44</v>
      </c>
      <c r="CB19" s="585">
        <v>17.633</v>
      </c>
      <c r="CC19" s="586" t="s">
        <v>239</v>
      </c>
      <c r="CD19" s="710"/>
      <c r="CE19" s="711"/>
      <c r="CF19" s="711"/>
      <c r="CG19" s="711"/>
      <c r="CH19" s="710"/>
      <c r="CI19" s="711"/>
      <c r="CJ19" s="711"/>
      <c r="CK19" s="711"/>
      <c r="CL19" s="709"/>
      <c r="CM19" s="681" t="s">
        <v>63</v>
      </c>
      <c r="CN19" s="660" t="s">
        <v>204</v>
      </c>
      <c r="CO19" s="661">
        <v>15.298</v>
      </c>
      <c r="CP19" s="661">
        <v>14.882</v>
      </c>
      <c r="CQ19" s="662">
        <v>15.298</v>
      </c>
      <c r="CR19" s="58"/>
      <c r="CS19" s="58"/>
      <c r="CT19" s="58"/>
      <c r="CU19" s="135"/>
      <c r="CV19" s="58"/>
      <c r="CW19" s="58"/>
      <c r="CX19" s="58"/>
      <c r="CY19" s="334"/>
      <c r="CZ19" s="609"/>
      <c r="DA19" s="739" t="s">
        <v>63</v>
      </c>
      <c r="DB19" s="396" t="s">
        <v>221</v>
      </c>
      <c r="DC19" s="536">
        <v>14.796</v>
      </c>
      <c r="DD19" s="536">
        <v>15.837</v>
      </c>
      <c r="DE19" s="743">
        <v>15.837</v>
      </c>
      <c r="DF19" s="746" t="s">
        <v>435</v>
      </c>
      <c r="DG19" s="536" t="s">
        <v>239</v>
      </c>
      <c r="DH19" s="536" t="s">
        <v>239</v>
      </c>
      <c r="DI19" s="743" t="s">
        <v>239</v>
      </c>
      <c r="DJ19" s="58"/>
      <c r="DK19" s="58"/>
      <c r="DL19" s="58"/>
      <c r="DM19" s="334"/>
      <c r="DN19" s="612"/>
      <c r="DO19" s="619" t="s">
        <v>63</v>
      </c>
      <c r="DP19" s="729" t="s">
        <v>1692</v>
      </c>
      <c r="DQ19" s="727">
        <v>23.435</v>
      </c>
      <c r="DR19" s="727">
        <v>29.68</v>
      </c>
      <c r="DS19" s="728">
        <v>29.68</v>
      </c>
      <c r="DT19" s="58"/>
      <c r="DU19" s="58"/>
      <c r="DV19" s="58"/>
      <c r="DW19" s="58"/>
      <c r="DX19" s="119"/>
      <c r="DY19" s="619" t="s">
        <v>63</v>
      </c>
      <c r="DZ19" s="660" t="s">
        <v>1363</v>
      </c>
      <c r="EA19" s="661">
        <v>16.072</v>
      </c>
      <c r="EB19" s="661">
        <v>15.886</v>
      </c>
      <c r="EC19" s="662">
        <f t="shared" si="14"/>
        <v>16.072</v>
      </c>
      <c r="ED19" s="58"/>
      <c r="EE19" s="58"/>
      <c r="EF19" s="334"/>
      <c r="EG19" s="135"/>
      <c r="EH19" s="130"/>
      <c r="EI19" s="353" t="s">
        <v>251</v>
      </c>
      <c r="EJ19" s="128" t="s">
        <v>82</v>
      </c>
      <c r="EK19" s="130"/>
      <c r="EL19" s="130"/>
      <c r="EM19" s="130"/>
      <c r="EN19" s="614"/>
      <c r="EO19" s="119"/>
      <c r="EP19" s="119"/>
      <c r="EQ19" s="119"/>
      <c r="ER19" s="119"/>
      <c r="ES19" s="518" t="s">
        <v>63</v>
      </c>
      <c r="ET19" s="812" t="s">
        <v>1519</v>
      </c>
      <c r="EU19" s="479" t="s">
        <v>1747</v>
      </c>
      <c r="EV19" s="479" t="s">
        <v>1748</v>
      </c>
      <c r="EW19" s="813" t="s">
        <v>435</v>
      </c>
      <c r="EX19" s="605" t="s">
        <v>1830</v>
      </c>
      <c r="EY19" s="532"/>
      <c r="EZ19" s="788" t="s">
        <v>63</v>
      </c>
      <c r="FA19" s="795" t="s">
        <v>640</v>
      </c>
      <c r="FB19" s="555">
        <v>15.693</v>
      </c>
      <c r="FC19" s="555">
        <v>14.789</v>
      </c>
      <c r="FD19" s="798">
        <f t="shared" si="21"/>
        <v>15.693</v>
      </c>
      <c r="FE19" s="615"/>
      <c r="FF19" s="119"/>
      <c r="FG19" s="119"/>
      <c r="FH19" s="129"/>
      <c r="FI19" s="613"/>
      <c r="FJ19" s="681" t="s">
        <v>63</v>
      </c>
      <c r="FK19" s="840" t="s">
        <v>1376</v>
      </c>
      <c r="FL19" s="528">
        <v>14.542</v>
      </c>
      <c r="FM19" s="528">
        <v>15.043</v>
      </c>
      <c r="FN19" s="537">
        <f t="shared" si="18"/>
        <v>15.043</v>
      </c>
      <c r="FO19" s="119"/>
      <c r="FP19" s="119"/>
      <c r="FQ19" s="119"/>
      <c r="FR19" s="119"/>
      <c r="FS19" s="119"/>
      <c r="FT19" s="681" t="s">
        <v>63</v>
      </c>
      <c r="FU19" s="840" t="s">
        <v>29</v>
      </c>
      <c r="FV19" s="528">
        <v>33.094</v>
      </c>
      <c r="FW19" s="528">
        <v>38.273</v>
      </c>
      <c r="FX19" s="537">
        <f t="shared" si="20"/>
        <v>38.273</v>
      </c>
      <c r="FY19" s="58"/>
      <c r="FZ19" s="58"/>
      <c r="GA19" s="58"/>
      <c r="GB19" s="135"/>
      <c r="GC19" s="58"/>
      <c r="GD19" s="58"/>
      <c r="GE19" s="58"/>
      <c r="GF19" s="334"/>
      <c r="GH19" s="385" t="s">
        <v>63</v>
      </c>
      <c r="GI19" s="812" t="s">
        <v>1887</v>
      </c>
      <c r="GJ19" s="853" t="s">
        <v>1922</v>
      </c>
      <c r="GK19" s="605" t="s">
        <v>1888</v>
      </c>
      <c r="GM19" s="824" t="s">
        <v>63</v>
      </c>
      <c r="GN19" s="862" t="s">
        <v>608</v>
      </c>
      <c r="GO19" s="863">
        <v>20.6</v>
      </c>
      <c r="GP19" s="863">
        <v>20.61</v>
      </c>
      <c r="GQ19" s="866">
        <v>20.61</v>
      </c>
      <c r="GS19" s="860"/>
      <c r="GT19" s="860"/>
      <c r="GU19" s="860"/>
      <c r="GV19" s="858"/>
      <c r="GW19" s="860"/>
      <c r="GX19" s="860"/>
      <c r="GY19" s="860"/>
      <c r="HA19" s="824" t="s">
        <v>63</v>
      </c>
      <c r="HB19" s="889" t="s">
        <v>209</v>
      </c>
      <c r="HC19" s="888">
        <v>15.551</v>
      </c>
      <c r="HD19" s="888">
        <v>14.529</v>
      </c>
      <c r="HE19" s="891">
        <f t="shared" si="6"/>
        <v>15.551</v>
      </c>
      <c r="HO19" s="848" t="s">
        <v>63</v>
      </c>
      <c r="HP19" s="762" t="s">
        <v>1925</v>
      </c>
      <c r="HQ19" s="863" t="s">
        <v>239</v>
      </c>
      <c r="HR19" s="863">
        <v>17.56</v>
      </c>
      <c r="HS19" s="595" t="s">
        <v>239</v>
      </c>
      <c r="HU19" s="860"/>
      <c r="HV19" s="860"/>
      <c r="HW19" s="860"/>
      <c r="HY19" s="860"/>
      <c r="HZ19" s="860"/>
      <c r="IA19" s="860"/>
      <c r="IC19" s="848" t="s">
        <v>63</v>
      </c>
      <c r="ID19" s="795" t="s">
        <v>1377</v>
      </c>
      <c r="IE19" s="555">
        <v>15.634</v>
      </c>
      <c r="IF19" s="555">
        <v>15.699</v>
      </c>
      <c r="IG19" s="798">
        <f t="shared" si="11"/>
        <v>15.699</v>
      </c>
      <c r="IM19" s="518" t="s">
        <v>63</v>
      </c>
      <c r="IN19" s="812" t="s">
        <v>2141</v>
      </c>
      <c r="IO19" s="812" t="s">
        <v>2074</v>
      </c>
      <c r="IP19" s="605" t="s">
        <v>2105</v>
      </c>
    </row>
    <row r="20" spans="1:250" s="616" customFormat="1" ht="13.5" thickBot="1">
      <c r="A20" s="636" t="s">
        <v>151</v>
      </c>
      <c r="B20" s="399" t="s">
        <v>612</v>
      </c>
      <c r="C20" s="618">
        <v>23.054</v>
      </c>
      <c r="D20" s="618">
        <v>22.871</v>
      </c>
      <c r="E20" s="620">
        <f t="shared" si="22"/>
        <v>23.054</v>
      </c>
      <c r="F20" s="633" t="s">
        <v>132</v>
      </c>
      <c r="G20" s="618">
        <v>24.789</v>
      </c>
      <c r="H20" s="618">
        <v>19.062</v>
      </c>
      <c r="I20" s="620">
        <f t="shared" si="1"/>
        <v>24.789</v>
      </c>
      <c r="J20" s="58"/>
      <c r="K20" s="58"/>
      <c r="L20" s="58"/>
      <c r="M20" s="58"/>
      <c r="O20" s="619" t="s">
        <v>151</v>
      </c>
      <c r="P20" s="617" t="s">
        <v>209</v>
      </c>
      <c r="Q20" s="618">
        <v>16.835</v>
      </c>
      <c r="R20" s="618">
        <v>17.584</v>
      </c>
      <c r="S20" s="620">
        <v>17.584</v>
      </c>
      <c r="T20" s="58"/>
      <c r="U20" s="58"/>
      <c r="V20" s="58"/>
      <c r="W20" s="135"/>
      <c r="X20" s="130"/>
      <c r="Y20" s="353" t="s">
        <v>249</v>
      </c>
      <c r="Z20" s="1400" t="s">
        <v>1569</v>
      </c>
      <c r="AA20" s="1473"/>
      <c r="AB20" s="58"/>
      <c r="AC20" s="58"/>
      <c r="AD20" s="58"/>
      <c r="AE20" s="58"/>
      <c r="AF20" s="58"/>
      <c r="AG20" s="334"/>
      <c r="AH20" s="58"/>
      <c r="AI20" s="58"/>
      <c r="AJ20" s="181"/>
      <c r="AK20" s="181"/>
      <c r="AL20" s="130"/>
      <c r="AM20" s="619" t="s">
        <v>151</v>
      </c>
      <c r="AN20" s="660" t="s">
        <v>1376</v>
      </c>
      <c r="AO20" s="661">
        <v>14.353</v>
      </c>
      <c r="AP20" s="661">
        <v>15.467</v>
      </c>
      <c r="AQ20" s="662">
        <v>15.467</v>
      </c>
      <c r="AR20" s="58"/>
      <c r="AS20" s="58"/>
      <c r="AT20" s="334"/>
      <c r="AU20" s="135"/>
      <c r="AV20" s="58"/>
      <c r="AW20" s="135"/>
      <c r="AX20" s="58"/>
      <c r="AY20" s="334"/>
      <c r="AZ20" s="130"/>
      <c r="BA20" s="506" t="s">
        <v>151</v>
      </c>
      <c r="BB20" s="673" t="s">
        <v>1588</v>
      </c>
      <c r="BC20" s="661">
        <v>16.216</v>
      </c>
      <c r="BD20" s="661">
        <v>15.048</v>
      </c>
      <c r="BE20" s="662">
        <v>16.216</v>
      </c>
      <c r="BF20" s="58"/>
      <c r="BG20" s="58"/>
      <c r="BH20" s="334"/>
      <c r="BI20" s="135"/>
      <c r="BJ20" s="130"/>
      <c r="BN20" s="58"/>
      <c r="BO20" s="58"/>
      <c r="BP20" s="58"/>
      <c r="BQ20" s="58"/>
      <c r="BR20" s="58"/>
      <c r="BS20" s="334"/>
      <c r="BT20" s="58"/>
      <c r="BU20" s="58"/>
      <c r="BV20" s="181"/>
      <c r="BW20" s="181"/>
      <c r="BX20" s="119"/>
      <c r="BY20" s="119"/>
      <c r="BZ20" s="609"/>
      <c r="CA20" s="119"/>
      <c r="CB20" s="119"/>
      <c r="CC20" s="119"/>
      <c r="CD20" s="609"/>
      <c r="CE20" s="119"/>
      <c r="CF20" s="119"/>
      <c r="CG20" s="119"/>
      <c r="CH20" s="609"/>
      <c r="CI20" s="119"/>
      <c r="CJ20" s="119"/>
      <c r="CK20" s="119"/>
      <c r="CL20" s="119"/>
      <c r="CM20" s="619" t="s">
        <v>151</v>
      </c>
      <c r="CN20" s="660" t="s">
        <v>1459</v>
      </c>
      <c r="CO20" s="661">
        <v>15.155</v>
      </c>
      <c r="CP20" s="661">
        <v>15.559</v>
      </c>
      <c r="CQ20" s="662">
        <v>15.559</v>
      </c>
      <c r="CR20" s="58"/>
      <c r="CS20" s="58"/>
      <c r="CT20" s="334"/>
      <c r="CU20" s="135"/>
      <c r="CV20" s="58"/>
      <c r="CW20" s="58"/>
      <c r="CX20" s="58"/>
      <c r="CY20" s="334"/>
      <c r="CZ20" s="609"/>
      <c r="DA20" s="739" t="s">
        <v>151</v>
      </c>
      <c r="DB20" s="396" t="s">
        <v>206</v>
      </c>
      <c r="DC20" s="536">
        <v>15.711</v>
      </c>
      <c r="DD20" s="536">
        <v>15.874</v>
      </c>
      <c r="DE20" s="743">
        <v>15.874</v>
      </c>
      <c r="DF20" s="747" t="s">
        <v>1574</v>
      </c>
      <c r="DG20" s="539" t="s">
        <v>239</v>
      </c>
      <c r="DH20" s="539" t="s">
        <v>239</v>
      </c>
      <c r="DI20" s="745" t="s">
        <v>239</v>
      </c>
      <c r="DJ20" s="58"/>
      <c r="DK20" s="58"/>
      <c r="DL20" s="58"/>
      <c r="DM20" s="334"/>
      <c r="DN20" s="612"/>
      <c r="DO20" s="619" t="s">
        <v>151</v>
      </c>
      <c r="DP20" s="729" t="s">
        <v>212</v>
      </c>
      <c r="DQ20" s="727">
        <v>31.38</v>
      </c>
      <c r="DR20" s="727">
        <v>19.325</v>
      </c>
      <c r="DS20" s="728">
        <v>31.38</v>
      </c>
      <c r="DT20" s="58"/>
      <c r="DU20" s="58"/>
      <c r="DV20" s="58"/>
      <c r="DW20" s="58"/>
      <c r="DX20" s="119"/>
      <c r="DY20" s="619" t="s">
        <v>151</v>
      </c>
      <c r="DZ20" s="660" t="s">
        <v>1346</v>
      </c>
      <c r="EA20" s="661">
        <v>16.248</v>
      </c>
      <c r="EB20" s="661">
        <v>16.222</v>
      </c>
      <c r="EC20" s="662">
        <f t="shared" si="14"/>
        <v>16.248</v>
      </c>
      <c r="ED20" s="58"/>
      <c r="EE20" s="58"/>
      <c r="EF20" s="334"/>
      <c r="EG20" s="135"/>
      <c r="EH20" s="130"/>
      <c r="EI20" s="353" t="s">
        <v>74</v>
      </c>
      <c r="EJ20" s="128" t="s">
        <v>110</v>
      </c>
      <c r="EK20" s="130"/>
      <c r="EL20" s="130"/>
      <c r="EM20" s="130"/>
      <c r="EN20" s="614"/>
      <c r="EO20" s="119"/>
      <c r="EP20" s="119"/>
      <c r="EQ20" s="119"/>
      <c r="ER20" s="119"/>
      <c r="ES20" s="518" t="s">
        <v>151</v>
      </c>
      <c r="ET20" s="812" t="s">
        <v>448</v>
      </c>
      <c r="EU20" s="479" t="s">
        <v>1771</v>
      </c>
      <c r="EV20" s="479" t="s">
        <v>1772</v>
      </c>
      <c r="EW20" s="813" t="s">
        <v>721</v>
      </c>
      <c r="EX20" s="605" t="s">
        <v>1831</v>
      </c>
      <c r="EY20" s="532"/>
      <c r="EZ20" s="788" t="s">
        <v>151</v>
      </c>
      <c r="FA20" s="795" t="s">
        <v>1377</v>
      </c>
      <c r="FB20" s="555">
        <v>15.712</v>
      </c>
      <c r="FC20" s="555">
        <v>15.239</v>
      </c>
      <c r="FD20" s="798">
        <f t="shared" si="21"/>
        <v>15.712</v>
      </c>
      <c r="FE20" s="615"/>
      <c r="FF20" s="119"/>
      <c r="FG20" s="119"/>
      <c r="FH20" s="129"/>
      <c r="FI20" s="613"/>
      <c r="FJ20" s="681" t="s">
        <v>151</v>
      </c>
      <c r="FK20" s="840" t="s">
        <v>1373</v>
      </c>
      <c r="FL20" s="528">
        <v>14.489</v>
      </c>
      <c r="FM20" s="528">
        <v>15.084</v>
      </c>
      <c r="FN20" s="537">
        <f t="shared" si="18"/>
        <v>15.084</v>
      </c>
      <c r="FO20" s="119"/>
      <c r="FP20" s="119"/>
      <c r="FQ20" s="119"/>
      <c r="FR20" s="119"/>
      <c r="FS20" s="119"/>
      <c r="FT20" s="681" t="s">
        <v>151</v>
      </c>
      <c r="FU20" s="840" t="s">
        <v>622</v>
      </c>
      <c r="FV20" s="528">
        <v>45.335</v>
      </c>
      <c r="FW20" s="528">
        <v>48.022</v>
      </c>
      <c r="FX20" s="537">
        <f t="shared" si="20"/>
        <v>48.022</v>
      </c>
      <c r="FY20" s="58"/>
      <c r="FZ20" s="58"/>
      <c r="GA20" s="334"/>
      <c r="GB20" s="135"/>
      <c r="GC20" s="58"/>
      <c r="GD20" s="58"/>
      <c r="GE20" s="58"/>
      <c r="GF20" s="334"/>
      <c r="GH20" s="385" t="s">
        <v>151</v>
      </c>
      <c r="GI20" s="812" t="s">
        <v>719</v>
      </c>
      <c r="GJ20" s="853" t="s">
        <v>721</v>
      </c>
      <c r="GK20" s="605" t="s">
        <v>1890</v>
      </c>
      <c r="GM20" s="824" t="s">
        <v>151</v>
      </c>
      <c r="GN20" s="862" t="s">
        <v>1930</v>
      </c>
      <c r="GO20" s="863">
        <v>23.1</v>
      </c>
      <c r="GP20" s="863">
        <v>20.59</v>
      </c>
      <c r="GQ20" s="866">
        <v>23.1</v>
      </c>
      <c r="GS20" s="860"/>
      <c r="GT20" s="860"/>
      <c r="GU20" s="860"/>
      <c r="GV20" s="858"/>
      <c r="GW20" s="860"/>
      <c r="GX20" s="860"/>
      <c r="GY20" s="860"/>
      <c r="HA20" s="824" t="s">
        <v>151</v>
      </c>
      <c r="HB20" s="862" t="s">
        <v>1353</v>
      </c>
      <c r="HC20" s="796">
        <v>15.251</v>
      </c>
      <c r="HD20" s="796">
        <v>15.586</v>
      </c>
      <c r="HE20" s="891">
        <f t="shared" si="6"/>
        <v>15.586</v>
      </c>
      <c r="HO20" s="848" t="s">
        <v>151</v>
      </c>
      <c r="HP20" s="762" t="s">
        <v>2024</v>
      </c>
      <c r="HQ20" s="863" t="s">
        <v>239</v>
      </c>
      <c r="HR20" s="863">
        <v>20.16</v>
      </c>
      <c r="HS20" s="595" t="s">
        <v>239</v>
      </c>
      <c r="HV20" s="860"/>
      <c r="HW20" s="860"/>
      <c r="HY20" s="860"/>
      <c r="HZ20" s="860"/>
      <c r="IA20" s="860"/>
      <c r="IC20" s="829" t="s">
        <v>151</v>
      </c>
      <c r="ID20" s="864" t="s">
        <v>658</v>
      </c>
      <c r="IE20" s="890">
        <v>15.755</v>
      </c>
      <c r="IF20" s="890">
        <v>15.598</v>
      </c>
      <c r="IG20" s="806">
        <f t="shared" si="11"/>
        <v>15.755</v>
      </c>
      <c r="IM20" s="518" t="s">
        <v>151</v>
      </c>
      <c r="IN20" s="812" t="s">
        <v>2142</v>
      </c>
      <c r="IO20" s="812" t="s">
        <v>2075</v>
      </c>
      <c r="IP20" s="605" t="s">
        <v>2106</v>
      </c>
    </row>
    <row r="21" spans="1:250" s="616" customFormat="1" ht="13.5" thickBot="1">
      <c r="A21" s="636" t="s">
        <v>59</v>
      </c>
      <c r="B21" s="399" t="s">
        <v>129</v>
      </c>
      <c r="C21" s="618">
        <v>23.133</v>
      </c>
      <c r="D21" s="618">
        <v>22.391</v>
      </c>
      <c r="E21" s="620">
        <f t="shared" si="22"/>
        <v>23.133</v>
      </c>
      <c r="F21" s="628" t="s">
        <v>222</v>
      </c>
      <c r="G21" s="629">
        <v>26.233</v>
      </c>
      <c r="H21" s="629">
        <v>24.233</v>
      </c>
      <c r="I21" s="630">
        <f t="shared" si="1"/>
        <v>26.233</v>
      </c>
      <c r="J21" s="441"/>
      <c r="K21" s="58"/>
      <c r="L21" s="334"/>
      <c r="M21" s="58"/>
      <c r="O21" s="619" t="s">
        <v>59</v>
      </c>
      <c r="P21" s="399" t="s">
        <v>241</v>
      </c>
      <c r="Q21" s="618">
        <v>19.264</v>
      </c>
      <c r="R21" s="618">
        <v>18.492</v>
      </c>
      <c r="S21" s="620">
        <v>19.264</v>
      </c>
      <c r="T21" s="58"/>
      <c r="U21" s="58"/>
      <c r="V21" s="58"/>
      <c r="W21" s="135"/>
      <c r="X21" s="130"/>
      <c r="Y21" s="353" t="s">
        <v>250</v>
      </c>
      <c r="Z21" s="1400" t="s">
        <v>1568</v>
      </c>
      <c r="AA21" s="1473"/>
      <c r="AB21" s="58"/>
      <c r="AC21" s="181"/>
      <c r="AD21" s="58"/>
      <c r="AE21" s="58"/>
      <c r="AF21" s="58"/>
      <c r="AG21" s="334"/>
      <c r="AH21" s="58"/>
      <c r="AI21" s="58"/>
      <c r="AJ21" s="181"/>
      <c r="AK21" s="181"/>
      <c r="AL21" s="130"/>
      <c r="AM21" s="619" t="s">
        <v>59</v>
      </c>
      <c r="AN21" s="660" t="s">
        <v>1578</v>
      </c>
      <c r="AO21" s="661">
        <v>15.618</v>
      </c>
      <c r="AP21" s="661">
        <v>14.598</v>
      </c>
      <c r="AQ21" s="662">
        <v>15.618</v>
      </c>
      <c r="AR21" s="58"/>
      <c r="AS21" s="58"/>
      <c r="AT21" s="334"/>
      <c r="AU21" s="135"/>
      <c r="AV21" s="58"/>
      <c r="AW21" s="135"/>
      <c r="AX21" s="58"/>
      <c r="AY21" s="334"/>
      <c r="AZ21" s="130"/>
      <c r="BA21" s="506" t="s">
        <v>59</v>
      </c>
      <c r="BB21" s="673" t="s">
        <v>1367</v>
      </c>
      <c r="BC21" s="661">
        <v>16.252</v>
      </c>
      <c r="BD21" s="661">
        <v>16.166</v>
      </c>
      <c r="BE21" s="662">
        <v>16.252</v>
      </c>
      <c r="BF21" s="58"/>
      <c r="BG21" s="58"/>
      <c r="BH21" s="334"/>
      <c r="BI21" s="135"/>
      <c r="BJ21" s="130"/>
      <c r="BK21" s="352" t="s">
        <v>179</v>
      </c>
      <c r="BL21" s="59"/>
      <c r="BM21" s="649"/>
      <c r="BN21" s="58"/>
      <c r="BO21" s="181"/>
      <c r="BP21" s="58"/>
      <c r="BQ21" s="58"/>
      <c r="BR21" s="58"/>
      <c r="BS21" s="334"/>
      <c r="BT21" s="58"/>
      <c r="BU21" s="58"/>
      <c r="BV21" s="181"/>
      <c r="BW21" s="181"/>
      <c r="BX21" s="119"/>
      <c r="BY21" s="352" t="s">
        <v>179</v>
      </c>
      <c r="BZ21" s="59"/>
      <c r="CA21" s="649"/>
      <c r="CB21" s="119"/>
      <c r="CC21" s="119"/>
      <c r="CD21" s="609"/>
      <c r="CE21" s="119"/>
      <c r="CF21" s="119"/>
      <c r="CG21" s="119"/>
      <c r="CH21" s="609"/>
      <c r="CI21" s="119"/>
      <c r="CJ21" s="119"/>
      <c r="CK21" s="119"/>
      <c r="CL21" s="119"/>
      <c r="CM21" s="619" t="s">
        <v>59</v>
      </c>
      <c r="CN21" s="660" t="s">
        <v>1361</v>
      </c>
      <c r="CO21" s="661">
        <v>15.568</v>
      </c>
      <c r="CP21" s="661">
        <v>14.929</v>
      </c>
      <c r="CQ21" s="662">
        <v>15.568</v>
      </c>
      <c r="CR21" s="58"/>
      <c r="CS21" s="58"/>
      <c r="CT21" s="334"/>
      <c r="CU21" s="135"/>
      <c r="CV21" s="58"/>
      <c r="CW21" s="58"/>
      <c r="CX21" s="58"/>
      <c r="CY21" s="334"/>
      <c r="CZ21" s="609"/>
      <c r="DA21" s="741" t="s">
        <v>59</v>
      </c>
      <c r="DB21" s="390" t="s">
        <v>1694</v>
      </c>
      <c r="DC21" s="742">
        <v>15.528</v>
      </c>
      <c r="DD21" s="742">
        <v>16.079</v>
      </c>
      <c r="DE21" s="744">
        <v>16.079</v>
      </c>
      <c r="DF21" s="58"/>
      <c r="DG21" s="58"/>
      <c r="DH21" s="334"/>
      <c r="DI21" s="135"/>
      <c r="DJ21" s="58"/>
      <c r="DK21" s="58"/>
      <c r="DL21" s="58"/>
      <c r="DM21" s="334"/>
      <c r="DN21" s="612"/>
      <c r="DO21" s="619" t="s">
        <v>59</v>
      </c>
      <c r="DP21" s="729" t="s">
        <v>207</v>
      </c>
      <c r="DQ21" s="727">
        <v>33.993</v>
      </c>
      <c r="DR21" s="727">
        <v>32.341</v>
      </c>
      <c r="DS21" s="728">
        <v>33.993</v>
      </c>
      <c r="DT21" s="58"/>
      <c r="DU21" s="58"/>
      <c r="DV21" s="58"/>
      <c r="DW21" s="58"/>
      <c r="DX21" s="119"/>
      <c r="DY21" s="619" t="s">
        <v>59</v>
      </c>
      <c r="DZ21" s="660" t="s">
        <v>1376</v>
      </c>
      <c r="EA21" s="661">
        <v>15.104</v>
      </c>
      <c r="EB21" s="661">
        <v>16.447</v>
      </c>
      <c r="EC21" s="662">
        <f t="shared" si="14"/>
        <v>16.447</v>
      </c>
      <c r="ED21" s="58"/>
      <c r="EE21" s="58"/>
      <c r="EF21" s="334"/>
      <c r="EG21" s="135"/>
      <c r="EH21" s="130"/>
      <c r="EI21" s="353" t="s">
        <v>252</v>
      </c>
      <c r="EJ21" s="128" t="s">
        <v>83</v>
      </c>
      <c r="EK21" s="130"/>
      <c r="EL21" s="130"/>
      <c r="EM21" s="119"/>
      <c r="EN21" s="119"/>
      <c r="EO21" s="119"/>
      <c r="EP21" s="119"/>
      <c r="EQ21" s="119"/>
      <c r="ER21" s="119"/>
      <c r="ES21" s="518" t="s">
        <v>59</v>
      </c>
      <c r="ET21" s="812" t="s">
        <v>1797</v>
      </c>
      <c r="EU21" s="479" t="s">
        <v>1739</v>
      </c>
      <c r="EV21" s="479" t="s">
        <v>1740</v>
      </c>
      <c r="EW21" s="813" t="s">
        <v>1672</v>
      </c>
      <c r="EX21" s="605" t="s">
        <v>1832</v>
      </c>
      <c r="EY21" s="613"/>
      <c r="EZ21" s="788" t="s">
        <v>59</v>
      </c>
      <c r="FA21" s="795" t="s">
        <v>1452</v>
      </c>
      <c r="FB21" s="555">
        <v>15.727</v>
      </c>
      <c r="FC21" s="555">
        <v>15.231</v>
      </c>
      <c r="FD21" s="798">
        <f t="shared" si="21"/>
        <v>15.727</v>
      </c>
      <c r="FE21" s="785"/>
      <c r="FF21" s="119"/>
      <c r="FG21" s="119"/>
      <c r="FH21" s="129"/>
      <c r="FI21" s="119"/>
      <c r="FJ21" s="681" t="s">
        <v>59</v>
      </c>
      <c r="FK21" s="840" t="s">
        <v>1368</v>
      </c>
      <c r="FL21" s="528">
        <v>14.257</v>
      </c>
      <c r="FM21" s="528">
        <v>15.259</v>
      </c>
      <c r="FN21" s="537">
        <f t="shared" si="18"/>
        <v>15.259</v>
      </c>
      <c r="FO21" s="58"/>
      <c r="FP21" s="58"/>
      <c r="FQ21" s="334"/>
      <c r="FR21" s="135"/>
      <c r="FS21" s="119"/>
      <c r="FT21" s="719" t="s">
        <v>59</v>
      </c>
      <c r="FU21" s="847" t="s">
        <v>1460</v>
      </c>
      <c r="FV21" s="540" t="s">
        <v>239</v>
      </c>
      <c r="FW21" s="540" t="s">
        <v>239</v>
      </c>
      <c r="FX21" s="541" t="s">
        <v>239</v>
      </c>
      <c r="FY21" s="58"/>
      <c r="FZ21" s="58"/>
      <c r="GA21" s="334"/>
      <c r="GB21" s="135"/>
      <c r="GC21" s="58"/>
      <c r="GD21" s="58"/>
      <c r="GE21" s="58"/>
      <c r="GF21" s="334"/>
      <c r="GH21" s="387" t="s">
        <v>59</v>
      </c>
      <c r="GI21" s="818" t="s">
        <v>1889</v>
      </c>
      <c r="GJ21" s="855" t="s">
        <v>1923</v>
      </c>
      <c r="GK21" s="831" t="s">
        <v>1891</v>
      </c>
      <c r="GM21" s="829" t="s">
        <v>59</v>
      </c>
      <c r="GN21" s="864" t="s">
        <v>656</v>
      </c>
      <c r="GO21" s="865" t="s">
        <v>239</v>
      </c>
      <c r="GP21" s="865" t="s">
        <v>239</v>
      </c>
      <c r="GQ21" s="867" t="s">
        <v>239</v>
      </c>
      <c r="GS21" s="860"/>
      <c r="GT21" s="860"/>
      <c r="GU21" s="860"/>
      <c r="GV21" s="858"/>
      <c r="GW21" s="860"/>
      <c r="GX21" s="860"/>
      <c r="GY21" s="860"/>
      <c r="HA21" s="824" t="s">
        <v>59</v>
      </c>
      <c r="HB21" s="862" t="s">
        <v>390</v>
      </c>
      <c r="HC21" s="796">
        <v>15.372</v>
      </c>
      <c r="HD21" s="796">
        <v>15.607</v>
      </c>
      <c r="HE21" s="891">
        <f t="shared" si="6"/>
        <v>15.607</v>
      </c>
      <c r="HO21" s="829" t="s">
        <v>59</v>
      </c>
      <c r="HP21" s="864" t="s">
        <v>658</v>
      </c>
      <c r="HQ21" s="865" t="s">
        <v>239</v>
      </c>
      <c r="HR21" s="865" t="s">
        <v>239</v>
      </c>
      <c r="HS21" s="922" t="s">
        <v>239</v>
      </c>
      <c r="HU21" s="860"/>
      <c r="HV21" s="860"/>
      <c r="HW21" s="860"/>
      <c r="HY21" s="860"/>
      <c r="HZ21" s="860"/>
      <c r="IA21" s="860"/>
      <c r="IC21" s="848" t="s">
        <v>59</v>
      </c>
      <c r="ID21" s="762" t="s">
        <v>236</v>
      </c>
      <c r="IE21" s="796">
        <v>16.236</v>
      </c>
      <c r="IF21" s="796">
        <v>15.469</v>
      </c>
      <c r="IG21" s="798">
        <f t="shared" si="11"/>
        <v>16.236</v>
      </c>
      <c r="IM21" s="518" t="s">
        <v>59</v>
      </c>
      <c r="IN21" s="812" t="s">
        <v>2143</v>
      </c>
      <c r="IO21" s="812" t="s">
        <v>2076</v>
      </c>
      <c r="IP21" s="605" t="s">
        <v>2107</v>
      </c>
    </row>
    <row r="22" spans="1:250" s="616" customFormat="1" ht="13.5" thickBot="1">
      <c r="A22" s="636" t="s">
        <v>58</v>
      </c>
      <c r="B22" s="399" t="s">
        <v>610</v>
      </c>
      <c r="C22" s="618">
        <v>16.777</v>
      </c>
      <c r="D22" s="618">
        <v>23.233</v>
      </c>
      <c r="E22" s="620">
        <f t="shared" si="22"/>
        <v>23.233</v>
      </c>
      <c r="F22" s="633" t="s">
        <v>133</v>
      </c>
      <c r="G22" s="618">
        <v>27.482</v>
      </c>
      <c r="H22" s="618">
        <v>15.858</v>
      </c>
      <c r="I22" s="620">
        <f t="shared" si="1"/>
        <v>27.482</v>
      </c>
      <c r="J22" s="58"/>
      <c r="K22" s="58"/>
      <c r="L22" s="181"/>
      <c r="M22" s="334"/>
      <c r="O22" s="619" t="s">
        <v>58</v>
      </c>
      <c r="P22" s="617" t="s">
        <v>1353</v>
      </c>
      <c r="Q22" s="618">
        <v>17.894</v>
      </c>
      <c r="R22" s="618">
        <v>19.426</v>
      </c>
      <c r="S22" s="620">
        <v>19.426</v>
      </c>
      <c r="T22" s="58"/>
      <c r="U22" s="58"/>
      <c r="V22" s="334"/>
      <c r="W22" s="135"/>
      <c r="X22" s="130"/>
      <c r="Y22" s="353" t="s">
        <v>251</v>
      </c>
      <c r="Z22" s="1400" t="s">
        <v>627</v>
      </c>
      <c r="AA22" s="1473"/>
      <c r="AB22" s="58"/>
      <c r="AC22" s="181"/>
      <c r="AD22" s="58"/>
      <c r="AE22" s="58"/>
      <c r="AF22" s="58"/>
      <c r="AG22" s="334"/>
      <c r="AH22" s="58"/>
      <c r="AI22" s="58"/>
      <c r="AJ22" s="181"/>
      <c r="AK22" s="181"/>
      <c r="AL22" s="130"/>
      <c r="AM22" s="619" t="s">
        <v>58</v>
      </c>
      <c r="AN22" s="256" t="s">
        <v>643</v>
      </c>
      <c r="AO22" s="661">
        <v>15.665</v>
      </c>
      <c r="AP22" s="661">
        <v>14.698</v>
      </c>
      <c r="AQ22" s="531">
        <v>15.665</v>
      </c>
      <c r="AR22" s="58"/>
      <c r="AS22" s="58"/>
      <c r="AT22" s="334"/>
      <c r="AU22" s="135"/>
      <c r="AV22" s="58"/>
      <c r="AW22" s="135"/>
      <c r="AX22" s="58"/>
      <c r="AY22" s="334"/>
      <c r="AZ22" s="130"/>
      <c r="BA22" s="506" t="s">
        <v>58</v>
      </c>
      <c r="BB22" s="673" t="s">
        <v>1578</v>
      </c>
      <c r="BC22" s="661">
        <v>15.174</v>
      </c>
      <c r="BD22" s="661">
        <v>16.373</v>
      </c>
      <c r="BE22" s="662">
        <v>16.373</v>
      </c>
      <c r="BF22" s="58"/>
      <c r="BG22" s="58"/>
      <c r="BH22" s="334"/>
      <c r="BI22" s="135"/>
      <c r="BJ22" s="130"/>
      <c r="BK22" s="353" t="s">
        <v>249</v>
      </c>
      <c r="BL22" s="1400" t="s">
        <v>1569</v>
      </c>
      <c r="BM22" s="1473"/>
      <c r="BN22" s="58"/>
      <c r="BO22" s="181"/>
      <c r="BP22" s="58"/>
      <c r="BQ22" s="58"/>
      <c r="BR22" s="58"/>
      <c r="BS22" s="334"/>
      <c r="BT22" s="58"/>
      <c r="BU22" s="58"/>
      <c r="BV22" s="181"/>
      <c r="BW22" s="181"/>
      <c r="BX22" s="119"/>
      <c r="BY22" s="353" t="s">
        <v>249</v>
      </c>
      <c r="BZ22" s="1400" t="s">
        <v>1569</v>
      </c>
      <c r="CA22" s="1473"/>
      <c r="CB22" s="119"/>
      <c r="CC22" s="119"/>
      <c r="CD22" s="609"/>
      <c r="CE22" s="119"/>
      <c r="CF22" s="119"/>
      <c r="CG22" s="119"/>
      <c r="CH22" s="609"/>
      <c r="CI22" s="119"/>
      <c r="CJ22" s="119"/>
      <c r="CK22" s="119"/>
      <c r="CL22" s="119"/>
      <c r="CM22" s="619" t="s">
        <v>58</v>
      </c>
      <c r="CN22" s="256" t="s">
        <v>651</v>
      </c>
      <c r="CO22" s="661">
        <v>15.617</v>
      </c>
      <c r="CP22" s="661">
        <v>14.718</v>
      </c>
      <c r="CQ22" s="531">
        <v>15.617</v>
      </c>
      <c r="CR22" s="58"/>
      <c r="CS22" s="58"/>
      <c r="CT22" s="334"/>
      <c r="CU22" s="135"/>
      <c r="CV22" s="58"/>
      <c r="CW22" s="58"/>
      <c r="CX22" s="58"/>
      <c r="CY22" s="334"/>
      <c r="CZ22" s="609"/>
      <c r="DA22" s="739" t="s">
        <v>58</v>
      </c>
      <c r="DB22" s="396" t="s">
        <v>1453</v>
      </c>
      <c r="DC22" s="536">
        <v>16.151</v>
      </c>
      <c r="DD22" s="536">
        <v>15.392</v>
      </c>
      <c r="DE22" s="743">
        <v>16.151</v>
      </c>
      <c r="DF22" s="58"/>
      <c r="DG22" s="58"/>
      <c r="DH22" s="334"/>
      <c r="DI22" s="135"/>
      <c r="DJ22" s="58"/>
      <c r="DK22" s="58"/>
      <c r="DL22" s="58"/>
      <c r="DM22" s="334"/>
      <c r="DN22" s="612"/>
      <c r="DO22" s="619" t="s">
        <v>58</v>
      </c>
      <c r="DP22" s="729" t="s">
        <v>618</v>
      </c>
      <c r="DQ22" s="727">
        <v>25.143</v>
      </c>
      <c r="DR22" s="727">
        <v>38.934</v>
      </c>
      <c r="DS22" s="728">
        <v>38.934</v>
      </c>
      <c r="DT22" s="58"/>
      <c r="DU22" s="58"/>
      <c r="DV22" s="58"/>
      <c r="DW22" s="58"/>
      <c r="DX22" s="119"/>
      <c r="DY22" s="619" t="s">
        <v>58</v>
      </c>
      <c r="DZ22" s="256" t="s">
        <v>1454</v>
      </c>
      <c r="EA22" s="661">
        <v>16.577</v>
      </c>
      <c r="EB22" s="661">
        <v>16.499</v>
      </c>
      <c r="EC22" s="662">
        <f t="shared" si="14"/>
        <v>16.577</v>
      </c>
      <c r="ED22" s="58"/>
      <c r="EE22" s="58"/>
      <c r="EF22" s="334"/>
      <c r="EG22" s="135"/>
      <c r="EH22" s="130"/>
      <c r="EI22" s="353" t="s">
        <v>247</v>
      </c>
      <c r="EJ22" s="128" t="s">
        <v>76</v>
      </c>
      <c r="EK22" s="130"/>
      <c r="EL22" s="130"/>
      <c r="EM22" s="119"/>
      <c r="EN22" s="119"/>
      <c r="EO22" s="119"/>
      <c r="EP22" s="119"/>
      <c r="EQ22" s="119"/>
      <c r="ER22" s="119"/>
      <c r="ES22" s="518" t="s">
        <v>58</v>
      </c>
      <c r="ET22" s="812" t="s">
        <v>1798</v>
      </c>
      <c r="EU22" s="479" t="s">
        <v>1782</v>
      </c>
      <c r="EV22" s="479"/>
      <c r="EW22" s="813" t="s">
        <v>435</v>
      </c>
      <c r="EX22" s="605" t="s">
        <v>1833</v>
      </c>
      <c r="EY22" s="613"/>
      <c r="EZ22" s="788" t="s">
        <v>58</v>
      </c>
      <c r="FA22" s="795" t="s">
        <v>209</v>
      </c>
      <c r="FB22" s="555">
        <v>14.998</v>
      </c>
      <c r="FC22" s="555">
        <v>15.802</v>
      </c>
      <c r="FD22" s="798">
        <f t="shared" si="21"/>
        <v>15.802</v>
      </c>
      <c r="FE22" s="785"/>
      <c r="FF22" s="129"/>
      <c r="FG22" s="129"/>
      <c r="FH22" s="129"/>
      <c r="FI22" s="119"/>
      <c r="FJ22" s="681" t="s">
        <v>58</v>
      </c>
      <c r="FK22" s="842" t="s">
        <v>361</v>
      </c>
      <c r="FL22" s="528">
        <v>14.398</v>
      </c>
      <c r="FM22" s="528">
        <v>15.326</v>
      </c>
      <c r="FN22" s="537">
        <f t="shared" si="18"/>
        <v>15.326</v>
      </c>
      <c r="FO22" s="58"/>
      <c r="FP22" s="58"/>
      <c r="FQ22" s="334"/>
      <c r="FR22" s="135"/>
      <c r="FS22" s="119"/>
      <c r="FT22" s="58"/>
      <c r="FU22" s="58"/>
      <c r="FV22" s="58"/>
      <c r="FW22" s="58"/>
      <c r="FX22" s="58"/>
      <c r="FY22" s="58"/>
      <c r="FZ22" s="58"/>
      <c r="GA22" s="58"/>
      <c r="GB22" s="334"/>
      <c r="GC22" s="58"/>
      <c r="GD22" s="58"/>
      <c r="GE22" s="58"/>
      <c r="GF22" s="58"/>
      <c r="GH22" s="383" t="s">
        <v>1809</v>
      </c>
      <c r="GI22" s="820"/>
      <c r="GJ22" s="820"/>
      <c r="GK22" s="823" t="s">
        <v>159</v>
      </c>
      <c r="GM22" s="825" t="s">
        <v>58</v>
      </c>
      <c r="GN22" s="868" t="s">
        <v>1671</v>
      </c>
      <c r="GO22" s="869" t="s">
        <v>239</v>
      </c>
      <c r="GP22" s="869" t="s">
        <v>239</v>
      </c>
      <c r="GQ22" s="870" t="s">
        <v>239</v>
      </c>
      <c r="GS22" s="860"/>
      <c r="GT22" s="860"/>
      <c r="GU22" s="860"/>
      <c r="GV22" s="858"/>
      <c r="GW22" s="860"/>
      <c r="GX22" s="860"/>
      <c r="GY22" s="860"/>
      <c r="HA22" s="824" t="s">
        <v>58</v>
      </c>
      <c r="HB22" s="889" t="s">
        <v>1356</v>
      </c>
      <c r="HC22" s="888">
        <v>15.929</v>
      </c>
      <c r="HD22" s="888">
        <v>14.577</v>
      </c>
      <c r="HE22" s="891">
        <f t="shared" si="6"/>
        <v>15.929</v>
      </c>
      <c r="HO22" s="909" t="s">
        <v>58</v>
      </c>
      <c r="HP22" s="800" t="s">
        <v>1373</v>
      </c>
      <c r="HQ22" s="915">
        <v>18.32</v>
      </c>
      <c r="HR22" s="918" t="s">
        <v>239</v>
      </c>
      <c r="HS22" s="924" t="s">
        <v>239</v>
      </c>
      <c r="HU22" s="860"/>
      <c r="HV22" s="860"/>
      <c r="HW22" s="860"/>
      <c r="HY22" s="860"/>
      <c r="HZ22" s="860"/>
      <c r="IA22" s="860"/>
      <c r="IC22" s="848" t="s">
        <v>58</v>
      </c>
      <c r="ID22" s="795" t="s">
        <v>204</v>
      </c>
      <c r="IE22" s="555">
        <v>16.264</v>
      </c>
      <c r="IF22" s="555">
        <v>16.975</v>
      </c>
      <c r="IG22" s="798">
        <f t="shared" si="11"/>
        <v>16.975</v>
      </c>
      <c r="IM22" s="518" t="s">
        <v>58</v>
      </c>
      <c r="IN22" s="812" t="s">
        <v>2144</v>
      </c>
      <c r="IO22" s="812" t="s">
        <v>2066</v>
      </c>
      <c r="IP22" s="605" t="s">
        <v>2108</v>
      </c>
    </row>
    <row r="23" spans="1:250" s="616" customFormat="1" ht="12.75">
      <c r="A23" s="636" t="s">
        <v>122</v>
      </c>
      <c r="B23" s="399" t="s">
        <v>204</v>
      </c>
      <c r="C23" s="618">
        <v>25.287</v>
      </c>
      <c r="D23" s="618">
        <v>25.541</v>
      </c>
      <c r="E23" s="620">
        <f t="shared" si="22"/>
        <v>25.541</v>
      </c>
      <c r="F23" s="633" t="s">
        <v>129</v>
      </c>
      <c r="G23" s="618">
        <v>45.333</v>
      </c>
      <c r="H23" s="618">
        <v>45.433</v>
      </c>
      <c r="I23" s="620">
        <f t="shared" si="1"/>
        <v>45.433</v>
      </c>
      <c r="J23" s="58"/>
      <c r="K23" s="58"/>
      <c r="L23" s="181"/>
      <c r="M23" s="135"/>
      <c r="O23" s="619" t="s">
        <v>122</v>
      </c>
      <c r="P23" s="617" t="s">
        <v>1373</v>
      </c>
      <c r="Q23" s="618">
        <v>20.779</v>
      </c>
      <c r="R23" s="618">
        <v>14.792</v>
      </c>
      <c r="S23" s="620">
        <v>20.779</v>
      </c>
      <c r="T23" s="58"/>
      <c r="U23" s="58"/>
      <c r="V23" s="334"/>
      <c r="W23" s="135"/>
      <c r="X23" s="130"/>
      <c r="Y23" s="353" t="s">
        <v>74</v>
      </c>
      <c r="Z23" s="1400" t="s">
        <v>628</v>
      </c>
      <c r="AA23" s="1473"/>
      <c r="AB23" s="58"/>
      <c r="AC23" s="181"/>
      <c r="AD23" s="58"/>
      <c r="AE23" s="58"/>
      <c r="AF23" s="58"/>
      <c r="AG23" s="334"/>
      <c r="AH23" s="58"/>
      <c r="AI23" s="58"/>
      <c r="AJ23" s="181"/>
      <c r="AK23" s="181"/>
      <c r="AL23" s="130"/>
      <c r="AM23" s="619" t="s">
        <v>122</v>
      </c>
      <c r="AN23" s="660" t="s">
        <v>1579</v>
      </c>
      <c r="AO23" s="661">
        <v>14.561</v>
      </c>
      <c r="AP23" s="661">
        <v>15.876</v>
      </c>
      <c r="AQ23" s="662">
        <v>15.876</v>
      </c>
      <c r="AR23" s="58"/>
      <c r="AS23" s="58"/>
      <c r="AT23" s="334"/>
      <c r="AU23" s="135"/>
      <c r="AV23" s="58"/>
      <c r="AW23" s="135"/>
      <c r="AX23" s="58"/>
      <c r="AY23" s="334"/>
      <c r="AZ23" s="130"/>
      <c r="BA23" s="506" t="s">
        <v>122</v>
      </c>
      <c r="BB23" s="673" t="s">
        <v>1598</v>
      </c>
      <c r="BC23" s="661">
        <v>14.74</v>
      </c>
      <c r="BD23" s="661">
        <v>16.419</v>
      </c>
      <c r="BE23" s="662">
        <v>16.419</v>
      </c>
      <c r="BF23" s="58"/>
      <c r="BG23" s="58"/>
      <c r="BH23" s="334"/>
      <c r="BI23" s="135"/>
      <c r="BJ23" s="130"/>
      <c r="BK23" s="353" t="s">
        <v>250</v>
      </c>
      <c r="BL23" s="1400" t="s">
        <v>1568</v>
      </c>
      <c r="BM23" s="1473"/>
      <c r="BN23" s="58"/>
      <c r="BO23" s="181"/>
      <c r="BP23" s="58"/>
      <c r="BQ23" s="58"/>
      <c r="BR23" s="58"/>
      <c r="BS23" s="334"/>
      <c r="BT23" s="58"/>
      <c r="BU23" s="58"/>
      <c r="BV23" s="181"/>
      <c r="BW23" s="181"/>
      <c r="BX23" s="119"/>
      <c r="BY23" s="353" t="s">
        <v>250</v>
      </c>
      <c r="BZ23" s="1400" t="s">
        <v>1568</v>
      </c>
      <c r="CA23" s="1473"/>
      <c r="CB23" s="119"/>
      <c r="CC23" s="119"/>
      <c r="CD23" s="609"/>
      <c r="CE23" s="119"/>
      <c r="CF23" s="119"/>
      <c r="CG23" s="119"/>
      <c r="CH23" s="609"/>
      <c r="CI23" s="119"/>
      <c r="CJ23" s="119"/>
      <c r="CK23" s="119"/>
      <c r="CL23" s="119"/>
      <c r="CM23" s="619" t="s">
        <v>122</v>
      </c>
      <c r="CN23" s="660" t="s">
        <v>361</v>
      </c>
      <c r="CO23" s="661">
        <v>15.835</v>
      </c>
      <c r="CP23" s="661">
        <v>15.175</v>
      </c>
      <c r="CQ23" s="662">
        <v>15.835</v>
      </c>
      <c r="CR23" s="58"/>
      <c r="CS23" s="58"/>
      <c r="CT23" s="334"/>
      <c r="CU23" s="135"/>
      <c r="CV23" s="58"/>
      <c r="CW23" s="58"/>
      <c r="CX23" s="58"/>
      <c r="CY23" s="334"/>
      <c r="CZ23" s="609"/>
      <c r="DA23" s="739" t="s">
        <v>122</v>
      </c>
      <c r="DB23" s="396" t="s">
        <v>1376</v>
      </c>
      <c r="DC23" s="536">
        <v>15.158</v>
      </c>
      <c r="DD23" s="536">
        <v>16.208</v>
      </c>
      <c r="DE23" s="743">
        <v>16.208</v>
      </c>
      <c r="DF23" s="58"/>
      <c r="DG23" s="58"/>
      <c r="DH23" s="334"/>
      <c r="DI23" s="135"/>
      <c r="DJ23" s="58"/>
      <c r="DK23" s="58"/>
      <c r="DL23" s="58"/>
      <c r="DM23" s="334"/>
      <c r="DN23" s="612"/>
      <c r="DO23" s="619" t="s">
        <v>122</v>
      </c>
      <c r="DP23" s="729" t="s">
        <v>1693</v>
      </c>
      <c r="DQ23" s="727">
        <v>41.091</v>
      </c>
      <c r="DR23" s="727">
        <v>41.545</v>
      </c>
      <c r="DS23" s="728">
        <v>41.545</v>
      </c>
      <c r="DT23" s="58"/>
      <c r="DU23" s="58"/>
      <c r="DV23" s="58"/>
      <c r="DW23" s="58"/>
      <c r="DX23" s="119"/>
      <c r="DY23" s="619" t="s">
        <v>122</v>
      </c>
      <c r="DZ23" s="660" t="s">
        <v>641</v>
      </c>
      <c r="EA23" s="661">
        <v>14.956</v>
      </c>
      <c r="EB23" s="661">
        <v>16.632</v>
      </c>
      <c r="EC23" s="662">
        <f t="shared" si="14"/>
        <v>16.632</v>
      </c>
      <c r="ED23" s="58"/>
      <c r="EE23" s="58"/>
      <c r="EF23" s="334"/>
      <c r="EG23" s="135"/>
      <c r="EH23" s="130"/>
      <c r="EI23" s="761" t="s">
        <v>1708</v>
      </c>
      <c r="EJ23" s="128" t="s">
        <v>101</v>
      </c>
      <c r="EK23" s="130"/>
      <c r="EL23" s="130"/>
      <c r="EM23" s="119"/>
      <c r="EN23" s="119"/>
      <c r="EO23" s="119"/>
      <c r="EP23" s="119"/>
      <c r="EQ23" s="119"/>
      <c r="ER23" s="119"/>
      <c r="ES23" s="518" t="s">
        <v>122</v>
      </c>
      <c r="ET23" s="812" t="s">
        <v>1799</v>
      </c>
      <c r="EU23" s="479" t="s">
        <v>1756</v>
      </c>
      <c r="EV23" s="479" t="s">
        <v>1750</v>
      </c>
      <c r="EW23" s="813" t="s">
        <v>569</v>
      </c>
      <c r="EX23" s="605" t="s">
        <v>1834</v>
      </c>
      <c r="EY23" s="613"/>
      <c r="EZ23" s="788" t="s">
        <v>122</v>
      </c>
      <c r="FA23" s="795" t="s">
        <v>1376</v>
      </c>
      <c r="FB23" s="555">
        <v>14.781</v>
      </c>
      <c r="FC23" s="555">
        <v>15.89</v>
      </c>
      <c r="FD23" s="798">
        <f t="shared" si="21"/>
        <v>15.89</v>
      </c>
      <c r="FE23" s="785"/>
      <c r="FF23" s="129"/>
      <c r="FG23" s="129"/>
      <c r="FH23" s="129"/>
      <c r="FI23" s="119"/>
      <c r="FJ23" s="631" t="s">
        <v>122</v>
      </c>
      <c r="FK23" s="846" t="s">
        <v>656</v>
      </c>
      <c r="FL23" s="734">
        <v>14.678</v>
      </c>
      <c r="FM23" s="734">
        <v>15.391</v>
      </c>
      <c r="FN23" s="735">
        <f t="shared" si="18"/>
        <v>15.391</v>
      </c>
      <c r="FO23" s="58"/>
      <c r="FP23" s="58"/>
      <c r="FQ23" s="334"/>
      <c r="FR23" s="135"/>
      <c r="FS23" s="119"/>
      <c r="FT23" s="352" t="s">
        <v>179</v>
      </c>
      <c r="FU23" s="59"/>
      <c r="FV23" s="133"/>
      <c r="FW23" s="58"/>
      <c r="FX23" s="58"/>
      <c r="FY23" s="441"/>
      <c r="FZ23" s="58"/>
      <c r="GA23" s="334"/>
      <c r="GB23" s="135"/>
      <c r="GC23" s="58"/>
      <c r="GD23" s="58"/>
      <c r="GE23" s="58"/>
      <c r="GF23" s="58"/>
      <c r="GH23" s="829" t="s">
        <v>46</v>
      </c>
      <c r="GI23" s="826" t="s">
        <v>1386</v>
      </c>
      <c r="GJ23" s="854" t="s">
        <v>222</v>
      </c>
      <c r="GK23" s="604" t="s">
        <v>1894</v>
      </c>
      <c r="GN23" s="852"/>
      <c r="GO23" s="860"/>
      <c r="GP23" s="860"/>
      <c r="GQ23" s="860"/>
      <c r="GS23" s="860"/>
      <c r="GT23" s="860"/>
      <c r="GU23" s="860"/>
      <c r="GV23" s="858"/>
      <c r="GW23" s="860"/>
      <c r="GX23" s="860"/>
      <c r="GY23" s="860"/>
      <c r="HA23" s="824" t="s">
        <v>122</v>
      </c>
      <c r="HB23" s="862" t="s">
        <v>204</v>
      </c>
      <c r="HC23" s="796">
        <v>14.715</v>
      </c>
      <c r="HD23" s="796">
        <v>16.119</v>
      </c>
      <c r="HE23" s="891">
        <f t="shared" si="6"/>
        <v>16.119</v>
      </c>
      <c r="HO23" s="139"/>
      <c r="HP23" s="47"/>
      <c r="HQ23" s="859"/>
      <c r="HR23" s="859"/>
      <c r="HS23" s="860"/>
      <c r="HU23" s="860"/>
      <c r="HV23" s="860"/>
      <c r="HW23" s="860"/>
      <c r="HY23" s="860"/>
      <c r="HZ23" s="860"/>
      <c r="IA23" s="860"/>
      <c r="IC23" s="848" t="s">
        <v>122</v>
      </c>
      <c r="ID23" s="762" t="s">
        <v>244</v>
      </c>
      <c r="IE23" s="796">
        <v>15.77</v>
      </c>
      <c r="IF23" s="796">
        <v>17.231</v>
      </c>
      <c r="IG23" s="798">
        <f t="shared" si="11"/>
        <v>17.231</v>
      </c>
      <c r="IM23" s="518" t="s">
        <v>122</v>
      </c>
      <c r="IN23" s="812" t="s">
        <v>2145</v>
      </c>
      <c r="IO23" s="812" t="s">
        <v>2103</v>
      </c>
      <c r="IP23" s="605" t="s">
        <v>2109</v>
      </c>
    </row>
    <row r="24" spans="1:250" s="616" customFormat="1" ht="12.75">
      <c r="A24" s="636" t="s">
        <v>152</v>
      </c>
      <c r="B24" s="399" t="s">
        <v>221</v>
      </c>
      <c r="C24" s="618">
        <v>28.633</v>
      </c>
      <c r="D24" s="618">
        <v>28.655</v>
      </c>
      <c r="E24" s="620">
        <f t="shared" si="22"/>
        <v>28.655</v>
      </c>
      <c r="F24" s="633" t="s">
        <v>221</v>
      </c>
      <c r="G24" s="634" t="s">
        <v>239</v>
      </c>
      <c r="H24" s="634" t="s">
        <v>239</v>
      </c>
      <c r="I24" s="635" t="s">
        <v>239</v>
      </c>
      <c r="J24" s="58"/>
      <c r="K24" s="58"/>
      <c r="L24" s="181"/>
      <c r="M24" s="181"/>
      <c r="O24" s="619" t="s">
        <v>152</v>
      </c>
      <c r="P24" s="399" t="s">
        <v>207</v>
      </c>
      <c r="Q24" s="618">
        <v>21.245</v>
      </c>
      <c r="R24" s="618">
        <v>16.883</v>
      </c>
      <c r="S24" s="620">
        <v>21.245</v>
      </c>
      <c r="T24" s="58"/>
      <c r="U24" s="58"/>
      <c r="V24" s="334"/>
      <c r="W24" s="135"/>
      <c r="X24" s="130"/>
      <c r="Y24" s="353" t="s">
        <v>74</v>
      </c>
      <c r="Z24" s="1400" t="s">
        <v>16</v>
      </c>
      <c r="AA24" s="1473"/>
      <c r="AB24" s="58"/>
      <c r="AC24" s="181"/>
      <c r="AD24" s="58"/>
      <c r="AE24" s="58"/>
      <c r="AF24" s="58"/>
      <c r="AG24" s="334"/>
      <c r="AH24" s="58"/>
      <c r="AI24" s="58"/>
      <c r="AJ24" s="181"/>
      <c r="AK24" s="181"/>
      <c r="AL24" s="130"/>
      <c r="AM24" s="619" t="s">
        <v>152</v>
      </c>
      <c r="AN24" s="256" t="s">
        <v>204</v>
      </c>
      <c r="AO24" s="661">
        <v>15.416</v>
      </c>
      <c r="AP24" s="661">
        <v>16.054</v>
      </c>
      <c r="AQ24" s="531">
        <v>16.054</v>
      </c>
      <c r="AR24" s="58"/>
      <c r="AS24" s="58"/>
      <c r="AT24" s="334"/>
      <c r="AU24" s="135"/>
      <c r="AV24" s="58"/>
      <c r="AW24" s="135"/>
      <c r="AX24" s="58"/>
      <c r="AY24" s="334"/>
      <c r="AZ24" s="130"/>
      <c r="BA24" s="506" t="s">
        <v>152</v>
      </c>
      <c r="BB24" s="256" t="s">
        <v>1458</v>
      </c>
      <c r="BC24" s="661">
        <v>16.711</v>
      </c>
      <c r="BD24" s="661">
        <v>15.51</v>
      </c>
      <c r="BE24" s="662">
        <v>16.711</v>
      </c>
      <c r="BF24" s="58"/>
      <c r="BG24" s="58"/>
      <c r="BH24" s="334"/>
      <c r="BI24" s="135"/>
      <c r="BJ24" s="130"/>
      <c r="BK24" s="353" t="s">
        <v>251</v>
      </c>
      <c r="BL24" s="1400" t="s">
        <v>627</v>
      </c>
      <c r="BM24" s="1473"/>
      <c r="BN24" s="58"/>
      <c r="BO24" s="181"/>
      <c r="BP24" s="58"/>
      <c r="BQ24" s="58"/>
      <c r="BR24" s="58"/>
      <c r="BS24" s="334"/>
      <c r="BT24" s="58"/>
      <c r="BU24" s="58"/>
      <c r="BV24" s="181"/>
      <c r="BW24" s="181"/>
      <c r="BX24" s="119"/>
      <c r="BY24" s="353" t="s">
        <v>251</v>
      </c>
      <c r="BZ24" s="1400" t="s">
        <v>627</v>
      </c>
      <c r="CA24" s="1473"/>
      <c r="CB24" s="119"/>
      <c r="CC24" s="119"/>
      <c r="CD24" s="609"/>
      <c r="CE24" s="119"/>
      <c r="CF24" s="119"/>
      <c r="CG24" s="119"/>
      <c r="CH24" s="609"/>
      <c r="CI24" s="119"/>
      <c r="CJ24" s="119"/>
      <c r="CK24" s="119"/>
      <c r="CL24" s="119"/>
      <c r="CM24" s="619" t="s">
        <v>152</v>
      </c>
      <c r="CN24" s="256" t="s">
        <v>1376</v>
      </c>
      <c r="CO24" s="661">
        <v>15.598</v>
      </c>
      <c r="CP24" s="661">
        <v>16.053</v>
      </c>
      <c r="CQ24" s="531">
        <v>16.053</v>
      </c>
      <c r="CR24" s="58"/>
      <c r="CS24" s="58"/>
      <c r="CT24" s="334"/>
      <c r="CU24" s="135"/>
      <c r="CV24" s="58"/>
      <c r="CW24" s="58"/>
      <c r="CX24" s="58"/>
      <c r="CY24" s="334"/>
      <c r="CZ24" s="609"/>
      <c r="DA24" s="739" t="s">
        <v>152</v>
      </c>
      <c r="DB24" s="396" t="s">
        <v>1695</v>
      </c>
      <c r="DC24" s="536">
        <v>16.356</v>
      </c>
      <c r="DD24" s="536">
        <v>14.377</v>
      </c>
      <c r="DE24" s="743">
        <v>16.356</v>
      </c>
      <c r="DF24" s="58"/>
      <c r="DG24" s="58"/>
      <c r="DH24" s="334"/>
      <c r="DI24" s="135"/>
      <c r="DJ24" s="58"/>
      <c r="DK24" s="58"/>
      <c r="DL24" s="58"/>
      <c r="DM24" s="334"/>
      <c r="DN24" s="612"/>
      <c r="DO24" s="619" t="s">
        <v>152</v>
      </c>
      <c r="DP24" s="729" t="s">
        <v>225</v>
      </c>
      <c r="DQ24" s="727">
        <v>23.367</v>
      </c>
      <c r="DR24" s="727">
        <v>59.638</v>
      </c>
      <c r="DS24" s="728">
        <v>59.638</v>
      </c>
      <c r="DT24" s="58"/>
      <c r="DU24" s="58"/>
      <c r="DV24" s="58"/>
      <c r="DW24" s="58"/>
      <c r="DX24" s="119"/>
      <c r="DY24" s="619" t="s">
        <v>152</v>
      </c>
      <c r="DZ24" s="256" t="s">
        <v>1362</v>
      </c>
      <c r="EA24" s="661">
        <v>16.506</v>
      </c>
      <c r="EB24" s="661">
        <v>17.57</v>
      </c>
      <c r="EC24" s="662">
        <f t="shared" si="14"/>
        <v>17.57</v>
      </c>
      <c r="ED24" s="58"/>
      <c r="EE24" s="58"/>
      <c r="EF24" s="334"/>
      <c r="EG24" s="135"/>
      <c r="EH24" s="130"/>
      <c r="EI24" s="353" t="s">
        <v>248</v>
      </c>
      <c r="EJ24" s="762" t="s">
        <v>140</v>
      </c>
      <c r="EK24" s="130"/>
      <c r="EL24" s="130"/>
      <c r="EM24" s="119"/>
      <c r="EN24" s="119"/>
      <c r="EO24" s="119"/>
      <c r="EP24" s="119"/>
      <c r="EQ24" s="119"/>
      <c r="ER24" s="119"/>
      <c r="ES24" s="518" t="s">
        <v>152</v>
      </c>
      <c r="ET24" s="812" t="s">
        <v>1800</v>
      </c>
      <c r="EU24" s="479" t="s">
        <v>1743</v>
      </c>
      <c r="EV24" s="479" t="s">
        <v>1744</v>
      </c>
      <c r="EW24" s="813" t="s">
        <v>206</v>
      </c>
      <c r="EX24" s="605" t="s">
        <v>1835</v>
      </c>
      <c r="EY24" s="613"/>
      <c r="EZ24" s="788" t="s">
        <v>152</v>
      </c>
      <c r="FA24" s="795" t="s">
        <v>1371</v>
      </c>
      <c r="FB24" s="555">
        <v>15.533</v>
      </c>
      <c r="FC24" s="555">
        <v>15.895</v>
      </c>
      <c r="FD24" s="798">
        <f t="shared" si="21"/>
        <v>15.895</v>
      </c>
      <c r="FE24" s="785"/>
      <c r="FF24" s="129"/>
      <c r="FG24" s="129"/>
      <c r="FH24" s="129"/>
      <c r="FI24" s="119"/>
      <c r="FJ24" s="681" t="s">
        <v>152</v>
      </c>
      <c r="FK24" s="842" t="s">
        <v>326</v>
      </c>
      <c r="FL24" s="528">
        <v>15.41</v>
      </c>
      <c r="FM24" s="528">
        <v>14.817</v>
      </c>
      <c r="FN24" s="537">
        <f t="shared" si="18"/>
        <v>15.41</v>
      </c>
      <c r="FO24" s="58"/>
      <c r="FP24" s="58"/>
      <c r="FQ24" s="334"/>
      <c r="FR24" s="135"/>
      <c r="FS24" s="119"/>
      <c r="FT24" s="353" t="s">
        <v>249</v>
      </c>
      <c r="FU24" s="128" t="s">
        <v>79</v>
      </c>
      <c r="FV24" s="1405" t="s">
        <v>79</v>
      </c>
      <c r="FW24" s="1467"/>
      <c r="FX24" s="1468"/>
      <c r="FY24" s="1403" t="s">
        <v>102</v>
      </c>
      <c r="FZ24" s="1468"/>
      <c r="GA24" s="1403" t="s">
        <v>125</v>
      </c>
      <c r="GB24" s="1467"/>
      <c r="GC24" s="1468"/>
      <c r="GD24" s="1472" t="s">
        <v>78</v>
      </c>
      <c r="GE24" s="1467"/>
      <c r="GF24" s="1468"/>
      <c r="GH24" s="848" t="s">
        <v>50</v>
      </c>
      <c r="GI24" s="812" t="s">
        <v>434</v>
      </c>
      <c r="GJ24" s="853" t="s">
        <v>435</v>
      </c>
      <c r="GK24" s="605" t="s">
        <v>1895</v>
      </c>
      <c r="GM24" s="352" t="s">
        <v>179</v>
      </c>
      <c r="GN24" s="59"/>
      <c r="GO24" s="133"/>
      <c r="GP24" s="58"/>
      <c r="GQ24" s="58"/>
      <c r="GS24" s="860"/>
      <c r="GT24" s="860"/>
      <c r="GU24" s="860"/>
      <c r="GV24" s="858"/>
      <c r="GW24" s="860"/>
      <c r="GX24" s="860"/>
      <c r="GY24" s="860"/>
      <c r="HA24" s="824" t="s">
        <v>152</v>
      </c>
      <c r="HB24" s="862" t="s">
        <v>1376</v>
      </c>
      <c r="HC24" s="796">
        <v>14.753</v>
      </c>
      <c r="HD24" s="796">
        <v>16.526</v>
      </c>
      <c r="HE24" s="891">
        <f t="shared" si="6"/>
        <v>16.526</v>
      </c>
      <c r="HO24" s="352" t="s">
        <v>179</v>
      </c>
      <c r="HP24" s="59"/>
      <c r="HQ24" s="914"/>
      <c r="HR24" s="129"/>
      <c r="HS24" s="129"/>
      <c r="HT24" s="441"/>
      <c r="HU24" s="129"/>
      <c r="HV24" s="148"/>
      <c r="HW24" s="129"/>
      <c r="HX24" s="58"/>
      <c r="HY24" s="860"/>
      <c r="HZ24" s="860"/>
      <c r="IA24" s="860"/>
      <c r="IC24" s="848" t="s">
        <v>152</v>
      </c>
      <c r="ID24" s="762" t="s">
        <v>659</v>
      </c>
      <c r="IE24" s="796">
        <v>15.487</v>
      </c>
      <c r="IF24" s="796">
        <v>17.43</v>
      </c>
      <c r="IG24" s="798">
        <f t="shared" si="11"/>
        <v>17.43</v>
      </c>
      <c r="IM24" s="518" t="s">
        <v>152</v>
      </c>
      <c r="IN24" s="812" t="s">
        <v>1795</v>
      </c>
      <c r="IO24" s="812" t="s">
        <v>2070</v>
      </c>
      <c r="IP24" s="605" t="s">
        <v>2110</v>
      </c>
    </row>
    <row r="25" spans="1:250" s="616" customFormat="1" ht="12.75">
      <c r="A25" s="636" t="s">
        <v>153</v>
      </c>
      <c r="B25" s="399" t="s">
        <v>130</v>
      </c>
      <c r="C25" s="618">
        <v>31.336</v>
      </c>
      <c r="D25" s="618">
        <v>28.058</v>
      </c>
      <c r="E25" s="620">
        <f t="shared" si="22"/>
        <v>31.336</v>
      </c>
      <c r="F25" s="633" t="s">
        <v>361</v>
      </c>
      <c r="G25" s="634" t="s">
        <v>239</v>
      </c>
      <c r="H25" s="634" t="s">
        <v>239</v>
      </c>
      <c r="I25" s="635" t="s">
        <v>239</v>
      </c>
      <c r="J25" s="58"/>
      <c r="K25" s="58"/>
      <c r="L25" s="181"/>
      <c r="M25" s="181"/>
      <c r="O25" s="619" t="s">
        <v>153</v>
      </c>
      <c r="P25" s="617" t="s">
        <v>29</v>
      </c>
      <c r="Q25" s="618">
        <v>24.451</v>
      </c>
      <c r="R25" s="618">
        <v>24.252</v>
      </c>
      <c r="S25" s="620">
        <v>24.451</v>
      </c>
      <c r="T25" s="58"/>
      <c r="U25" s="58"/>
      <c r="V25" s="334"/>
      <c r="W25" s="135"/>
      <c r="X25" s="130"/>
      <c r="Y25" s="353" t="s">
        <v>252</v>
      </c>
      <c r="Z25" s="1400" t="s">
        <v>143</v>
      </c>
      <c r="AA25" s="1473"/>
      <c r="AB25" s="58"/>
      <c r="AC25" s="181"/>
      <c r="AD25" s="58"/>
      <c r="AE25" s="58"/>
      <c r="AF25" s="58"/>
      <c r="AG25" s="334"/>
      <c r="AH25" s="58"/>
      <c r="AI25" s="58"/>
      <c r="AJ25" s="334"/>
      <c r="AK25" s="181"/>
      <c r="AL25" s="130"/>
      <c r="AM25" s="619" t="s">
        <v>153</v>
      </c>
      <c r="AN25" s="660" t="s">
        <v>212</v>
      </c>
      <c r="AO25" s="661">
        <v>15.431</v>
      </c>
      <c r="AP25" s="661">
        <v>16.335</v>
      </c>
      <c r="AQ25" s="662">
        <v>16.335</v>
      </c>
      <c r="AR25" s="58"/>
      <c r="AS25" s="58"/>
      <c r="AT25" s="334"/>
      <c r="AU25" s="135"/>
      <c r="AV25" s="58"/>
      <c r="AW25" s="135"/>
      <c r="AX25" s="58"/>
      <c r="AY25" s="334"/>
      <c r="AZ25" s="130"/>
      <c r="BA25" s="506" t="s">
        <v>153</v>
      </c>
      <c r="BB25" s="256" t="s">
        <v>653</v>
      </c>
      <c r="BC25" s="661">
        <v>16.36</v>
      </c>
      <c r="BD25" s="661">
        <v>16.835</v>
      </c>
      <c r="BE25" s="662">
        <v>16.835</v>
      </c>
      <c r="BF25" s="58"/>
      <c r="BG25" s="58"/>
      <c r="BH25" s="334"/>
      <c r="BI25" s="135"/>
      <c r="BJ25" s="130"/>
      <c r="BK25" s="353" t="s">
        <v>74</v>
      </c>
      <c r="BL25" s="1400" t="s">
        <v>628</v>
      </c>
      <c r="BM25" s="1473"/>
      <c r="BN25" s="58"/>
      <c r="BO25" s="181"/>
      <c r="BP25" s="58"/>
      <c r="BQ25" s="58"/>
      <c r="BR25" s="58"/>
      <c r="BS25" s="334"/>
      <c r="BT25" s="58"/>
      <c r="BU25" s="58"/>
      <c r="BV25" s="334"/>
      <c r="BW25" s="181"/>
      <c r="BX25" s="119"/>
      <c r="BY25" s="353" t="s">
        <v>74</v>
      </c>
      <c r="BZ25" s="1400" t="s">
        <v>628</v>
      </c>
      <c r="CA25" s="1473"/>
      <c r="CB25" s="119"/>
      <c r="CC25" s="119"/>
      <c r="CD25" s="609"/>
      <c r="CE25" s="119"/>
      <c r="CF25" s="119"/>
      <c r="CG25" s="119"/>
      <c r="CH25" s="609"/>
      <c r="CI25" s="119"/>
      <c r="CJ25" s="119"/>
      <c r="CK25" s="119"/>
      <c r="CL25" s="119"/>
      <c r="CM25" s="619" t="s">
        <v>153</v>
      </c>
      <c r="CN25" s="660" t="s">
        <v>1353</v>
      </c>
      <c r="CO25" s="661">
        <v>16.14</v>
      </c>
      <c r="CP25" s="661">
        <v>15.751</v>
      </c>
      <c r="CQ25" s="662">
        <v>16.14</v>
      </c>
      <c r="CR25" s="58"/>
      <c r="CS25" s="58"/>
      <c r="CT25" s="334"/>
      <c r="CU25" s="135"/>
      <c r="CV25" s="58"/>
      <c r="CW25" s="58"/>
      <c r="CX25" s="58"/>
      <c r="CY25" s="334"/>
      <c r="CZ25" s="609"/>
      <c r="DA25" s="739" t="s">
        <v>153</v>
      </c>
      <c r="DB25" s="396" t="s">
        <v>361</v>
      </c>
      <c r="DC25" s="536">
        <v>16.644</v>
      </c>
      <c r="DD25" s="536">
        <v>16.388</v>
      </c>
      <c r="DE25" s="743">
        <v>16.644</v>
      </c>
      <c r="DF25" s="58"/>
      <c r="DG25" s="58"/>
      <c r="DH25" s="334"/>
      <c r="DI25" s="135"/>
      <c r="DJ25" s="58"/>
      <c r="DK25" s="58"/>
      <c r="DL25" s="58"/>
      <c r="DM25" s="334"/>
      <c r="DN25" s="612"/>
      <c r="DO25" s="631" t="s">
        <v>153</v>
      </c>
      <c r="DP25" s="736" t="s">
        <v>222</v>
      </c>
      <c r="DQ25" s="737" t="s">
        <v>239</v>
      </c>
      <c r="DR25" s="737">
        <v>18.97</v>
      </c>
      <c r="DS25" s="738" t="s">
        <v>239</v>
      </c>
      <c r="DT25" s="58"/>
      <c r="DU25" s="58"/>
      <c r="DV25" s="58"/>
      <c r="DW25" s="58"/>
      <c r="DX25" s="119"/>
      <c r="DY25" s="619" t="s">
        <v>153</v>
      </c>
      <c r="DZ25" s="660" t="s">
        <v>326</v>
      </c>
      <c r="EA25" s="661">
        <v>17.582</v>
      </c>
      <c r="EB25" s="661">
        <v>17.432</v>
      </c>
      <c r="EC25" s="662">
        <f t="shared" si="14"/>
        <v>17.582</v>
      </c>
      <c r="ED25" s="58"/>
      <c r="EE25" s="58"/>
      <c r="EF25" s="334"/>
      <c r="EG25" s="135"/>
      <c r="EH25" s="130"/>
      <c r="EI25" s="130"/>
      <c r="EJ25" s="148"/>
      <c r="EK25" s="130"/>
      <c r="EL25" s="130"/>
      <c r="EM25" s="119"/>
      <c r="EN25" s="119"/>
      <c r="EO25" s="119"/>
      <c r="EP25" s="119"/>
      <c r="EQ25" s="119"/>
      <c r="ER25" s="119"/>
      <c r="ES25" s="518" t="s">
        <v>153</v>
      </c>
      <c r="ET25" s="812" t="s">
        <v>1812</v>
      </c>
      <c r="EU25" s="479" t="s">
        <v>1774</v>
      </c>
      <c r="EV25" s="479" t="s">
        <v>1753</v>
      </c>
      <c r="EW25" s="813" t="s">
        <v>435</v>
      </c>
      <c r="EX25" s="605" t="s">
        <v>1836</v>
      </c>
      <c r="EY25" s="613"/>
      <c r="EZ25" s="788" t="s">
        <v>153</v>
      </c>
      <c r="FA25" s="795" t="s">
        <v>650</v>
      </c>
      <c r="FB25" s="555">
        <v>16.2</v>
      </c>
      <c r="FC25" s="555">
        <v>16.407</v>
      </c>
      <c r="FD25" s="798">
        <f t="shared" si="21"/>
        <v>16.407</v>
      </c>
      <c r="FE25" s="785"/>
      <c r="FF25" s="129"/>
      <c r="FG25" s="129"/>
      <c r="FH25" s="129"/>
      <c r="FI25" s="119"/>
      <c r="FJ25" s="681" t="s">
        <v>153</v>
      </c>
      <c r="FK25" s="840" t="s">
        <v>241</v>
      </c>
      <c r="FL25" s="528">
        <v>15.589</v>
      </c>
      <c r="FM25" s="528">
        <v>14.695</v>
      </c>
      <c r="FN25" s="537">
        <f t="shared" si="18"/>
        <v>15.589</v>
      </c>
      <c r="FO25" s="58"/>
      <c r="FP25" s="58"/>
      <c r="FQ25" s="334"/>
      <c r="FR25" s="135"/>
      <c r="FS25" s="119"/>
      <c r="FT25" s="353" t="s">
        <v>250</v>
      </c>
      <c r="FU25" s="128" t="s">
        <v>72</v>
      </c>
      <c r="FV25" s="1405" t="s">
        <v>401</v>
      </c>
      <c r="FW25" s="1467"/>
      <c r="FX25" s="1468"/>
      <c r="FY25" s="1403" t="s">
        <v>183</v>
      </c>
      <c r="FZ25" s="1468"/>
      <c r="GA25" s="1403" t="s">
        <v>27</v>
      </c>
      <c r="GB25" s="1467"/>
      <c r="GC25" s="1468"/>
      <c r="GD25" s="1472" t="s">
        <v>72</v>
      </c>
      <c r="GE25" s="1467"/>
      <c r="GF25" s="1468"/>
      <c r="GH25" s="848" t="s">
        <v>49</v>
      </c>
      <c r="GI25" s="812" t="s">
        <v>1892</v>
      </c>
      <c r="GJ25" s="853" t="s">
        <v>1920</v>
      </c>
      <c r="GK25" s="605" t="s">
        <v>1896</v>
      </c>
      <c r="GM25" s="353" t="s">
        <v>249</v>
      </c>
      <c r="GN25" s="128" t="s">
        <v>79</v>
      </c>
      <c r="GO25" s="1405" t="s">
        <v>78</v>
      </c>
      <c r="GP25" s="1467"/>
      <c r="GQ25" s="1468"/>
      <c r="GR25" s="1472" t="s">
        <v>78</v>
      </c>
      <c r="GS25" s="1467"/>
      <c r="GT25" s="1468"/>
      <c r="GU25" s="860"/>
      <c r="GV25" s="858"/>
      <c r="GW25" s="860"/>
      <c r="GX25" s="860"/>
      <c r="GY25" s="860"/>
      <c r="HA25" s="824" t="s">
        <v>153</v>
      </c>
      <c r="HB25" s="862" t="s">
        <v>1377</v>
      </c>
      <c r="HC25" s="796">
        <v>16.711</v>
      </c>
      <c r="HD25" s="796">
        <v>17.216</v>
      </c>
      <c r="HE25" s="891">
        <f t="shared" si="6"/>
        <v>17.216</v>
      </c>
      <c r="HO25" s="353" t="s">
        <v>249</v>
      </c>
      <c r="HP25" s="128" t="s">
        <v>79</v>
      </c>
      <c r="HQ25" s="1469" t="s">
        <v>78</v>
      </c>
      <c r="HR25" s="1470"/>
      <c r="HS25" s="1471"/>
      <c r="HT25" s="1403" t="s">
        <v>183</v>
      </c>
      <c r="HU25" s="1468"/>
      <c r="HV25" s="1472" t="s">
        <v>78</v>
      </c>
      <c r="HW25" s="1467"/>
      <c r="HX25" s="1468"/>
      <c r="HY25" s="860"/>
      <c r="HZ25" s="860"/>
      <c r="IA25" s="860"/>
      <c r="IC25" s="848" t="s">
        <v>153</v>
      </c>
      <c r="ID25" s="762" t="s">
        <v>1353</v>
      </c>
      <c r="IE25" s="796">
        <v>15.86</v>
      </c>
      <c r="IF25" s="796">
        <v>17.871</v>
      </c>
      <c r="IG25" s="798">
        <f t="shared" si="11"/>
        <v>17.871</v>
      </c>
      <c r="IM25" s="518" t="s">
        <v>153</v>
      </c>
      <c r="IN25" s="812" t="s">
        <v>2146</v>
      </c>
      <c r="IO25" s="812" t="s">
        <v>2066</v>
      </c>
      <c r="IP25" s="605" t="s">
        <v>2111</v>
      </c>
    </row>
    <row r="26" spans="1:250" s="616" customFormat="1" ht="13.5" thickBot="1">
      <c r="A26" s="636" t="s">
        <v>126</v>
      </c>
      <c r="B26" s="399" t="s">
        <v>131</v>
      </c>
      <c r="C26" s="618">
        <v>28.352</v>
      </c>
      <c r="D26" s="618">
        <v>31.684</v>
      </c>
      <c r="E26" s="620">
        <f t="shared" si="22"/>
        <v>31.684</v>
      </c>
      <c r="F26" s="638" t="s">
        <v>216</v>
      </c>
      <c r="G26" s="639" t="s">
        <v>239</v>
      </c>
      <c r="H26" s="639" t="s">
        <v>239</v>
      </c>
      <c r="I26" s="641" t="s">
        <v>239</v>
      </c>
      <c r="J26" s="58"/>
      <c r="K26" s="58"/>
      <c r="L26" s="181"/>
      <c r="M26" s="181"/>
      <c r="O26" s="619" t="s">
        <v>126</v>
      </c>
      <c r="P26" s="617" t="s">
        <v>212</v>
      </c>
      <c r="Q26" s="618">
        <v>25.45</v>
      </c>
      <c r="R26" s="618">
        <v>24.163</v>
      </c>
      <c r="S26" s="620">
        <v>25.45</v>
      </c>
      <c r="T26" s="58"/>
      <c r="U26" s="58"/>
      <c r="V26" s="334"/>
      <c r="W26" s="135"/>
      <c r="X26" s="130"/>
      <c r="Y26" s="353" t="s">
        <v>247</v>
      </c>
      <c r="Z26" s="1400" t="s">
        <v>1582</v>
      </c>
      <c r="AA26" s="1473"/>
      <c r="AB26" s="58"/>
      <c r="AC26" s="181"/>
      <c r="AD26" s="58"/>
      <c r="AE26" s="58"/>
      <c r="AF26" s="58"/>
      <c r="AG26" s="334"/>
      <c r="AH26" s="58"/>
      <c r="AI26" s="58"/>
      <c r="AJ26" s="58"/>
      <c r="AK26" s="181"/>
      <c r="AL26" s="130"/>
      <c r="AM26" s="619" t="s">
        <v>126</v>
      </c>
      <c r="AN26" s="660" t="s">
        <v>1353</v>
      </c>
      <c r="AO26" s="661">
        <v>15.563</v>
      </c>
      <c r="AP26" s="661">
        <v>16.344</v>
      </c>
      <c r="AQ26" s="662">
        <v>16.344</v>
      </c>
      <c r="AR26" s="58"/>
      <c r="AS26" s="58"/>
      <c r="AT26" s="334"/>
      <c r="AU26" s="135"/>
      <c r="AV26" s="58"/>
      <c r="AW26" s="135"/>
      <c r="AX26" s="58"/>
      <c r="AY26" s="334"/>
      <c r="AZ26" s="130"/>
      <c r="BA26" s="506" t="s">
        <v>126</v>
      </c>
      <c r="BB26" s="256" t="s">
        <v>1362</v>
      </c>
      <c r="BC26" s="661">
        <v>16.117</v>
      </c>
      <c r="BD26" s="661">
        <v>16.988</v>
      </c>
      <c r="BE26" s="662">
        <v>16.988</v>
      </c>
      <c r="BF26" s="58"/>
      <c r="BG26" s="58"/>
      <c r="BH26" s="334"/>
      <c r="BI26" s="135"/>
      <c r="BJ26" s="130"/>
      <c r="BK26" s="353" t="s">
        <v>74</v>
      </c>
      <c r="BL26" s="1400" t="s">
        <v>16</v>
      </c>
      <c r="BM26" s="1473"/>
      <c r="BN26" s="58"/>
      <c r="BO26" s="181"/>
      <c r="BP26" s="58"/>
      <c r="BQ26" s="58"/>
      <c r="BR26" s="58"/>
      <c r="BS26" s="334"/>
      <c r="BT26" s="58"/>
      <c r="BU26" s="58"/>
      <c r="BV26" s="58"/>
      <c r="BW26" s="181"/>
      <c r="BX26" s="119"/>
      <c r="BY26" s="353" t="s">
        <v>74</v>
      </c>
      <c r="BZ26" s="1400" t="s">
        <v>16</v>
      </c>
      <c r="CA26" s="1473"/>
      <c r="CB26" s="119"/>
      <c r="CC26" s="119"/>
      <c r="CD26" s="609"/>
      <c r="CE26" s="119"/>
      <c r="CF26" s="119"/>
      <c r="CG26" s="119"/>
      <c r="CH26" s="609"/>
      <c r="CI26" s="119"/>
      <c r="CJ26" s="119"/>
      <c r="CK26" s="119"/>
      <c r="CL26" s="119"/>
      <c r="CM26" s="619" t="s">
        <v>126</v>
      </c>
      <c r="CN26" s="660" t="s">
        <v>1351</v>
      </c>
      <c r="CO26" s="661">
        <v>15.371</v>
      </c>
      <c r="CP26" s="661">
        <v>16.168</v>
      </c>
      <c r="CQ26" s="662">
        <v>16.168</v>
      </c>
      <c r="CR26" s="58"/>
      <c r="CS26" s="58"/>
      <c r="CT26" s="334"/>
      <c r="CU26" s="135"/>
      <c r="CV26" s="58"/>
      <c r="CW26" s="58"/>
      <c r="CX26" s="58"/>
      <c r="CY26" s="334"/>
      <c r="CZ26" s="609"/>
      <c r="DA26" s="739" t="s">
        <v>126</v>
      </c>
      <c r="DB26" s="396" t="s">
        <v>1380</v>
      </c>
      <c r="DC26" s="536">
        <v>17.042</v>
      </c>
      <c r="DD26" s="536">
        <v>17.375</v>
      </c>
      <c r="DE26" s="743">
        <v>17.375</v>
      </c>
      <c r="DF26" s="58"/>
      <c r="DG26" s="58"/>
      <c r="DH26" s="334"/>
      <c r="DI26" s="135"/>
      <c r="DJ26" s="58"/>
      <c r="DK26" s="58"/>
      <c r="DL26" s="58"/>
      <c r="DM26" s="334"/>
      <c r="DN26" s="612"/>
      <c r="DO26" s="619" t="s">
        <v>126</v>
      </c>
      <c r="DP26" s="729" t="s">
        <v>361</v>
      </c>
      <c r="DQ26" s="727" t="s">
        <v>239</v>
      </c>
      <c r="DR26" s="727">
        <v>17.98</v>
      </c>
      <c r="DS26" s="728" t="s">
        <v>239</v>
      </c>
      <c r="DT26" s="58"/>
      <c r="DU26" s="58"/>
      <c r="DV26" s="58"/>
      <c r="DW26" s="58"/>
      <c r="DX26" s="119"/>
      <c r="DY26" s="619" t="s">
        <v>126</v>
      </c>
      <c r="DZ26" s="660" t="s">
        <v>1686</v>
      </c>
      <c r="EA26" s="661">
        <v>17.134</v>
      </c>
      <c r="EB26" s="661">
        <v>17.734</v>
      </c>
      <c r="EC26" s="662">
        <f t="shared" si="14"/>
        <v>17.734</v>
      </c>
      <c r="ED26" s="58"/>
      <c r="EE26" s="58"/>
      <c r="EF26" s="334"/>
      <c r="EG26" s="135"/>
      <c r="EH26" s="130"/>
      <c r="EI26" s="130"/>
      <c r="EJ26" s="148"/>
      <c r="EK26" s="130"/>
      <c r="EL26" s="130"/>
      <c r="EM26" s="119"/>
      <c r="EN26" s="119"/>
      <c r="EO26" s="119"/>
      <c r="EP26" s="119"/>
      <c r="EQ26" s="119"/>
      <c r="ER26" s="119"/>
      <c r="ES26" s="519" t="s">
        <v>126</v>
      </c>
      <c r="ET26" s="818" t="s">
        <v>1801</v>
      </c>
      <c r="EU26" s="483" t="s">
        <v>1757</v>
      </c>
      <c r="EV26" s="483" t="s">
        <v>1744</v>
      </c>
      <c r="EW26" s="819" t="s">
        <v>603</v>
      </c>
      <c r="EX26" s="831" t="s">
        <v>1837</v>
      </c>
      <c r="EY26" s="613"/>
      <c r="EZ26" s="788" t="s">
        <v>126</v>
      </c>
      <c r="FA26" s="795" t="s">
        <v>236</v>
      </c>
      <c r="FB26" s="555">
        <v>14.792</v>
      </c>
      <c r="FC26" s="555">
        <v>16.409</v>
      </c>
      <c r="FD26" s="798">
        <f t="shared" si="21"/>
        <v>16.409</v>
      </c>
      <c r="FE26" s="785"/>
      <c r="FF26" s="129"/>
      <c r="FG26" s="129"/>
      <c r="FH26" s="129"/>
      <c r="FI26" s="119"/>
      <c r="FJ26" s="681" t="s">
        <v>126</v>
      </c>
      <c r="FK26" s="840" t="s">
        <v>244</v>
      </c>
      <c r="FL26" s="528">
        <v>15.333</v>
      </c>
      <c r="FM26" s="528">
        <v>16.012</v>
      </c>
      <c r="FN26" s="537">
        <f t="shared" si="18"/>
        <v>16.012</v>
      </c>
      <c r="FO26" s="58"/>
      <c r="FP26" s="58"/>
      <c r="FQ26" s="334"/>
      <c r="FR26" s="135"/>
      <c r="FS26" s="119"/>
      <c r="FT26" s="353" t="s">
        <v>251</v>
      </c>
      <c r="FU26" s="128" t="s">
        <v>75</v>
      </c>
      <c r="FV26" s="1405" t="s">
        <v>82</v>
      </c>
      <c r="FW26" s="1467"/>
      <c r="FX26" s="1468"/>
      <c r="FY26" s="1403" t="s">
        <v>142</v>
      </c>
      <c r="FZ26" s="1468"/>
      <c r="GA26" s="1403" t="s">
        <v>96</v>
      </c>
      <c r="GB26" s="1467"/>
      <c r="GC26" s="1468"/>
      <c r="GD26" s="1472" t="s">
        <v>82</v>
      </c>
      <c r="GE26" s="1467"/>
      <c r="GF26" s="1468"/>
      <c r="GH26" s="851" t="s">
        <v>47</v>
      </c>
      <c r="GI26" s="849" t="s">
        <v>568</v>
      </c>
      <c r="GJ26" s="856" t="s">
        <v>569</v>
      </c>
      <c r="GK26" s="850" t="s">
        <v>1897</v>
      </c>
      <c r="GM26" s="353" t="s">
        <v>250</v>
      </c>
      <c r="GN26" s="128" t="s">
        <v>72</v>
      </c>
      <c r="GO26" s="1405" t="s">
        <v>72</v>
      </c>
      <c r="GP26" s="1467"/>
      <c r="GQ26" s="1468"/>
      <c r="GR26" s="1472" t="s">
        <v>72</v>
      </c>
      <c r="GS26" s="1467"/>
      <c r="GT26" s="1468"/>
      <c r="GU26" s="860"/>
      <c r="GV26" s="858"/>
      <c r="GW26" s="860"/>
      <c r="GX26" s="860"/>
      <c r="GY26" s="860"/>
      <c r="HA26" s="824" t="s">
        <v>126</v>
      </c>
      <c r="HB26" s="862" t="s">
        <v>654</v>
      </c>
      <c r="HC26" s="796">
        <v>14.101</v>
      </c>
      <c r="HD26" s="796">
        <v>19.298</v>
      </c>
      <c r="HE26" s="891">
        <f t="shared" si="6"/>
        <v>19.298</v>
      </c>
      <c r="HO26" s="353" t="s">
        <v>250</v>
      </c>
      <c r="HP26" s="128" t="s">
        <v>401</v>
      </c>
      <c r="HQ26" s="1469" t="s">
        <v>72</v>
      </c>
      <c r="HR26" s="1470"/>
      <c r="HS26" s="1471"/>
      <c r="HT26" s="1403" t="s">
        <v>27</v>
      </c>
      <c r="HU26" s="1468"/>
      <c r="HV26" s="1472" t="s">
        <v>72</v>
      </c>
      <c r="HW26" s="1467"/>
      <c r="HX26" s="1468"/>
      <c r="HY26" s="860"/>
      <c r="HZ26" s="860"/>
      <c r="IA26" s="860"/>
      <c r="IC26" s="848" t="s">
        <v>126</v>
      </c>
      <c r="ID26" s="762" t="s">
        <v>326</v>
      </c>
      <c r="IE26" s="796">
        <v>18.012</v>
      </c>
      <c r="IF26" s="796">
        <v>15.934</v>
      </c>
      <c r="IG26" s="798">
        <f t="shared" si="11"/>
        <v>18.012</v>
      </c>
      <c r="IM26" s="518" t="s">
        <v>126</v>
      </c>
      <c r="IN26" s="812" t="s">
        <v>2147</v>
      </c>
      <c r="IO26" s="812" t="s">
        <v>2077</v>
      </c>
      <c r="IP26" s="605" t="s">
        <v>1966</v>
      </c>
    </row>
    <row r="27" spans="1:250" s="616" customFormat="1" ht="13.5" thickBot="1">
      <c r="A27" s="636" t="s">
        <v>123</v>
      </c>
      <c r="B27" s="399" t="s">
        <v>435</v>
      </c>
      <c r="C27" s="618">
        <v>32.333</v>
      </c>
      <c r="D27" s="618">
        <v>32.343</v>
      </c>
      <c r="E27" s="620">
        <f t="shared" si="22"/>
        <v>32.343</v>
      </c>
      <c r="F27" s="58"/>
      <c r="G27" s="58"/>
      <c r="H27" s="58"/>
      <c r="I27" s="334"/>
      <c r="J27" s="58"/>
      <c r="K27" s="58"/>
      <c r="L27" s="181"/>
      <c r="M27" s="181"/>
      <c r="O27" s="619" t="s">
        <v>123</v>
      </c>
      <c r="P27" s="617" t="s">
        <v>390</v>
      </c>
      <c r="Q27" s="618">
        <v>13.684</v>
      </c>
      <c r="R27" s="618">
        <v>14.767</v>
      </c>
      <c r="S27" s="620" t="s">
        <v>239</v>
      </c>
      <c r="T27" s="58"/>
      <c r="U27" s="58"/>
      <c r="V27" s="334"/>
      <c r="W27" s="135"/>
      <c r="X27" s="130"/>
      <c r="Y27" s="353" t="s">
        <v>248</v>
      </c>
      <c r="Z27" s="1400" t="s">
        <v>1581</v>
      </c>
      <c r="AA27" s="1473"/>
      <c r="AB27" s="58"/>
      <c r="AC27" s="181"/>
      <c r="AD27" s="58"/>
      <c r="AE27" s="58"/>
      <c r="AF27" s="58"/>
      <c r="AG27" s="334"/>
      <c r="AH27" s="58"/>
      <c r="AI27" s="58"/>
      <c r="AJ27" s="58"/>
      <c r="AK27" s="135"/>
      <c r="AL27" s="130"/>
      <c r="AM27" s="619" t="s">
        <v>123</v>
      </c>
      <c r="AN27" s="660" t="s">
        <v>608</v>
      </c>
      <c r="AO27" s="661">
        <v>15.604</v>
      </c>
      <c r="AP27" s="661">
        <v>16.446</v>
      </c>
      <c r="AQ27" s="662">
        <v>16.446</v>
      </c>
      <c r="AR27" s="58"/>
      <c r="AS27" s="58"/>
      <c r="AT27" s="334"/>
      <c r="AU27" s="135"/>
      <c r="AV27" s="58"/>
      <c r="AW27" s="135"/>
      <c r="AX27" s="58"/>
      <c r="AY27" s="334"/>
      <c r="AZ27" s="130"/>
      <c r="BA27" s="506" t="s">
        <v>123</v>
      </c>
      <c r="BB27" s="673" t="s">
        <v>657</v>
      </c>
      <c r="BC27" s="661">
        <v>17.013</v>
      </c>
      <c r="BD27" s="661">
        <v>15.335</v>
      </c>
      <c r="BE27" s="662">
        <v>17.013</v>
      </c>
      <c r="BF27" s="58"/>
      <c r="BG27" s="58"/>
      <c r="BH27" s="334"/>
      <c r="BI27" s="135"/>
      <c r="BJ27" s="130"/>
      <c r="BK27" s="353" t="s">
        <v>252</v>
      </c>
      <c r="BL27" s="1400" t="s">
        <v>143</v>
      </c>
      <c r="BM27" s="1473"/>
      <c r="BN27" s="58"/>
      <c r="BO27" s="181"/>
      <c r="BP27" s="58"/>
      <c r="BQ27" s="58"/>
      <c r="BR27" s="58"/>
      <c r="BS27" s="334"/>
      <c r="BT27" s="58"/>
      <c r="BU27" s="58"/>
      <c r="BV27" s="58"/>
      <c r="BW27" s="135"/>
      <c r="BX27" s="119"/>
      <c r="BY27" s="353" t="s">
        <v>252</v>
      </c>
      <c r="BZ27" s="1400" t="s">
        <v>143</v>
      </c>
      <c r="CA27" s="1473"/>
      <c r="CB27" s="119"/>
      <c r="CC27" s="119"/>
      <c r="CD27" s="609"/>
      <c r="CE27" s="119"/>
      <c r="CF27" s="119"/>
      <c r="CG27" s="119"/>
      <c r="CH27" s="609"/>
      <c r="CI27" s="119"/>
      <c r="CJ27" s="119"/>
      <c r="CK27" s="119"/>
      <c r="CL27" s="119"/>
      <c r="CM27" s="619" t="s">
        <v>123</v>
      </c>
      <c r="CN27" s="660" t="s">
        <v>241</v>
      </c>
      <c r="CO27" s="661">
        <v>15.883</v>
      </c>
      <c r="CP27" s="661">
        <v>16.23</v>
      </c>
      <c r="CQ27" s="662">
        <v>16.23</v>
      </c>
      <c r="CR27" s="58"/>
      <c r="CS27" s="58"/>
      <c r="CT27" s="334"/>
      <c r="CU27" s="135"/>
      <c r="CV27" s="58"/>
      <c r="CW27" s="58"/>
      <c r="CX27" s="58"/>
      <c r="CY27" s="334"/>
      <c r="CZ27" s="609"/>
      <c r="DA27" s="739" t="s">
        <v>123</v>
      </c>
      <c r="DB27" s="396" t="s">
        <v>1378</v>
      </c>
      <c r="DC27" s="536">
        <v>15.449</v>
      </c>
      <c r="DD27" s="536">
        <v>17.495</v>
      </c>
      <c r="DE27" s="743">
        <v>17.495</v>
      </c>
      <c r="DF27" s="58"/>
      <c r="DG27" s="58"/>
      <c r="DH27" s="334"/>
      <c r="DI27" s="135"/>
      <c r="DJ27" s="58"/>
      <c r="DK27" s="58"/>
      <c r="DL27" s="58"/>
      <c r="DM27" s="334"/>
      <c r="DN27" s="612"/>
      <c r="DO27" s="619" t="s">
        <v>123</v>
      </c>
      <c r="DP27" s="729" t="s">
        <v>1347</v>
      </c>
      <c r="DQ27" s="727">
        <v>22.141</v>
      </c>
      <c r="DR27" s="727" t="s">
        <v>239</v>
      </c>
      <c r="DS27" s="728" t="s">
        <v>239</v>
      </c>
      <c r="DT27" s="292"/>
      <c r="DU27" s="58"/>
      <c r="DV27" s="58"/>
      <c r="DW27" s="58"/>
      <c r="DX27" s="119"/>
      <c r="DY27" s="619" t="s">
        <v>123</v>
      </c>
      <c r="DZ27" s="660" t="s">
        <v>209</v>
      </c>
      <c r="EA27" s="661">
        <v>17.744</v>
      </c>
      <c r="EB27" s="661">
        <v>15.964</v>
      </c>
      <c r="EC27" s="662">
        <f t="shared" si="14"/>
        <v>17.744</v>
      </c>
      <c r="ED27" s="58"/>
      <c r="EE27" s="58"/>
      <c r="EF27" s="334"/>
      <c r="EG27" s="135"/>
      <c r="EH27" s="130"/>
      <c r="EI27" s="130"/>
      <c r="EJ27" s="148"/>
      <c r="EK27" s="130"/>
      <c r="EL27" s="130"/>
      <c r="EM27" s="119"/>
      <c r="EN27" s="119"/>
      <c r="EO27" s="119"/>
      <c r="EP27" s="119"/>
      <c r="EQ27" s="119"/>
      <c r="ER27" s="119"/>
      <c r="ES27" s="383" t="s">
        <v>1809</v>
      </c>
      <c r="ET27" s="820"/>
      <c r="EU27" s="821" t="s">
        <v>528</v>
      </c>
      <c r="EV27" s="821" t="s">
        <v>1807</v>
      </c>
      <c r="EW27" s="822" t="s">
        <v>1808</v>
      </c>
      <c r="EX27" s="823" t="s">
        <v>159</v>
      </c>
      <c r="EY27" s="613"/>
      <c r="EZ27" s="788" t="s">
        <v>123</v>
      </c>
      <c r="FA27" s="795" t="s">
        <v>361</v>
      </c>
      <c r="FB27" s="555">
        <v>16.507</v>
      </c>
      <c r="FC27" s="555">
        <v>16.959</v>
      </c>
      <c r="FD27" s="798">
        <f t="shared" si="21"/>
        <v>16.959</v>
      </c>
      <c r="FE27" s="785"/>
      <c r="FF27" s="129"/>
      <c r="FG27" s="129"/>
      <c r="FH27" s="129"/>
      <c r="FI27" s="119"/>
      <c r="FJ27" s="681" t="s">
        <v>123</v>
      </c>
      <c r="FK27" s="840" t="s">
        <v>647</v>
      </c>
      <c r="FL27" s="528">
        <v>13.932</v>
      </c>
      <c r="FM27" s="528">
        <v>16.084</v>
      </c>
      <c r="FN27" s="537">
        <f t="shared" si="18"/>
        <v>16.084</v>
      </c>
      <c r="FO27" s="58"/>
      <c r="FP27" s="58"/>
      <c r="FQ27" s="334"/>
      <c r="FR27" s="135"/>
      <c r="FS27" s="119"/>
      <c r="FT27" s="353" t="s">
        <v>74</v>
      </c>
      <c r="FU27" s="128" t="s">
        <v>13</v>
      </c>
      <c r="FV27" s="1405" t="s">
        <v>73</v>
      </c>
      <c r="FW27" s="1467"/>
      <c r="FX27" s="1468"/>
      <c r="FY27" s="1403" t="s">
        <v>253</v>
      </c>
      <c r="FZ27" s="1468"/>
      <c r="GA27" s="1403" t="s">
        <v>253</v>
      </c>
      <c r="GB27" s="1467"/>
      <c r="GC27" s="1468"/>
      <c r="GD27" s="1472" t="s">
        <v>73</v>
      </c>
      <c r="GE27" s="1467"/>
      <c r="GF27" s="1468"/>
      <c r="GH27" s="825" t="s">
        <v>55</v>
      </c>
      <c r="GI27" s="818" t="s">
        <v>1893</v>
      </c>
      <c r="GJ27" s="855" t="s">
        <v>1737</v>
      </c>
      <c r="GK27" s="831" t="s">
        <v>1898</v>
      </c>
      <c r="GM27" s="353" t="s">
        <v>251</v>
      </c>
      <c r="GN27" s="128" t="s">
        <v>75</v>
      </c>
      <c r="GO27" s="1405" t="s">
        <v>82</v>
      </c>
      <c r="GP27" s="1467"/>
      <c r="GQ27" s="1468"/>
      <c r="GR27" s="1472" t="s">
        <v>82</v>
      </c>
      <c r="GS27" s="1467"/>
      <c r="GT27" s="1468"/>
      <c r="GU27" s="860"/>
      <c r="GV27" s="858"/>
      <c r="GW27" s="860"/>
      <c r="GX27" s="860"/>
      <c r="GY27" s="860"/>
      <c r="HA27" s="824" t="s">
        <v>123</v>
      </c>
      <c r="HB27" s="889" t="s">
        <v>716</v>
      </c>
      <c r="HC27" s="888">
        <v>20.411</v>
      </c>
      <c r="HD27" s="888">
        <v>19.588</v>
      </c>
      <c r="HE27" s="891">
        <f t="shared" si="6"/>
        <v>20.411</v>
      </c>
      <c r="HO27" s="353" t="s">
        <v>251</v>
      </c>
      <c r="HP27" s="128" t="s">
        <v>75</v>
      </c>
      <c r="HQ27" s="1469" t="s">
        <v>82</v>
      </c>
      <c r="HR27" s="1470"/>
      <c r="HS27" s="1471"/>
      <c r="HT27" s="1403" t="s">
        <v>142</v>
      </c>
      <c r="HU27" s="1468"/>
      <c r="HV27" s="1472" t="s">
        <v>82</v>
      </c>
      <c r="HW27" s="1467"/>
      <c r="HX27" s="1468"/>
      <c r="HY27" s="860"/>
      <c r="HZ27" s="860"/>
      <c r="IA27" s="860"/>
      <c r="IC27" s="848" t="s">
        <v>123</v>
      </c>
      <c r="ID27" s="795" t="s">
        <v>608</v>
      </c>
      <c r="IE27" s="555">
        <v>19.23</v>
      </c>
      <c r="IF27" s="555">
        <v>14.645</v>
      </c>
      <c r="IG27" s="798">
        <f t="shared" si="11"/>
        <v>19.23</v>
      </c>
      <c r="IM27" s="518" t="s">
        <v>123</v>
      </c>
      <c r="IN27" s="812" t="s">
        <v>2148</v>
      </c>
      <c r="IO27" s="812" t="s">
        <v>2072</v>
      </c>
      <c r="IP27" s="605" t="s">
        <v>2112</v>
      </c>
    </row>
    <row r="28" spans="1:250" s="616" customFormat="1" ht="12.75">
      <c r="A28" s="636" t="s">
        <v>124</v>
      </c>
      <c r="B28" s="399" t="s">
        <v>29</v>
      </c>
      <c r="C28" s="618">
        <v>33.996</v>
      </c>
      <c r="D28" s="618">
        <v>36.667</v>
      </c>
      <c r="E28" s="620">
        <f t="shared" si="22"/>
        <v>36.667</v>
      </c>
      <c r="F28" s="441"/>
      <c r="G28" s="58"/>
      <c r="H28" s="334"/>
      <c r="I28" s="135"/>
      <c r="J28" s="58"/>
      <c r="K28" s="58"/>
      <c r="L28" s="181"/>
      <c r="M28" s="181"/>
      <c r="O28" s="619" t="s">
        <v>124</v>
      </c>
      <c r="P28" s="617" t="s">
        <v>647</v>
      </c>
      <c r="Q28" s="618">
        <v>13.404</v>
      </c>
      <c r="R28" s="618" t="s">
        <v>239</v>
      </c>
      <c r="S28" s="620" t="s">
        <v>239</v>
      </c>
      <c r="T28" s="58"/>
      <c r="U28" s="58"/>
      <c r="V28" s="334"/>
      <c r="W28" s="135"/>
      <c r="X28" s="130"/>
      <c r="Y28" s="181"/>
      <c r="Z28" s="181"/>
      <c r="AA28" s="58"/>
      <c r="AB28" s="58"/>
      <c r="AC28" s="181"/>
      <c r="AD28" s="58"/>
      <c r="AE28" s="58"/>
      <c r="AF28" s="58"/>
      <c r="AG28" s="334"/>
      <c r="AH28" s="58"/>
      <c r="AI28" s="58"/>
      <c r="AJ28" s="58"/>
      <c r="AK28" s="334"/>
      <c r="AL28" s="130"/>
      <c r="AM28" s="619" t="s">
        <v>124</v>
      </c>
      <c r="AN28" s="660" t="s">
        <v>644</v>
      </c>
      <c r="AO28" s="661">
        <v>15.794</v>
      </c>
      <c r="AP28" s="661">
        <v>16.574</v>
      </c>
      <c r="AQ28" s="662">
        <v>16.574</v>
      </c>
      <c r="AR28" s="58"/>
      <c r="AS28" s="58"/>
      <c r="AT28" s="334"/>
      <c r="AU28" s="135"/>
      <c r="AV28" s="58"/>
      <c r="AW28" s="135"/>
      <c r="AX28" s="58"/>
      <c r="AY28" s="334"/>
      <c r="AZ28" s="130"/>
      <c r="BA28" s="506" t="s">
        <v>124</v>
      </c>
      <c r="BB28" s="256" t="s">
        <v>206</v>
      </c>
      <c r="BC28" s="661">
        <v>17.262</v>
      </c>
      <c r="BD28" s="661">
        <v>16.312</v>
      </c>
      <c r="BE28" s="662">
        <v>17.262</v>
      </c>
      <c r="BF28" s="58"/>
      <c r="BG28" s="58"/>
      <c r="BH28" s="334"/>
      <c r="BI28" s="135"/>
      <c r="BJ28" s="130"/>
      <c r="BK28" s="353" t="s">
        <v>247</v>
      </c>
      <c r="BL28" s="1400" t="s">
        <v>1582</v>
      </c>
      <c r="BM28" s="1473"/>
      <c r="BN28" s="58"/>
      <c r="BO28" s="181"/>
      <c r="BP28" s="58"/>
      <c r="BQ28" s="58"/>
      <c r="BR28" s="58"/>
      <c r="BS28" s="334"/>
      <c r="BT28" s="58"/>
      <c r="BU28" s="58"/>
      <c r="BV28" s="58"/>
      <c r="BW28" s="334"/>
      <c r="BX28" s="119"/>
      <c r="BY28" s="353" t="s">
        <v>247</v>
      </c>
      <c r="BZ28" s="1400" t="s">
        <v>1582</v>
      </c>
      <c r="CA28" s="1473"/>
      <c r="CB28" s="119"/>
      <c r="CC28" s="119"/>
      <c r="CD28" s="609"/>
      <c r="CE28" s="119"/>
      <c r="CF28" s="119"/>
      <c r="CG28" s="119"/>
      <c r="CH28" s="609"/>
      <c r="CI28" s="119"/>
      <c r="CJ28" s="119"/>
      <c r="CK28" s="119"/>
      <c r="CL28" s="119"/>
      <c r="CM28" s="619" t="s">
        <v>124</v>
      </c>
      <c r="CN28" s="660" t="s">
        <v>644</v>
      </c>
      <c r="CO28" s="661" t="s">
        <v>1629</v>
      </c>
      <c r="CP28" s="661">
        <v>16.484</v>
      </c>
      <c r="CQ28" s="662">
        <v>16.484</v>
      </c>
      <c r="CR28" s="58"/>
      <c r="CS28" s="58"/>
      <c r="CT28" s="334"/>
      <c r="CU28" s="135"/>
      <c r="CV28" s="58"/>
      <c r="CW28" s="58"/>
      <c r="CX28" s="58"/>
      <c r="CY28" s="334"/>
      <c r="CZ28" s="609"/>
      <c r="DA28" s="739" t="s">
        <v>124</v>
      </c>
      <c r="DB28" s="396" t="s">
        <v>1696</v>
      </c>
      <c r="DC28" s="536">
        <v>17.625</v>
      </c>
      <c r="DD28" s="536">
        <v>17.143</v>
      </c>
      <c r="DE28" s="743">
        <v>17.625</v>
      </c>
      <c r="DF28" s="58"/>
      <c r="DG28" s="58"/>
      <c r="DH28" s="334"/>
      <c r="DI28" s="135"/>
      <c r="DJ28" s="58"/>
      <c r="DK28" s="58"/>
      <c r="DL28" s="58"/>
      <c r="DM28" s="334"/>
      <c r="DN28" s="612"/>
      <c r="DO28" s="619" t="s">
        <v>124</v>
      </c>
      <c r="DP28" s="729" t="s">
        <v>209</v>
      </c>
      <c r="DQ28" s="727" t="s">
        <v>239</v>
      </c>
      <c r="DR28" s="727" t="s">
        <v>239</v>
      </c>
      <c r="DS28" s="728" t="s">
        <v>239</v>
      </c>
      <c r="DT28" s="296"/>
      <c r="DU28" s="58"/>
      <c r="DV28" s="58"/>
      <c r="DW28" s="58"/>
      <c r="DX28" s="119"/>
      <c r="DY28" s="619" t="s">
        <v>124</v>
      </c>
      <c r="DZ28" s="660" t="s">
        <v>1378</v>
      </c>
      <c r="EA28" s="661">
        <v>14.296</v>
      </c>
      <c r="EB28" s="661">
        <v>19.53</v>
      </c>
      <c r="EC28" s="662">
        <f t="shared" si="14"/>
        <v>19.53</v>
      </c>
      <c r="ED28" s="58"/>
      <c r="EE28" s="58"/>
      <c r="EF28" s="334"/>
      <c r="EG28" s="135"/>
      <c r="EH28" s="130"/>
      <c r="EI28" s="130"/>
      <c r="EJ28" s="148"/>
      <c r="EK28" s="130"/>
      <c r="EL28" s="130"/>
      <c r="EM28" s="58"/>
      <c r="EN28" s="334"/>
      <c r="EO28" s="135"/>
      <c r="EP28" s="614"/>
      <c r="EQ28" s="119"/>
      <c r="ER28" s="119"/>
      <c r="ES28" s="829" t="s">
        <v>46</v>
      </c>
      <c r="ET28" s="826" t="s">
        <v>1386</v>
      </c>
      <c r="EU28" s="827" t="s">
        <v>1762</v>
      </c>
      <c r="EV28" s="827" t="s">
        <v>1738</v>
      </c>
      <c r="EW28" s="828" t="s">
        <v>222</v>
      </c>
      <c r="EX28" s="604" t="s">
        <v>1838</v>
      </c>
      <c r="EY28" s="532"/>
      <c r="EZ28" s="788" t="s">
        <v>124</v>
      </c>
      <c r="FA28" s="795" t="s">
        <v>326</v>
      </c>
      <c r="FB28" s="555">
        <v>17.782</v>
      </c>
      <c r="FC28" s="555">
        <v>18.351</v>
      </c>
      <c r="FD28" s="798">
        <f t="shared" si="21"/>
        <v>18.351</v>
      </c>
      <c r="FE28" s="785"/>
      <c r="FF28" s="129"/>
      <c r="FG28" s="129"/>
      <c r="FH28" s="129"/>
      <c r="FI28" s="613"/>
      <c r="FJ28" s="681" t="s">
        <v>124</v>
      </c>
      <c r="FK28" s="840" t="s">
        <v>1353</v>
      </c>
      <c r="FL28" s="528">
        <v>16.165</v>
      </c>
      <c r="FM28" s="528">
        <v>15.08</v>
      </c>
      <c r="FN28" s="537">
        <f t="shared" si="18"/>
        <v>16.165</v>
      </c>
      <c r="FO28" s="58"/>
      <c r="FP28" s="58"/>
      <c r="FQ28" s="334"/>
      <c r="FR28" s="135"/>
      <c r="FS28" s="119"/>
      <c r="FT28" s="353" t="s">
        <v>252</v>
      </c>
      <c r="FU28" s="128" t="s">
        <v>83</v>
      </c>
      <c r="FV28" s="1405" t="s">
        <v>81</v>
      </c>
      <c r="FW28" s="1467"/>
      <c r="FX28" s="1468"/>
      <c r="FY28" s="1403" t="s">
        <v>35</v>
      </c>
      <c r="FZ28" s="1468"/>
      <c r="GA28" s="1403" t="s">
        <v>35</v>
      </c>
      <c r="GB28" s="1467"/>
      <c r="GC28" s="1468"/>
      <c r="GD28" s="1472" t="s">
        <v>81</v>
      </c>
      <c r="GE28" s="1467"/>
      <c r="GF28" s="1468"/>
      <c r="GH28" s="435" t="s">
        <v>61</v>
      </c>
      <c r="GI28" s="814"/>
      <c r="GJ28" s="814"/>
      <c r="GK28" s="817" t="s">
        <v>159</v>
      </c>
      <c r="GM28" s="353" t="s">
        <v>74</v>
      </c>
      <c r="GN28" s="128" t="s">
        <v>13</v>
      </c>
      <c r="GO28" s="1405" t="s">
        <v>13</v>
      </c>
      <c r="GP28" s="1467"/>
      <c r="GQ28" s="1468"/>
      <c r="GR28" s="1472" t="s">
        <v>73</v>
      </c>
      <c r="GS28" s="1467"/>
      <c r="GT28" s="1468"/>
      <c r="GU28" s="860"/>
      <c r="GV28" s="858"/>
      <c r="GW28" s="860"/>
      <c r="GX28" s="860"/>
      <c r="GY28" s="860"/>
      <c r="HA28" s="824" t="s">
        <v>124</v>
      </c>
      <c r="HB28" s="862" t="s">
        <v>326</v>
      </c>
      <c r="HC28" s="796">
        <v>21.652</v>
      </c>
      <c r="HD28" s="796">
        <v>15.213</v>
      </c>
      <c r="HE28" s="891">
        <f t="shared" si="6"/>
        <v>21.652</v>
      </c>
      <c r="HO28" s="353" t="s">
        <v>74</v>
      </c>
      <c r="HP28" s="128" t="s">
        <v>13</v>
      </c>
      <c r="HQ28" s="1469" t="s">
        <v>13</v>
      </c>
      <c r="HR28" s="1470"/>
      <c r="HS28" s="1471"/>
      <c r="HT28" s="1403" t="s">
        <v>253</v>
      </c>
      <c r="HU28" s="1468"/>
      <c r="HV28" s="1472" t="s">
        <v>73</v>
      </c>
      <c r="HW28" s="1467"/>
      <c r="HX28" s="1468"/>
      <c r="HY28" s="860"/>
      <c r="HZ28" s="860"/>
      <c r="IA28" s="860"/>
      <c r="IC28" s="848" t="s">
        <v>124</v>
      </c>
      <c r="ID28" s="762" t="s">
        <v>241</v>
      </c>
      <c r="IE28" s="796">
        <v>18.892</v>
      </c>
      <c r="IF28" s="796">
        <v>19.815</v>
      </c>
      <c r="IG28" s="798">
        <f t="shared" si="11"/>
        <v>19.815</v>
      </c>
      <c r="IM28" s="518" t="s">
        <v>123</v>
      </c>
      <c r="IN28" s="812" t="s">
        <v>2149</v>
      </c>
      <c r="IO28" s="812" t="s">
        <v>2078</v>
      </c>
      <c r="IP28" s="605" t="s">
        <v>2112</v>
      </c>
    </row>
    <row r="29" spans="1:250" s="616" customFormat="1" ht="12.75">
      <c r="A29" s="636" t="s">
        <v>164</v>
      </c>
      <c r="B29" s="399" t="s">
        <v>326</v>
      </c>
      <c r="C29" s="634" t="s">
        <v>1437</v>
      </c>
      <c r="D29" s="634" t="s">
        <v>1437</v>
      </c>
      <c r="E29" s="620">
        <v>36.887</v>
      </c>
      <c r="F29" s="58"/>
      <c r="G29" s="58"/>
      <c r="H29" s="58"/>
      <c r="I29" s="334"/>
      <c r="J29" s="58"/>
      <c r="K29" s="58"/>
      <c r="L29" s="334"/>
      <c r="M29" s="181"/>
      <c r="O29" s="619" t="s">
        <v>164</v>
      </c>
      <c r="P29" s="617" t="s">
        <v>515</v>
      </c>
      <c r="Q29" s="618" t="s">
        <v>239</v>
      </c>
      <c r="R29" s="618">
        <v>14.342</v>
      </c>
      <c r="S29" s="620" t="s">
        <v>239</v>
      </c>
      <c r="T29" s="58"/>
      <c r="U29" s="58"/>
      <c r="V29" s="334"/>
      <c r="W29" s="135"/>
      <c r="X29" s="130"/>
      <c r="Y29" s="58"/>
      <c r="Z29" s="58"/>
      <c r="AA29" s="58"/>
      <c r="AB29" s="58"/>
      <c r="AC29" s="181"/>
      <c r="AD29" s="58"/>
      <c r="AE29" s="58"/>
      <c r="AF29" s="58"/>
      <c r="AG29" s="334"/>
      <c r="AH29" s="58"/>
      <c r="AI29" s="58"/>
      <c r="AJ29" s="58"/>
      <c r="AK29" s="334"/>
      <c r="AL29" s="130"/>
      <c r="AM29" s="619" t="s">
        <v>164</v>
      </c>
      <c r="AN29" s="660" t="s">
        <v>1458</v>
      </c>
      <c r="AO29" s="661">
        <v>15.189</v>
      </c>
      <c r="AP29" s="661">
        <v>16.767</v>
      </c>
      <c r="AQ29" s="662">
        <v>16.767</v>
      </c>
      <c r="AR29" s="58"/>
      <c r="AS29" s="58"/>
      <c r="AT29" s="334"/>
      <c r="AU29" s="135"/>
      <c r="AV29" s="58"/>
      <c r="AW29" s="135"/>
      <c r="AX29" s="58"/>
      <c r="AY29" s="334"/>
      <c r="AZ29" s="130"/>
      <c r="BA29" s="506" t="s">
        <v>164</v>
      </c>
      <c r="BB29" s="673" t="s">
        <v>1589</v>
      </c>
      <c r="BC29" s="661">
        <v>16.011</v>
      </c>
      <c r="BD29" s="661">
        <v>17.802</v>
      </c>
      <c r="BE29" s="662">
        <v>17.802</v>
      </c>
      <c r="BF29" s="58"/>
      <c r="BG29" s="58"/>
      <c r="BH29" s="334"/>
      <c r="BI29" s="135"/>
      <c r="BJ29" s="130"/>
      <c r="BK29" s="353" t="s">
        <v>248</v>
      </c>
      <c r="BL29" s="1400" t="s">
        <v>1567</v>
      </c>
      <c r="BM29" s="1473"/>
      <c r="BN29" s="58"/>
      <c r="BO29" s="181"/>
      <c r="BP29" s="58"/>
      <c r="BQ29" s="58"/>
      <c r="BR29" s="58"/>
      <c r="BS29" s="334"/>
      <c r="BT29" s="58"/>
      <c r="BU29" s="58"/>
      <c r="BV29" s="58"/>
      <c r="BW29" s="334"/>
      <c r="BX29" s="119"/>
      <c r="BY29" s="353" t="s">
        <v>248</v>
      </c>
      <c r="BZ29" s="1400" t="s">
        <v>1567</v>
      </c>
      <c r="CA29" s="1473"/>
      <c r="CB29" s="119"/>
      <c r="CC29" s="119"/>
      <c r="CD29" s="609"/>
      <c r="CE29" s="119"/>
      <c r="CF29" s="119"/>
      <c r="CG29" s="119"/>
      <c r="CH29" s="609"/>
      <c r="CI29" s="119"/>
      <c r="CJ29" s="119"/>
      <c r="CK29" s="119"/>
      <c r="CL29" s="119"/>
      <c r="CM29" s="619" t="s">
        <v>164</v>
      </c>
      <c r="CN29" s="660" t="s">
        <v>1358</v>
      </c>
      <c r="CO29" s="661">
        <v>16.042</v>
      </c>
      <c r="CP29" s="661">
        <v>16.606</v>
      </c>
      <c r="CQ29" s="662">
        <v>16.606</v>
      </c>
      <c r="CR29" s="58"/>
      <c r="CS29" s="58"/>
      <c r="CT29" s="334"/>
      <c r="CU29" s="135"/>
      <c r="CV29" s="58"/>
      <c r="CW29" s="58"/>
      <c r="CX29" s="58"/>
      <c r="CY29" s="334"/>
      <c r="CZ29" s="609"/>
      <c r="DA29" s="739" t="s">
        <v>164</v>
      </c>
      <c r="DB29" s="396" t="s">
        <v>241</v>
      </c>
      <c r="DC29" s="536">
        <v>17.746</v>
      </c>
      <c r="DD29" s="536">
        <v>15.83</v>
      </c>
      <c r="DE29" s="743">
        <v>17.746</v>
      </c>
      <c r="DF29" s="58"/>
      <c r="DG29" s="58"/>
      <c r="DH29" s="334"/>
      <c r="DI29" s="135"/>
      <c r="DJ29" s="58"/>
      <c r="DK29" s="58"/>
      <c r="DL29" s="58"/>
      <c r="DM29" s="334"/>
      <c r="DN29" s="612"/>
      <c r="DO29" s="619" t="s">
        <v>164</v>
      </c>
      <c r="DP29" s="729" t="s">
        <v>648</v>
      </c>
      <c r="DQ29" s="727">
        <v>17.21</v>
      </c>
      <c r="DR29" s="727" t="s">
        <v>239</v>
      </c>
      <c r="DS29" s="728" t="s">
        <v>239</v>
      </c>
      <c r="DT29" s="296"/>
      <c r="DU29" s="58"/>
      <c r="DV29" s="58"/>
      <c r="DW29" s="58"/>
      <c r="DX29" s="119"/>
      <c r="DY29" s="619" t="s">
        <v>164</v>
      </c>
      <c r="DZ29" s="660" t="s">
        <v>1687</v>
      </c>
      <c r="EA29" s="661">
        <v>19.328</v>
      </c>
      <c r="EB29" s="661">
        <v>19.825</v>
      </c>
      <c r="EC29" s="662">
        <f t="shared" si="14"/>
        <v>19.825</v>
      </c>
      <c r="ED29" s="58"/>
      <c r="EE29" s="58"/>
      <c r="EF29" s="58"/>
      <c r="EG29" s="58"/>
      <c r="EH29" s="130"/>
      <c r="EI29" s="130"/>
      <c r="EJ29" s="148"/>
      <c r="EK29" s="130"/>
      <c r="EL29" s="130"/>
      <c r="EM29" s="130"/>
      <c r="EN29" s="58"/>
      <c r="EO29" s="58"/>
      <c r="EP29" s="334"/>
      <c r="EQ29" s="135"/>
      <c r="ER29" s="614"/>
      <c r="ES29" s="824" t="s">
        <v>50</v>
      </c>
      <c r="ET29" s="812" t="s">
        <v>434</v>
      </c>
      <c r="EU29" s="479" t="s">
        <v>1413</v>
      </c>
      <c r="EV29" s="479" t="s">
        <v>1738</v>
      </c>
      <c r="EW29" s="813" t="s">
        <v>435</v>
      </c>
      <c r="EX29" s="605" t="s">
        <v>1839</v>
      </c>
      <c r="EY29" s="532"/>
      <c r="EZ29" s="788" t="s">
        <v>164</v>
      </c>
      <c r="FA29" s="795" t="s">
        <v>642</v>
      </c>
      <c r="FB29" s="555">
        <v>20.909</v>
      </c>
      <c r="FC29" s="555">
        <v>20.715</v>
      </c>
      <c r="FD29" s="798">
        <f t="shared" si="21"/>
        <v>20.909</v>
      </c>
      <c r="FE29" s="785"/>
      <c r="FF29" s="119"/>
      <c r="FG29" s="119"/>
      <c r="FH29" s="119"/>
      <c r="FI29" s="182"/>
      <c r="FJ29" s="681" t="s">
        <v>164</v>
      </c>
      <c r="FK29" s="840" t="s">
        <v>642</v>
      </c>
      <c r="FL29" s="528">
        <v>18.007</v>
      </c>
      <c r="FM29" s="528">
        <v>16.761</v>
      </c>
      <c r="FN29" s="537">
        <f t="shared" si="18"/>
        <v>18.007</v>
      </c>
      <c r="FO29" s="58"/>
      <c r="FP29" s="58"/>
      <c r="FQ29" s="334"/>
      <c r="FR29" s="135"/>
      <c r="FS29" s="119"/>
      <c r="FT29" s="353" t="s">
        <v>247</v>
      </c>
      <c r="FU29" s="128" t="s">
        <v>76</v>
      </c>
      <c r="FV29" s="1405" t="s">
        <v>140</v>
      </c>
      <c r="FW29" s="1467"/>
      <c r="FX29" s="1468"/>
      <c r="FY29" s="1403" t="s">
        <v>10</v>
      </c>
      <c r="FZ29" s="1468"/>
      <c r="GA29" s="1403" t="s">
        <v>0</v>
      </c>
      <c r="GB29" s="1467"/>
      <c r="GC29" s="1468"/>
      <c r="GD29" s="1472" t="s">
        <v>75</v>
      </c>
      <c r="GE29" s="1467"/>
      <c r="GF29" s="1468"/>
      <c r="GH29" s="385" t="s">
        <v>46</v>
      </c>
      <c r="GI29" s="762" t="s">
        <v>1899</v>
      </c>
      <c r="GJ29" s="857" t="s">
        <v>1920</v>
      </c>
      <c r="GK29" s="605" t="s">
        <v>1906</v>
      </c>
      <c r="GM29" s="353" t="s">
        <v>252</v>
      </c>
      <c r="GN29" s="128" t="s">
        <v>81</v>
      </c>
      <c r="GO29" s="1405" t="s">
        <v>83</v>
      </c>
      <c r="GP29" s="1467"/>
      <c r="GQ29" s="1468"/>
      <c r="GR29" s="1472" t="s">
        <v>81</v>
      </c>
      <c r="GS29" s="1467"/>
      <c r="GT29" s="1468"/>
      <c r="GU29" s="860"/>
      <c r="GV29" s="858"/>
      <c r="GW29" s="860"/>
      <c r="GX29" s="860"/>
      <c r="GY29" s="860"/>
      <c r="HA29" s="824" t="s">
        <v>164</v>
      </c>
      <c r="HB29" s="889" t="s">
        <v>1378</v>
      </c>
      <c r="HC29" s="888">
        <v>14.468</v>
      </c>
      <c r="HD29" s="554" t="s">
        <v>239</v>
      </c>
      <c r="HE29" s="790" t="s">
        <v>239</v>
      </c>
      <c r="HO29" s="353" t="s">
        <v>252</v>
      </c>
      <c r="HP29" s="128" t="s">
        <v>81</v>
      </c>
      <c r="HQ29" s="1469" t="s">
        <v>81</v>
      </c>
      <c r="HR29" s="1470"/>
      <c r="HS29" s="1471"/>
      <c r="HT29" s="1403" t="s">
        <v>95</v>
      </c>
      <c r="HU29" s="1468"/>
      <c r="HV29" s="1472" t="s">
        <v>81</v>
      </c>
      <c r="HW29" s="1467"/>
      <c r="HX29" s="1468"/>
      <c r="HY29" s="860"/>
      <c r="HZ29" s="860"/>
      <c r="IA29" s="860"/>
      <c r="IC29" s="848" t="s">
        <v>164</v>
      </c>
      <c r="ID29" s="795" t="s">
        <v>361</v>
      </c>
      <c r="IE29" s="554" t="s">
        <v>239</v>
      </c>
      <c r="IF29" s="554" t="s">
        <v>239</v>
      </c>
      <c r="IG29" s="790" t="s">
        <v>239</v>
      </c>
      <c r="IM29" s="518" t="s">
        <v>164</v>
      </c>
      <c r="IN29" s="812" t="s">
        <v>2150</v>
      </c>
      <c r="IO29" s="812" t="s">
        <v>2079</v>
      </c>
      <c r="IP29" s="605" t="s">
        <v>2113</v>
      </c>
    </row>
    <row r="30" spans="1:250" s="616" customFormat="1" ht="13.5" thickBot="1">
      <c r="A30" s="636" t="s">
        <v>227</v>
      </c>
      <c r="B30" s="399" t="s">
        <v>216</v>
      </c>
      <c r="C30" s="618">
        <v>25.833</v>
      </c>
      <c r="D30" s="618">
        <v>56.333</v>
      </c>
      <c r="E30" s="620">
        <f>MAX(C30:D30)</f>
        <v>56.333</v>
      </c>
      <c r="F30" s="58"/>
      <c r="G30" s="58"/>
      <c r="H30" s="58"/>
      <c r="I30" s="334"/>
      <c r="J30" s="58"/>
      <c r="K30" s="58"/>
      <c r="L30" s="58"/>
      <c r="M30" s="181"/>
      <c r="O30" s="631" t="s">
        <v>227</v>
      </c>
      <c r="P30" s="400" t="s">
        <v>658</v>
      </c>
      <c r="Q30" s="629">
        <v>15.417</v>
      </c>
      <c r="R30" s="629" t="s">
        <v>239</v>
      </c>
      <c r="S30" s="630" t="s">
        <v>239</v>
      </c>
      <c r="T30" s="58"/>
      <c r="U30" s="58"/>
      <c r="V30" s="58"/>
      <c r="W30" s="58"/>
      <c r="X30" s="130"/>
      <c r="Y30" s="58"/>
      <c r="Z30" s="58"/>
      <c r="AA30" s="58"/>
      <c r="AB30" s="58"/>
      <c r="AC30" s="181"/>
      <c r="AD30" s="181"/>
      <c r="AE30" s="58"/>
      <c r="AF30" s="58"/>
      <c r="AG30" s="334"/>
      <c r="AH30" s="58"/>
      <c r="AI30" s="58"/>
      <c r="AJ30" s="58"/>
      <c r="AK30" s="334"/>
      <c r="AL30" s="130"/>
      <c r="AM30" s="619" t="s">
        <v>227</v>
      </c>
      <c r="AN30" s="660" t="s">
        <v>642</v>
      </c>
      <c r="AO30" s="661">
        <v>17.165</v>
      </c>
      <c r="AP30" s="661">
        <v>17.069</v>
      </c>
      <c r="AQ30" s="662">
        <v>17.165</v>
      </c>
      <c r="AR30" s="58"/>
      <c r="AS30" s="58"/>
      <c r="AT30" s="58"/>
      <c r="AU30" s="58"/>
      <c r="AV30" s="58"/>
      <c r="AW30" s="135"/>
      <c r="AX30" s="58"/>
      <c r="AY30" s="334"/>
      <c r="AZ30" s="130"/>
      <c r="BA30" s="506" t="s">
        <v>227</v>
      </c>
      <c r="BB30" s="673" t="s">
        <v>1378</v>
      </c>
      <c r="BC30" s="661">
        <v>16.936</v>
      </c>
      <c r="BD30" s="661">
        <v>18.664</v>
      </c>
      <c r="BE30" s="662">
        <v>18.664</v>
      </c>
      <c r="BF30" s="58"/>
      <c r="BG30" s="58"/>
      <c r="BH30" s="58"/>
      <c r="BI30" s="58"/>
      <c r="BJ30" s="130"/>
      <c r="BK30" s="58"/>
      <c r="BL30" s="58"/>
      <c r="BM30" s="58"/>
      <c r="BN30" s="58"/>
      <c r="BO30" s="181"/>
      <c r="BP30" s="181"/>
      <c r="BQ30" s="58"/>
      <c r="BR30" s="58"/>
      <c r="BS30" s="334"/>
      <c r="BT30" s="58"/>
      <c r="BU30" s="58"/>
      <c r="BV30" s="58"/>
      <c r="BW30" s="334"/>
      <c r="BX30" s="119"/>
      <c r="BY30" s="119"/>
      <c r="BZ30" s="609"/>
      <c r="CA30" s="119"/>
      <c r="CB30" s="119"/>
      <c r="CC30" s="119"/>
      <c r="CD30" s="609"/>
      <c r="CE30" s="119"/>
      <c r="CF30" s="119"/>
      <c r="CG30" s="119"/>
      <c r="CH30" s="609"/>
      <c r="CI30" s="119"/>
      <c r="CJ30" s="119"/>
      <c r="CK30" s="119"/>
      <c r="CL30" s="119"/>
      <c r="CM30" s="619" t="s">
        <v>227</v>
      </c>
      <c r="CN30" s="660" t="s">
        <v>1352</v>
      </c>
      <c r="CO30" s="661">
        <v>16.441</v>
      </c>
      <c r="CP30" s="661">
        <v>16.652</v>
      </c>
      <c r="CQ30" s="662">
        <v>16.652</v>
      </c>
      <c r="CR30" s="58"/>
      <c r="CS30" s="58"/>
      <c r="CT30" s="58"/>
      <c r="CU30" s="58"/>
      <c r="CV30" s="58"/>
      <c r="CW30" s="58"/>
      <c r="CX30" s="58"/>
      <c r="CY30" s="334"/>
      <c r="CZ30" s="609"/>
      <c r="DA30" s="739" t="s">
        <v>227</v>
      </c>
      <c r="DB30" s="396" t="s">
        <v>657</v>
      </c>
      <c r="DC30" s="536">
        <v>15.998</v>
      </c>
      <c r="DD30" s="536">
        <v>17.829</v>
      </c>
      <c r="DE30" s="743">
        <v>17.829</v>
      </c>
      <c r="DF30" s="58"/>
      <c r="DG30" s="58"/>
      <c r="DH30" s="58"/>
      <c r="DI30" s="58"/>
      <c r="DJ30" s="58"/>
      <c r="DK30" s="58"/>
      <c r="DL30" s="58"/>
      <c r="DM30" s="334"/>
      <c r="DN30" s="612"/>
      <c r="DO30" s="621" t="s">
        <v>227</v>
      </c>
      <c r="DP30" s="730" t="s">
        <v>619</v>
      </c>
      <c r="DQ30" s="540" t="s">
        <v>239</v>
      </c>
      <c r="DR30" s="540" t="s">
        <v>239</v>
      </c>
      <c r="DS30" s="541" t="s">
        <v>239</v>
      </c>
      <c r="DT30" s="296"/>
      <c r="DU30" s="58"/>
      <c r="DV30" s="58"/>
      <c r="DW30" s="58"/>
      <c r="DX30" s="119"/>
      <c r="DY30" s="619" t="s">
        <v>227</v>
      </c>
      <c r="DZ30" s="660" t="s">
        <v>1688</v>
      </c>
      <c r="EA30" s="661">
        <v>20.202</v>
      </c>
      <c r="EB30" s="661">
        <v>20.231</v>
      </c>
      <c r="EC30" s="662">
        <f t="shared" si="14"/>
        <v>20.231</v>
      </c>
      <c r="ED30" s="58"/>
      <c r="EE30" s="58"/>
      <c r="EF30" s="58"/>
      <c r="EG30" s="58"/>
      <c r="EH30" s="130"/>
      <c r="EI30" s="130"/>
      <c r="EJ30" s="148"/>
      <c r="EK30" s="130"/>
      <c r="EL30" s="130"/>
      <c r="EM30" s="130"/>
      <c r="EN30" s="58"/>
      <c r="EO30" s="58"/>
      <c r="EP30" s="58"/>
      <c r="EQ30" s="58"/>
      <c r="ER30" s="614"/>
      <c r="ES30" s="824" t="s">
        <v>49</v>
      </c>
      <c r="ET30" s="812" t="s">
        <v>1802</v>
      </c>
      <c r="EU30" s="479" t="s">
        <v>1752</v>
      </c>
      <c r="EV30" s="479" t="s">
        <v>1753</v>
      </c>
      <c r="EW30" s="813" t="s">
        <v>1368</v>
      </c>
      <c r="EX30" s="605" t="s">
        <v>1840</v>
      </c>
      <c r="EY30" s="532"/>
      <c r="EZ30" s="788" t="s">
        <v>227</v>
      </c>
      <c r="FA30" s="795" t="s">
        <v>244</v>
      </c>
      <c r="FB30" s="555">
        <v>15.76</v>
      </c>
      <c r="FC30" s="554" t="s">
        <v>239</v>
      </c>
      <c r="FD30" s="790" t="s">
        <v>239</v>
      </c>
      <c r="FE30" s="785"/>
      <c r="FF30" s="182"/>
      <c r="FG30" s="119"/>
      <c r="FH30" s="119"/>
      <c r="FI30" s="182"/>
      <c r="FJ30" s="719" t="s">
        <v>227</v>
      </c>
      <c r="FK30" s="847" t="s">
        <v>209</v>
      </c>
      <c r="FL30" s="540">
        <v>17.868</v>
      </c>
      <c r="FM30" s="540">
        <v>18.617</v>
      </c>
      <c r="FN30" s="541">
        <f t="shared" si="18"/>
        <v>18.617</v>
      </c>
      <c r="FO30" s="58"/>
      <c r="FP30" s="58"/>
      <c r="FQ30" s="58"/>
      <c r="FR30" s="58"/>
      <c r="FS30" s="119"/>
      <c r="FT30" s="353" t="s">
        <v>248</v>
      </c>
      <c r="FU30" s="128" t="s">
        <v>101</v>
      </c>
      <c r="FV30" s="1405" t="s">
        <v>1386</v>
      </c>
      <c r="FW30" s="1467"/>
      <c r="FX30" s="1468"/>
      <c r="FY30" s="1403" t="s">
        <v>95</v>
      </c>
      <c r="FZ30" s="1468"/>
      <c r="GA30" s="1403" t="s">
        <v>10</v>
      </c>
      <c r="GB30" s="1467"/>
      <c r="GC30" s="1468"/>
      <c r="GD30" s="1472" t="s">
        <v>1386</v>
      </c>
      <c r="GE30" s="1467"/>
      <c r="GF30" s="1468"/>
      <c r="GH30" s="385" t="s">
        <v>50</v>
      </c>
      <c r="GI30" s="762" t="s">
        <v>513</v>
      </c>
      <c r="GJ30" s="857" t="s">
        <v>1922</v>
      </c>
      <c r="GK30" s="605" t="s">
        <v>1907</v>
      </c>
      <c r="GM30" s="353" t="s">
        <v>247</v>
      </c>
      <c r="GN30" s="128" t="s">
        <v>76</v>
      </c>
      <c r="GO30" s="1405" t="s">
        <v>140</v>
      </c>
      <c r="GP30" s="1467"/>
      <c r="GQ30" s="1468"/>
      <c r="GR30" s="1472" t="s">
        <v>75</v>
      </c>
      <c r="GS30" s="1467"/>
      <c r="GT30" s="1468"/>
      <c r="GU30" s="860"/>
      <c r="GV30" s="858"/>
      <c r="GW30" s="860"/>
      <c r="GX30" s="860"/>
      <c r="GY30" s="860"/>
      <c r="HA30" s="824" t="s">
        <v>227</v>
      </c>
      <c r="HB30" s="889" t="s">
        <v>1346</v>
      </c>
      <c r="HC30" s="888">
        <v>16.195</v>
      </c>
      <c r="HD30" s="554" t="s">
        <v>239</v>
      </c>
      <c r="HE30" s="790" t="s">
        <v>239</v>
      </c>
      <c r="HO30" s="353" t="s">
        <v>247</v>
      </c>
      <c r="HP30" s="128" t="s">
        <v>76</v>
      </c>
      <c r="HQ30" s="1469" t="s">
        <v>140</v>
      </c>
      <c r="HR30" s="1470"/>
      <c r="HS30" s="1471"/>
      <c r="HT30" s="1403" t="s">
        <v>0</v>
      </c>
      <c r="HU30" s="1468"/>
      <c r="HV30" s="1472" t="s">
        <v>75</v>
      </c>
      <c r="HW30" s="1467"/>
      <c r="HX30" s="1468"/>
      <c r="HY30" s="860"/>
      <c r="HZ30" s="860"/>
      <c r="IA30" s="860"/>
      <c r="IC30" s="848" t="s">
        <v>227</v>
      </c>
      <c r="ID30" s="795" t="s">
        <v>1376</v>
      </c>
      <c r="IE30" s="555">
        <v>14.837</v>
      </c>
      <c r="IF30" s="554" t="s">
        <v>239</v>
      </c>
      <c r="IG30" s="790" t="s">
        <v>239</v>
      </c>
      <c r="IM30" s="518" t="s">
        <v>227</v>
      </c>
      <c r="IN30" s="812" t="s">
        <v>2151</v>
      </c>
      <c r="IO30" s="812" t="s">
        <v>2080</v>
      </c>
      <c r="IP30" s="605" t="s">
        <v>2114</v>
      </c>
    </row>
    <row r="31" spans="1:250" s="616" customFormat="1" ht="13.5" thickBot="1">
      <c r="A31" s="637" t="s">
        <v>229</v>
      </c>
      <c r="B31" s="401" t="s">
        <v>1566</v>
      </c>
      <c r="C31" s="623">
        <v>49.733</v>
      </c>
      <c r="D31" s="623">
        <v>65.76</v>
      </c>
      <c r="E31" s="624">
        <f>MAX(C31:D31)</f>
        <v>65.76</v>
      </c>
      <c r="F31" s="58"/>
      <c r="G31" s="58"/>
      <c r="H31" s="58"/>
      <c r="I31" s="334"/>
      <c r="J31" s="58"/>
      <c r="K31" s="58"/>
      <c r="L31" s="58"/>
      <c r="M31" s="135"/>
      <c r="O31" s="619" t="s">
        <v>229</v>
      </c>
      <c r="P31" s="617" t="s">
        <v>244</v>
      </c>
      <c r="Q31" s="618" t="s">
        <v>239</v>
      </c>
      <c r="R31" s="618" t="s">
        <v>239</v>
      </c>
      <c r="S31" s="620" t="s">
        <v>239</v>
      </c>
      <c r="T31" s="58"/>
      <c r="U31" s="58"/>
      <c r="V31" s="58"/>
      <c r="W31" s="58"/>
      <c r="X31" s="130"/>
      <c r="Y31" s="58"/>
      <c r="Z31" s="58"/>
      <c r="AA31" s="58"/>
      <c r="AB31" s="58"/>
      <c r="AC31" s="181"/>
      <c r="AD31" s="181"/>
      <c r="AE31" s="181"/>
      <c r="AF31" s="181"/>
      <c r="AG31" s="181"/>
      <c r="AH31" s="58"/>
      <c r="AI31" s="58"/>
      <c r="AJ31" s="58"/>
      <c r="AK31" s="334"/>
      <c r="AL31" s="130"/>
      <c r="AM31" s="619" t="s">
        <v>229</v>
      </c>
      <c r="AN31" s="660" t="s">
        <v>604</v>
      </c>
      <c r="AO31" s="661">
        <v>17.193</v>
      </c>
      <c r="AP31" s="661">
        <v>17.296</v>
      </c>
      <c r="AQ31" s="662">
        <v>17.296</v>
      </c>
      <c r="AR31" s="58"/>
      <c r="AS31" s="58"/>
      <c r="AT31" s="58"/>
      <c r="AU31" s="58"/>
      <c r="AV31" s="58"/>
      <c r="AW31" s="135"/>
      <c r="AX31" s="58"/>
      <c r="AY31" s="334"/>
      <c r="AZ31" s="130"/>
      <c r="BA31" s="506" t="s">
        <v>229</v>
      </c>
      <c r="BB31" s="673" t="s">
        <v>128</v>
      </c>
      <c r="BC31" s="661">
        <v>17.812</v>
      </c>
      <c r="BD31" s="661">
        <v>18.931</v>
      </c>
      <c r="BE31" s="662">
        <v>18.931</v>
      </c>
      <c r="BF31" s="58"/>
      <c r="BG31" s="58"/>
      <c r="BH31" s="58"/>
      <c r="BI31" s="58"/>
      <c r="BJ31" s="130"/>
      <c r="BK31" s="58"/>
      <c r="BL31" s="58"/>
      <c r="BM31" s="58"/>
      <c r="BN31" s="58"/>
      <c r="BO31" s="181"/>
      <c r="BP31" s="181"/>
      <c r="BQ31" s="181"/>
      <c r="BR31" s="181"/>
      <c r="BS31" s="181"/>
      <c r="BT31" s="58"/>
      <c r="BU31" s="58"/>
      <c r="BV31" s="58"/>
      <c r="BW31" s="334"/>
      <c r="BX31" s="119"/>
      <c r="BY31" s="119"/>
      <c r="BZ31" s="609"/>
      <c r="CA31" s="119"/>
      <c r="CB31" s="119"/>
      <c r="CC31" s="119"/>
      <c r="CD31" s="609"/>
      <c r="CE31" s="119"/>
      <c r="CF31" s="119"/>
      <c r="CG31" s="119"/>
      <c r="CH31" s="609"/>
      <c r="CI31" s="119"/>
      <c r="CJ31" s="119"/>
      <c r="CK31" s="119"/>
      <c r="CL31" s="119"/>
      <c r="CM31" s="619" t="s">
        <v>229</v>
      </c>
      <c r="CN31" s="660" t="s">
        <v>244</v>
      </c>
      <c r="CO31" s="661">
        <v>15.043</v>
      </c>
      <c r="CP31" s="661">
        <v>16.904</v>
      </c>
      <c r="CQ31" s="662">
        <v>16.904</v>
      </c>
      <c r="CR31" s="58"/>
      <c r="CS31" s="58"/>
      <c r="CT31" s="58"/>
      <c r="CU31" s="58"/>
      <c r="CV31" s="58"/>
      <c r="CW31" s="58"/>
      <c r="CX31" s="58"/>
      <c r="CY31" s="334"/>
      <c r="CZ31" s="609"/>
      <c r="DA31" s="739" t="s">
        <v>229</v>
      </c>
      <c r="DB31" s="396" t="s">
        <v>1377</v>
      </c>
      <c r="DC31" s="536">
        <v>18.005</v>
      </c>
      <c r="DD31" s="536">
        <v>17.476</v>
      </c>
      <c r="DE31" s="743">
        <v>18.005</v>
      </c>
      <c r="DF31" s="58"/>
      <c r="DG31" s="58"/>
      <c r="DH31" s="58"/>
      <c r="DI31" s="58"/>
      <c r="DJ31" s="58"/>
      <c r="DK31" s="58"/>
      <c r="DL31" s="58"/>
      <c r="DM31" s="334"/>
      <c r="DN31" s="612"/>
      <c r="DO31" s="58"/>
      <c r="DP31" s="58"/>
      <c r="DQ31" s="58"/>
      <c r="DR31" s="58"/>
      <c r="DS31" s="58"/>
      <c r="DT31" s="58"/>
      <c r="DU31" s="57"/>
      <c r="DV31" s="57"/>
      <c r="DW31" s="57"/>
      <c r="DX31" s="119"/>
      <c r="DY31" s="619" t="s">
        <v>229</v>
      </c>
      <c r="DZ31" s="660" t="s">
        <v>241</v>
      </c>
      <c r="EA31" s="661">
        <v>20.588</v>
      </c>
      <c r="EB31" s="661">
        <v>18.095</v>
      </c>
      <c r="EC31" s="662">
        <f t="shared" si="14"/>
        <v>20.588</v>
      </c>
      <c r="ED31" s="58"/>
      <c r="EE31" s="58"/>
      <c r="EF31" s="58"/>
      <c r="EG31" s="58"/>
      <c r="EH31" s="130"/>
      <c r="EI31" s="130"/>
      <c r="EJ31" s="148"/>
      <c r="EK31" s="130"/>
      <c r="EL31" s="130"/>
      <c r="EM31" s="130"/>
      <c r="EN31" s="58"/>
      <c r="EO31" s="58"/>
      <c r="EP31" s="58"/>
      <c r="EQ31" s="58"/>
      <c r="ER31" s="614"/>
      <c r="ES31" s="825" t="s">
        <v>47</v>
      </c>
      <c r="ET31" s="818" t="s">
        <v>559</v>
      </c>
      <c r="EU31" s="483" t="s">
        <v>1780</v>
      </c>
      <c r="EV31" s="483" t="s">
        <v>1781</v>
      </c>
      <c r="EW31" s="819" t="s">
        <v>435</v>
      </c>
      <c r="EX31" s="831" t="s">
        <v>1841</v>
      </c>
      <c r="EY31" s="532"/>
      <c r="EZ31" s="788" t="s">
        <v>229</v>
      </c>
      <c r="FA31" s="795" t="s">
        <v>608</v>
      </c>
      <c r="FB31" s="554" t="s">
        <v>239</v>
      </c>
      <c r="FC31" s="555">
        <v>16.058</v>
      </c>
      <c r="FD31" s="790" t="s">
        <v>239</v>
      </c>
      <c r="FE31" s="785"/>
      <c r="FF31" s="182"/>
      <c r="FG31" s="119"/>
      <c r="FH31" s="119"/>
      <c r="FI31" s="182"/>
      <c r="FJ31" s="58"/>
      <c r="FK31" s="58"/>
      <c r="FL31" s="58"/>
      <c r="FM31" s="58"/>
      <c r="FN31" s="58"/>
      <c r="FO31" s="58"/>
      <c r="FP31" s="58"/>
      <c r="FQ31" s="58"/>
      <c r="FR31" s="334"/>
      <c r="FS31" s="119"/>
      <c r="FT31" s="58"/>
      <c r="FU31" s="58"/>
      <c r="FV31" s="58"/>
      <c r="FW31" s="58"/>
      <c r="FX31" s="58"/>
      <c r="FY31" s="58"/>
      <c r="FZ31" s="58"/>
      <c r="GA31" s="58"/>
      <c r="GB31" s="334"/>
      <c r="GC31" s="58"/>
      <c r="GD31" s="58"/>
      <c r="GE31" s="58"/>
      <c r="GF31" s="58"/>
      <c r="GH31" s="386" t="s">
        <v>49</v>
      </c>
      <c r="GI31" s="826" t="s">
        <v>35</v>
      </c>
      <c r="GJ31" s="854" t="s">
        <v>222</v>
      </c>
      <c r="GK31" s="604" t="s">
        <v>1908</v>
      </c>
      <c r="GM31" s="353" t="s">
        <v>248</v>
      </c>
      <c r="GN31" s="128" t="s">
        <v>101</v>
      </c>
      <c r="GO31" s="1405" t="s">
        <v>1386</v>
      </c>
      <c r="GP31" s="1467"/>
      <c r="GQ31" s="1468"/>
      <c r="GR31" s="1472" t="s">
        <v>1386</v>
      </c>
      <c r="GS31" s="1467"/>
      <c r="GT31" s="1468"/>
      <c r="GU31" s="860"/>
      <c r="GV31" s="858"/>
      <c r="GW31" s="860"/>
      <c r="GX31" s="860"/>
      <c r="GY31" s="860"/>
      <c r="HA31" s="829" t="s">
        <v>229</v>
      </c>
      <c r="HB31" s="864" t="s">
        <v>656</v>
      </c>
      <c r="HC31" s="890" t="s">
        <v>239</v>
      </c>
      <c r="HD31" s="890" t="s">
        <v>239</v>
      </c>
      <c r="HE31" s="892" t="s">
        <v>239</v>
      </c>
      <c r="HO31" s="353" t="s">
        <v>248</v>
      </c>
      <c r="HP31" s="128" t="s">
        <v>101</v>
      </c>
      <c r="HQ31" s="1469" t="s">
        <v>1386</v>
      </c>
      <c r="HR31" s="1470"/>
      <c r="HS31" s="1471"/>
      <c r="HT31" s="1403" t="s">
        <v>109</v>
      </c>
      <c r="HU31" s="1468"/>
      <c r="HV31" s="1472" t="s">
        <v>1386</v>
      </c>
      <c r="HW31" s="1467"/>
      <c r="HX31" s="1468"/>
      <c r="HY31" s="860"/>
      <c r="HZ31" s="860"/>
      <c r="IA31" s="860"/>
      <c r="IC31" s="848" t="s">
        <v>229</v>
      </c>
      <c r="ID31" s="762" t="s">
        <v>1371</v>
      </c>
      <c r="IE31" s="796">
        <v>15.34</v>
      </c>
      <c r="IF31" s="554" t="s">
        <v>239</v>
      </c>
      <c r="IG31" s="790" t="s">
        <v>239</v>
      </c>
      <c r="IM31" s="518" t="s">
        <v>229</v>
      </c>
      <c r="IN31" s="812" t="s">
        <v>2152</v>
      </c>
      <c r="IO31" s="812" t="s">
        <v>2066</v>
      </c>
      <c r="IP31" s="605" t="s">
        <v>2115</v>
      </c>
    </row>
    <row r="32" spans="1:250" s="616" customFormat="1" ht="12.75">
      <c r="A32" s="58"/>
      <c r="B32" s="58"/>
      <c r="C32" s="58"/>
      <c r="D32" s="58"/>
      <c r="E32" s="58"/>
      <c r="F32" s="58"/>
      <c r="G32" s="58"/>
      <c r="H32" s="334"/>
      <c r="I32" s="135"/>
      <c r="J32" s="58"/>
      <c r="K32" s="58"/>
      <c r="L32" s="58"/>
      <c r="M32" s="334"/>
      <c r="O32" s="619" t="s">
        <v>231</v>
      </c>
      <c r="P32" s="617" t="s">
        <v>204</v>
      </c>
      <c r="Q32" s="618" t="s">
        <v>239</v>
      </c>
      <c r="R32" s="618" t="s">
        <v>239</v>
      </c>
      <c r="S32" s="620" t="s">
        <v>239</v>
      </c>
      <c r="T32" s="58"/>
      <c r="U32" s="58"/>
      <c r="V32" s="58"/>
      <c r="W32" s="58"/>
      <c r="X32" s="130"/>
      <c r="Y32" s="58"/>
      <c r="Z32" s="58"/>
      <c r="AA32" s="58"/>
      <c r="AB32" s="58"/>
      <c r="AC32" s="181"/>
      <c r="AD32" s="181"/>
      <c r="AE32" s="181"/>
      <c r="AF32" s="181"/>
      <c r="AG32" s="181"/>
      <c r="AH32" s="58"/>
      <c r="AI32" s="58"/>
      <c r="AJ32" s="334"/>
      <c r="AK32" s="334"/>
      <c r="AL32" s="130"/>
      <c r="AM32" s="619" t="s">
        <v>231</v>
      </c>
      <c r="AN32" s="660" t="s">
        <v>240</v>
      </c>
      <c r="AO32" s="661">
        <v>17.437</v>
      </c>
      <c r="AP32" s="661">
        <v>17.397</v>
      </c>
      <c r="AQ32" s="662">
        <v>17.437</v>
      </c>
      <c r="AR32" s="58"/>
      <c r="AS32" s="58"/>
      <c r="AT32" s="58"/>
      <c r="AU32" s="58"/>
      <c r="AV32" s="58"/>
      <c r="AW32" s="135"/>
      <c r="AX32" s="58"/>
      <c r="AY32" s="334"/>
      <c r="AZ32" s="130"/>
      <c r="BA32" s="506" t="s">
        <v>231</v>
      </c>
      <c r="BB32" s="673" t="s">
        <v>1460</v>
      </c>
      <c r="BC32" s="661">
        <v>19.385</v>
      </c>
      <c r="BD32" s="661">
        <v>19.388</v>
      </c>
      <c r="BE32" s="662">
        <v>19.388</v>
      </c>
      <c r="BF32" s="58"/>
      <c r="BG32" s="58"/>
      <c r="BH32" s="58"/>
      <c r="BI32" s="58"/>
      <c r="BJ32" s="130"/>
      <c r="BK32" s="58"/>
      <c r="BL32" s="58"/>
      <c r="BM32" s="58"/>
      <c r="BN32" s="58"/>
      <c r="BO32" s="181"/>
      <c r="BP32" s="181"/>
      <c r="BQ32" s="181"/>
      <c r="BR32" s="181"/>
      <c r="BS32" s="181"/>
      <c r="BT32" s="58"/>
      <c r="BU32" s="58"/>
      <c r="BV32" s="334"/>
      <c r="BW32" s="334"/>
      <c r="BX32" s="119"/>
      <c r="BY32" s="119"/>
      <c r="BZ32" s="609"/>
      <c r="CA32" s="119"/>
      <c r="CB32" s="119"/>
      <c r="CC32" s="119"/>
      <c r="CD32" s="609"/>
      <c r="CE32" s="119"/>
      <c r="CF32" s="119"/>
      <c r="CG32" s="119"/>
      <c r="CH32" s="609"/>
      <c r="CI32" s="119"/>
      <c r="CJ32" s="119"/>
      <c r="CK32" s="119"/>
      <c r="CL32" s="119"/>
      <c r="CM32" s="619" t="s">
        <v>231</v>
      </c>
      <c r="CN32" s="660" t="s">
        <v>608</v>
      </c>
      <c r="CO32" s="661">
        <v>15.076</v>
      </c>
      <c r="CP32" s="661">
        <v>17.893</v>
      </c>
      <c r="CQ32" s="662">
        <v>17.893</v>
      </c>
      <c r="CR32" s="58"/>
      <c r="CS32" s="58"/>
      <c r="CT32" s="58"/>
      <c r="CU32" s="58"/>
      <c r="CV32" s="58"/>
      <c r="CW32" s="58"/>
      <c r="CX32" s="58"/>
      <c r="CY32" s="334"/>
      <c r="CZ32" s="609"/>
      <c r="DA32" s="739" t="s">
        <v>231</v>
      </c>
      <c r="DB32" s="396" t="s">
        <v>659</v>
      </c>
      <c r="DC32" s="536">
        <v>15.228</v>
      </c>
      <c r="DD32" s="536">
        <v>18.115</v>
      </c>
      <c r="DE32" s="743">
        <v>18.115</v>
      </c>
      <c r="DF32" s="58"/>
      <c r="DG32" s="58"/>
      <c r="DH32" s="58"/>
      <c r="DI32" s="58"/>
      <c r="DJ32" s="58"/>
      <c r="DK32" s="58"/>
      <c r="DL32" s="58"/>
      <c r="DM32" s="334"/>
      <c r="DN32" s="612"/>
      <c r="DO32" s="352" t="s">
        <v>179</v>
      </c>
      <c r="DP32" s="59"/>
      <c r="DQ32" s="58"/>
      <c r="DR32" s="58"/>
      <c r="DS32" s="58"/>
      <c r="DT32" s="58"/>
      <c r="DU32" s="57"/>
      <c r="DV32" s="57"/>
      <c r="DW32" s="57"/>
      <c r="DX32" s="119"/>
      <c r="DY32" s="619" t="s">
        <v>231</v>
      </c>
      <c r="DZ32" s="660" t="s">
        <v>650</v>
      </c>
      <c r="EA32" s="724" t="s">
        <v>239</v>
      </c>
      <c r="EB32" s="724">
        <v>15.28</v>
      </c>
      <c r="EC32" s="725" t="s">
        <v>239</v>
      </c>
      <c r="ED32" s="58"/>
      <c r="EE32" s="58"/>
      <c r="EF32" s="58"/>
      <c r="EG32" s="58"/>
      <c r="EH32" s="130"/>
      <c r="EI32" s="130"/>
      <c r="EJ32" s="148"/>
      <c r="EK32" s="130"/>
      <c r="EL32" s="130"/>
      <c r="EM32" s="130"/>
      <c r="EN32" s="58"/>
      <c r="EO32" s="58"/>
      <c r="EP32" s="58"/>
      <c r="EQ32" s="58"/>
      <c r="ER32" s="614"/>
      <c r="ES32" s="383" t="s">
        <v>1310</v>
      </c>
      <c r="ET32" s="820"/>
      <c r="EU32" s="821" t="s">
        <v>528</v>
      </c>
      <c r="EV32" s="821" t="s">
        <v>1807</v>
      </c>
      <c r="EW32" s="822" t="s">
        <v>1808</v>
      </c>
      <c r="EX32" s="823" t="s">
        <v>159</v>
      </c>
      <c r="EY32" s="532"/>
      <c r="EZ32" s="788" t="s">
        <v>231</v>
      </c>
      <c r="FA32" s="795" t="s">
        <v>204</v>
      </c>
      <c r="FB32" s="554" t="s">
        <v>239</v>
      </c>
      <c r="FC32" s="554" t="s">
        <v>239</v>
      </c>
      <c r="FD32" s="790" t="s">
        <v>239</v>
      </c>
      <c r="FE32" s="785"/>
      <c r="FF32" s="182"/>
      <c r="FG32" s="119"/>
      <c r="FH32" s="119"/>
      <c r="FI32" s="182"/>
      <c r="FJ32" s="352" t="s">
        <v>179</v>
      </c>
      <c r="FK32" s="59"/>
      <c r="FL32" s="133"/>
      <c r="FM32" s="58"/>
      <c r="FN32" s="58"/>
      <c r="FO32" s="441"/>
      <c r="FP32" s="58"/>
      <c r="FQ32" s="334"/>
      <c r="FR32" s="135"/>
      <c r="FS32" s="119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H32" s="386" t="s">
        <v>47</v>
      </c>
      <c r="GI32" s="826" t="s">
        <v>142</v>
      </c>
      <c r="GJ32" s="854" t="s">
        <v>222</v>
      </c>
      <c r="GK32" s="604" t="s">
        <v>1909</v>
      </c>
      <c r="GN32" s="858"/>
      <c r="GO32" s="861"/>
      <c r="GP32" s="860"/>
      <c r="GQ32" s="860"/>
      <c r="GS32" s="860"/>
      <c r="GT32" s="860"/>
      <c r="GU32" s="860"/>
      <c r="GV32" s="858"/>
      <c r="GW32" s="860"/>
      <c r="GX32" s="860"/>
      <c r="GY32" s="860"/>
      <c r="HA32" s="848" t="s">
        <v>231</v>
      </c>
      <c r="HB32" s="862" t="s">
        <v>659</v>
      </c>
      <c r="HC32" s="761" t="s">
        <v>239</v>
      </c>
      <c r="HD32" s="761" t="s">
        <v>239</v>
      </c>
      <c r="HE32" s="893" t="s">
        <v>239</v>
      </c>
      <c r="HO32" s="47"/>
      <c r="HQ32" s="860"/>
      <c r="HR32" s="860"/>
      <c r="HS32" s="860"/>
      <c r="HT32" s="47"/>
      <c r="HU32" s="859"/>
      <c r="HV32" s="859"/>
      <c r="HW32" s="859"/>
      <c r="HX32" s="47"/>
      <c r="HY32" s="860"/>
      <c r="HZ32" s="860"/>
      <c r="IA32" s="860"/>
      <c r="IC32" s="848" t="s">
        <v>231</v>
      </c>
      <c r="ID32" s="762" t="s">
        <v>209</v>
      </c>
      <c r="IE32" s="761" t="s">
        <v>239</v>
      </c>
      <c r="IF32" s="554" t="s">
        <v>239</v>
      </c>
      <c r="IG32" s="790" t="s">
        <v>239</v>
      </c>
      <c r="IM32" s="518" t="s">
        <v>231</v>
      </c>
      <c r="IN32" s="812" t="s">
        <v>2153</v>
      </c>
      <c r="IO32" s="812" t="s">
        <v>2081</v>
      </c>
      <c r="IP32" s="605" t="s">
        <v>2116</v>
      </c>
    </row>
    <row r="33" spans="1:250" s="616" customFormat="1" ht="13.5" thickBot="1">
      <c r="A33" s="352" t="s">
        <v>179</v>
      </c>
      <c r="B33" s="59"/>
      <c r="C33" s="133"/>
      <c r="D33" s="58"/>
      <c r="E33" s="58"/>
      <c r="F33" s="58"/>
      <c r="G33" s="58"/>
      <c r="H33" s="334"/>
      <c r="I33" s="135"/>
      <c r="J33" s="58"/>
      <c r="K33" s="58"/>
      <c r="L33" s="58"/>
      <c r="M33" s="334"/>
      <c r="O33" s="621" t="s">
        <v>232</v>
      </c>
      <c r="P33" s="622" t="s">
        <v>361</v>
      </c>
      <c r="Q33" s="623" t="s">
        <v>239</v>
      </c>
      <c r="R33" s="623" t="s">
        <v>239</v>
      </c>
      <c r="S33" s="624" t="s">
        <v>239</v>
      </c>
      <c r="T33" s="58"/>
      <c r="U33" s="58"/>
      <c r="V33" s="58"/>
      <c r="W33" s="58"/>
      <c r="X33" s="130"/>
      <c r="Y33" s="58"/>
      <c r="Z33" s="58"/>
      <c r="AA33" s="58"/>
      <c r="AB33" s="58"/>
      <c r="AC33" s="58"/>
      <c r="AH33" s="58"/>
      <c r="AI33" s="58"/>
      <c r="AJ33" s="334"/>
      <c r="AK33" s="334"/>
      <c r="AL33" s="130"/>
      <c r="AM33" s="619" t="s">
        <v>232</v>
      </c>
      <c r="AN33" s="256" t="s">
        <v>639</v>
      </c>
      <c r="AO33" s="661">
        <v>18.674</v>
      </c>
      <c r="AP33" s="661">
        <v>19.128</v>
      </c>
      <c r="AQ33" s="531">
        <v>19.128</v>
      </c>
      <c r="AR33" s="58"/>
      <c r="AS33" s="58"/>
      <c r="AT33" s="58"/>
      <c r="AU33" s="58"/>
      <c r="AV33" s="58"/>
      <c r="AW33" s="135"/>
      <c r="AX33" s="58"/>
      <c r="AY33" s="334"/>
      <c r="AZ33" s="130"/>
      <c r="BA33" s="506" t="s">
        <v>232</v>
      </c>
      <c r="BB33" s="256" t="s">
        <v>1590</v>
      </c>
      <c r="BC33" s="661">
        <v>14.41</v>
      </c>
      <c r="BD33" s="661">
        <v>19.702</v>
      </c>
      <c r="BE33" s="662">
        <v>19.702</v>
      </c>
      <c r="BF33" s="58"/>
      <c r="BG33" s="58"/>
      <c r="BH33" s="58"/>
      <c r="BI33" s="58"/>
      <c r="BJ33" s="130"/>
      <c r="BK33" s="58"/>
      <c r="BL33" s="58"/>
      <c r="BM33" s="58"/>
      <c r="BN33" s="58"/>
      <c r="BO33" s="58"/>
      <c r="BT33" s="58"/>
      <c r="BU33" s="58"/>
      <c r="BV33" s="334"/>
      <c r="BW33" s="334"/>
      <c r="BX33" s="119"/>
      <c r="BY33" s="119"/>
      <c r="BZ33" s="609"/>
      <c r="CA33" s="119"/>
      <c r="CB33" s="119"/>
      <c r="CC33" s="119"/>
      <c r="CD33" s="609"/>
      <c r="CE33" s="119"/>
      <c r="CF33" s="119"/>
      <c r="CG33" s="119"/>
      <c r="CH33" s="609"/>
      <c r="CI33" s="119"/>
      <c r="CJ33" s="119"/>
      <c r="CK33" s="119"/>
      <c r="CL33" s="119"/>
      <c r="CM33" s="619" t="s">
        <v>232</v>
      </c>
      <c r="CN33" s="256" t="s">
        <v>642</v>
      </c>
      <c r="CO33" s="661">
        <v>18.437</v>
      </c>
      <c r="CP33" s="661">
        <v>17.598</v>
      </c>
      <c r="CQ33" s="531">
        <v>18.437</v>
      </c>
      <c r="CR33" s="58"/>
      <c r="CS33" s="58"/>
      <c r="CT33" s="58"/>
      <c r="CU33" s="58"/>
      <c r="CV33" s="58"/>
      <c r="CW33" s="58"/>
      <c r="CX33" s="58"/>
      <c r="CY33" s="334"/>
      <c r="CZ33" s="609"/>
      <c r="DA33" s="739" t="s">
        <v>232</v>
      </c>
      <c r="DB33" s="396" t="s">
        <v>653</v>
      </c>
      <c r="DC33" s="536">
        <v>18.535</v>
      </c>
      <c r="DD33" s="536">
        <v>18.095</v>
      </c>
      <c r="DE33" s="743">
        <v>18.535</v>
      </c>
      <c r="DF33" s="58"/>
      <c r="DG33" s="58"/>
      <c r="DH33" s="58"/>
      <c r="DI33" s="58"/>
      <c r="DJ33" s="58"/>
      <c r="DK33" s="58"/>
      <c r="DL33" s="58"/>
      <c r="DM33" s="334"/>
      <c r="DN33" s="612"/>
      <c r="DO33" s="672" t="s">
        <v>249</v>
      </c>
      <c r="DP33" s="339" t="s">
        <v>79</v>
      </c>
      <c r="DQ33" s="58"/>
      <c r="DR33" s="58"/>
      <c r="DS33" s="58"/>
      <c r="DT33" s="58"/>
      <c r="DU33" s="57"/>
      <c r="DV33" s="57"/>
      <c r="DW33" s="57"/>
      <c r="DX33" s="119"/>
      <c r="DY33" s="619" t="s">
        <v>232</v>
      </c>
      <c r="DZ33" s="660" t="s">
        <v>608</v>
      </c>
      <c r="EA33" s="724" t="s">
        <v>239</v>
      </c>
      <c r="EB33" s="724" t="s">
        <v>239</v>
      </c>
      <c r="EC33" s="725" t="s">
        <v>239</v>
      </c>
      <c r="ED33" s="58"/>
      <c r="EE33" s="58"/>
      <c r="EF33" s="58"/>
      <c r="EG33" s="58"/>
      <c r="EH33" s="130"/>
      <c r="EI33" s="130"/>
      <c r="EJ33" s="148"/>
      <c r="EK33" s="130"/>
      <c r="EL33" s="130"/>
      <c r="EM33" s="130"/>
      <c r="EN33" s="58"/>
      <c r="EO33" s="58"/>
      <c r="EP33" s="58"/>
      <c r="EQ33" s="58"/>
      <c r="ER33" s="614"/>
      <c r="ES33" s="824" t="s">
        <v>46</v>
      </c>
      <c r="ET33" s="812" t="s">
        <v>568</v>
      </c>
      <c r="EU33" s="479" t="s">
        <v>1763</v>
      </c>
      <c r="EV33" s="479" t="s">
        <v>1764</v>
      </c>
      <c r="EW33" s="813" t="s">
        <v>569</v>
      </c>
      <c r="EX33" s="605" t="s">
        <v>1842</v>
      </c>
      <c r="EY33" s="532"/>
      <c r="EZ33" s="791" t="s">
        <v>232</v>
      </c>
      <c r="FA33" s="800" t="s">
        <v>1460</v>
      </c>
      <c r="FB33" s="556" t="s">
        <v>239</v>
      </c>
      <c r="FC33" s="556" t="s">
        <v>239</v>
      </c>
      <c r="FD33" s="793" t="s">
        <v>239</v>
      </c>
      <c r="FE33" s="785"/>
      <c r="FF33" s="182"/>
      <c r="FG33" s="119"/>
      <c r="FH33" s="119"/>
      <c r="FI33" s="182"/>
      <c r="FJ33" s="353" t="s">
        <v>249</v>
      </c>
      <c r="FK33" s="128" t="s">
        <v>79</v>
      </c>
      <c r="FL33" s="1405" t="s">
        <v>79</v>
      </c>
      <c r="FM33" s="1467"/>
      <c r="FN33" s="1468"/>
      <c r="FS33" s="119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H33" s="386" t="s">
        <v>55</v>
      </c>
      <c r="GI33" s="826" t="s">
        <v>1813</v>
      </c>
      <c r="GJ33" s="854" t="s">
        <v>222</v>
      </c>
      <c r="GK33" s="604" t="s">
        <v>1910</v>
      </c>
      <c r="GN33" s="858"/>
      <c r="GO33" s="860"/>
      <c r="GP33" s="860"/>
      <c r="GQ33" s="860"/>
      <c r="GS33" s="860"/>
      <c r="GT33" s="860"/>
      <c r="GU33" s="860"/>
      <c r="GV33" s="858"/>
      <c r="GW33" s="860"/>
      <c r="GX33" s="860"/>
      <c r="GY33" s="860"/>
      <c r="HA33" s="824" t="s">
        <v>232</v>
      </c>
      <c r="HB33" s="862" t="s">
        <v>1368</v>
      </c>
      <c r="HC33" s="761" t="s">
        <v>239</v>
      </c>
      <c r="HD33" s="761" t="s">
        <v>239</v>
      </c>
      <c r="HE33" s="893" t="s">
        <v>239</v>
      </c>
      <c r="HO33" s="47"/>
      <c r="HQ33" s="860"/>
      <c r="HR33" s="860"/>
      <c r="HS33" s="860"/>
      <c r="HT33" s="47"/>
      <c r="HU33" s="859"/>
      <c r="HV33" s="859"/>
      <c r="HW33" s="859"/>
      <c r="HX33" s="47"/>
      <c r="HY33" s="860"/>
      <c r="HZ33" s="860"/>
      <c r="IA33" s="860"/>
      <c r="IC33" s="848" t="s">
        <v>232</v>
      </c>
      <c r="ID33" s="762" t="s">
        <v>1576</v>
      </c>
      <c r="IE33" s="761" t="s">
        <v>239</v>
      </c>
      <c r="IF33" s="554" t="s">
        <v>239</v>
      </c>
      <c r="IG33" s="790" t="s">
        <v>239</v>
      </c>
      <c r="IM33" s="518" t="s">
        <v>232</v>
      </c>
      <c r="IN33" s="812" t="s">
        <v>2154</v>
      </c>
      <c r="IO33" s="812" t="s">
        <v>2082</v>
      </c>
      <c r="IP33" s="605" t="s">
        <v>2117</v>
      </c>
    </row>
    <row r="34" spans="1:250" ht="13.5" thickBot="1">
      <c r="A34" s="353" t="s">
        <v>249</v>
      </c>
      <c r="B34" s="1400" t="s">
        <v>1571</v>
      </c>
      <c r="C34" s="1473"/>
      <c r="H34" s="334"/>
      <c r="I34" s="135"/>
      <c r="AJ34" s="334"/>
      <c r="AK34" s="135"/>
      <c r="AM34" s="619" t="s">
        <v>234</v>
      </c>
      <c r="AN34" s="660" t="s">
        <v>1580</v>
      </c>
      <c r="AO34" s="661">
        <v>15.114</v>
      </c>
      <c r="AP34" s="661">
        <v>19.497</v>
      </c>
      <c r="AQ34" s="662">
        <v>19.497</v>
      </c>
      <c r="AU34" s="58"/>
      <c r="AW34" s="135"/>
      <c r="AY34" s="334"/>
      <c r="BA34" s="506" t="s">
        <v>234</v>
      </c>
      <c r="BB34" s="673" t="s">
        <v>1376</v>
      </c>
      <c r="BC34" s="661">
        <v>18.869</v>
      </c>
      <c r="BD34" s="661">
        <v>19.851</v>
      </c>
      <c r="BE34" s="662">
        <v>19.851</v>
      </c>
      <c r="BI34" s="58"/>
      <c r="BV34" s="334"/>
      <c r="BW34" s="135"/>
      <c r="CM34" s="619" t="s">
        <v>234</v>
      </c>
      <c r="CN34" s="660" t="s">
        <v>1458</v>
      </c>
      <c r="CO34" s="661">
        <v>20.299</v>
      </c>
      <c r="CP34" s="661">
        <v>15.355</v>
      </c>
      <c r="CQ34" s="662">
        <v>20.299</v>
      </c>
      <c r="CU34" s="58"/>
      <c r="CY34" s="334"/>
      <c r="DA34" s="739" t="s">
        <v>234</v>
      </c>
      <c r="DB34" s="396" t="s">
        <v>644</v>
      </c>
      <c r="DC34" s="536">
        <v>20.17</v>
      </c>
      <c r="DD34" s="536">
        <v>16.743</v>
      </c>
      <c r="DE34" s="743">
        <v>20.17</v>
      </c>
      <c r="DI34" s="58"/>
      <c r="DM34" s="334"/>
      <c r="DO34" s="672" t="s">
        <v>250</v>
      </c>
      <c r="DP34" s="128" t="s">
        <v>80</v>
      </c>
      <c r="DU34" s="57"/>
      <c r="DV34" s="57"/>
      <c r="DW34" s="57"/>
      <c r="DY34" s="619" t="s">
        <v>234</v>
      </c>
      <c r="DZ34" s="660" t="s">
        <v>1459</v>
      </c>
      <c r="EA34" s="724">
        <v>14.919</v>
      </c>
      <c r="EB34" s="724" t="s">
        <v>239</v>
      </c>
      <c r="EC34" s="725" t="s">
        <v>239</v>
      </c>
      <c r="EG34" s="58"/>
      <c r="EI34" s="130"/>
      <c r="EJ34" s="148"/>
      <c r="EK34" s="130"/>
      <c r="EL34" s="130"/>
      <c r="EM34" s="130"/>
      <c r="EQ34" s="58"/>
      <c r="ES34" s="825" t="s">
        <v>50</v>
      </c>
      <c r="ET34" s="818" t="s">
        <v>1803</v>
      </c>
      <c r="EU34" s="483" t="s">
        <v>1759</v>
      </c>
      <c r="EV34" s="483" t="s">
        <v>1760</v>
      </c>
      <c r="EW34" s="819" t="s">
        <v>1461</v>
      </c>
      <c r="EX34" s="831" t="s">
        <v>1843</v>
      </c>
      <c r="EZ34" s="119"/>
      <c r="FA34" s="609"/>
      <c r="FB34" s="119"/>
      <c r="FC34" s="119"/>
      <c r="FD34" s="119"/>
      <c r="FE34" s="615"/>
      <c r="FF34" s="182"/>
      <c r="FG34" s="119"/>
      <c r="FH34" s="119"/>
      <c r="FJ34" s="353" t="s">
        <v>250</v>
      </c>
      <c r="FK34" s="128" t="s">
        <v>72</v>
      </c>
      <c r="FL34" s="1405" t="s">
        <v>401</v>
      </c>
      <c r="FM34" s="1467"/>
      <c r="FN34" s="1468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119"/>
      <c r="GH34" s="385" t="s">
        <v>52</v>
      </c>
      <c r="GI34" s="762" t="s">
        <v>1900</v>
      </c>
      <c r="GJ34" s="857" t="s">
        <v>1737</v>
      </c>
      <c r="GK34" s="605" t="s">
        <v>1911</v>
      </c>
      <c r="HA34" s="824" t="s">
        <v>234</v>
      </c>
      <c r="HB34" s="862" t="s">
        <v>641</v>
      </c>
      <c r="HC34" s="761" t="s">
        <v>239</v>
      </c>
      <c r="HD34" s="761" t="s">
        <v>239</v>
      </c>
      <c r="HE34" s="893" t="s">
        <v>239</v>
      </c>
      <c r="HF34" s="616"/>
      <c r="HG34" s="616"/>
      <c r="HH34" s="616"/>
      <c r="HI34" s="616"/>
      <c r="HJ34" s="616"/>
      <c r="HK34" s="616"/>
      <c r="HL34" s="616"/>
      <c r="HM34" s="616"/>
      <c r="HP34" s="616"/>
      <c r="HQ34" s="860"/>
      <c r="HR34" s="860"/>
      <c r="HS34" s="860"/>
      <c r="HY34" s="860"/>
      <c r="HZ34" s="860"/>
      <c r="IA34" s="860"/>
      <c r="IC34" s="848" t="s">
        <v>234</v>
      </c>
      <c r="ID34" s="762" t="s">
        <v>1346</v>
      </c>
      <c r="IE34" s="761" t="s">
        <v>239</v>
      </c>
      <c r="IF34" s="554" t="s">
        <v>239</v>
      </c>
      <c r="IG34" s="790" t="s">
        <v>239</v>
      </c>
      <c r="IH34" s="616"/>
      <c r="II34" s="616"/>
      <c r="IJ34" s="616"/>
      <c r="IK34" s="616"/>
      <c r="IL34" s="616"/>
      <c r="IM34" s="518" t="s">
        <v>234</v>
      </c>
      <c r="IN34" s="812" t="s">
        <v>2155</v>
      </c>
      <c r="IO34" s="812" t="s">
        <v>2083</v>
      </c>
      <c r="IP34" s="605" t="s">
        <v>2118</v>
      </c>
    </row>
    <row r="35" spans="1:250" ht="12.75">
      <c r="A35" s="353" t="s">
        <v>250</v>
      </c>
      <c r="B35" s="1400" t="s">
        <v>1568</v>
      </c>
      <c r="C35" s="1473"/>
      <c r="E35" s="181"/>
      <c r="F35" s="181"/>
      <c r="H35" s="334"/>
      <c r="I35" s="135"/>
      <c r="O35" s="352" t="s">
        <v>179</v>
      </c>
      <c r="P35" s="59"/>
      <c r="Q35" s="133"/>
      <c r="T35" s="441"/>
      <c r="V35" s="334"/>
      <c r="W35" s="135"/>
      <c r="AD35" s="181"/>
      <c r="AE35" s="181"/>
      <c r="AF35" s="181"/>
      <c r="AG35" s="181"/>
      <c r="AJ35" s="334"/>
      <c r="AK35" s="135"/>
      <c r="AM35" s="619" t="s">
        <v>374</v>
      </c>
      <c r="AN35" s="660" t="s">
        <v>515</v>
      </c>
      <c r="AO35" s="661" t="s">
        <v>239</v>
      </c>
      <c r="AP35" s="661" t="s">
        <v>239</v>
      </c>
      <c r="AQ35" s="662" t="s">
        <v>239</v>
      </c>
      <c r="AU35" s="58"/>
      <c r="AW35" s="135"/>
      <c r="AY35" s="334"/>
      <c r="BA35" s="506" t="s">
        <v>374</v>
      </c>
      <c r="BB35" s="673" t="s">
        <v>1371</v>
      </c>
      <c r="BC35" s="661">
        <v>17.193</v>
      </c>
      <c r="BD35" s="661">
        <v>20.081</v>
      </c>
      <c r="BE35" s="662">
        <v>20.081</v>
      </c>
      <c r="BI35" s="58"/>
      <c r="BP35" s="181"/>
      <c r="BQ35" s="181"/>
      <c r="BR35" s="181"/>
      <c r="BS35" s="181"/>
      <c r="BV35" s="334"/>
      <c r="BW35" s="135"/>
      <c r="CM35" s="619" t="s">
        <v>374</v>
      </c>
      <c r="CN35" s="660" t="s">
        <v>569</v>
      </c>
      <c r="CO35" s="661">
        <v>21.104</v>
      </c>
      <c r="CP35" s="661">
        <v>17.396</v>
      </c>
      <c r="CQ35" s="662">
        <v>21.104</v>
      </c>
      <c r="CU35" s="58"/>
      <c r="CY35" s="334"/>
      <c r="DA35" s="739" t="s">
        <v>374</v>
      </c>
      <c r="DB35" s="396" t="s">
        <v>1630</v>
      </c>
      <c r="DC35" s="536">
        <v>21.439</v>
      </c>
      <c r="DD35" s="536">
        <v>20.631</v>
      </c>
      <c r="DE35" s="743">
        <v>21.439</v>
      </c>
      <c r="DI35" s="58"/>
      <c r="DM35" s="334"/>
      <c r="DO35" s="672" t="s">
        <v>251</v>
      </c>
      <c r="DP35" s="128" t="s">
        <v>75</v>
      </c>
      <c r="DU35" s="57"/>
      <c r="DV35" s="57"/>
      <c r="DW35" s="57"/>
      <c r="DY35" s="619" t="s">
        <v>374</v>
      </c>
      <c r="DZ35" s="660" t="s">
        <v>204</v>
      </c>
      <c r="EA35" s="724">
        <v>14.413</v>
      </c>
      <c r="EB35" s="724" t="s">
        <v>239</v>
      </c>
      <c r="EC35" s="725" t="s">
        <v>239</v>
      </c>
      <c r="EG35" s="58"/>
      <c r="EI35" s="130"/>
      <c r="EJ35" s="148"/>
      <c r="EK35" s="130"/>
      <c r="EL35" s="130"/>
      <c r="EM35" s="130"/>
      <c r="EQ35" s="58"/>
      <c r="ES35" s="383" t="s">
        <v>61</v>
      </c>
      <c r="ET35" s="820"/>
      <c r="EU35" s="821" t="s">
        <v>528</v>
      </c>
      <c r="EV35" s="821" t="s">
        <v>1807</v>
      </c>
      <c r="EW35" s="822" t="s">
        <v>1808</v>
      </c>
      <c r="EX35" s="823" t="s">
        <v>159</v>
      </c>
      <c r="EZ35" s="352" t="s">
        <v>179</v>
      </c>
      <c r="FA35" s="59"/>
      <c r="FB35" s="148"/>
      <c r="FC35" s="130"/>
      <c r="FD35" s="130"/>
      <c r="FE35" s="57"/>
      <c r="FF35" s="57"/>
      <c r="FH35" s="47"/>
      <c r="FI35" s="139"/>
      <c r="FJ35" s="353" t="s">
        <v>251</v>
      </c>
      <c r="FK35" s="128" t="s">
        <v>75</v>
      </c>
      <c r="FL35" s="1405" t="s">
        <v>82</v>
      </c>
      <c r="FM35" s="1467"/>
      <c r="FN35" s="1468"/>
      <c r="FS35" s="119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119"/>
      <c r="GH35" s="385" t="s">
        <v>56</v>
      </c>
      <c r="GI35" s="812" t="s">
        <v>1804</v>
      </c>
      <c r="GJ35" s="853" t="s">
        <v>1737</v>
      </c>
      <c r="GK35" s="605" t="s">
        <v>1912</v>
      </c>
      <c r="HA35" s="824" t="s">
        <v>374</v>
      </c>
      <c r="HB35" s="862" t="s">
        <v>1455</v>
      </c>
      <c r="HC35" s="761" t="s">
        <v>239</v>
      </c>
      <c r="HD35" s="761" t="s">
        <v>239</v>
      </c>
      <c r="HE35" s="893" t="s">
        <v>239</v>
      </c>
      <c r="HF35" s="616"/>
      <c r="HG35" s="616"/>
      <c r="HH35" s="616"/>
      <c r="HI35" s="616"/>
      <c r="HJ35" s="616"/>
      <c r="HK35" s="616"/>
      <c r="HL35" s="616"/>
      <c r="HM35" s="616"/>
      <c r="HY35" s="860"/>
      <c r="HZ35" s="860"/>
      <c r="IA35" s="860"/>
      <c r="IC35" s="848" t="s">
        <v>374</v>
      </c>
      <c r="ID35" s="762" t="s">
        <v>1357</v>
      </c>
      <c r="IE35" s="761" t="s">
        <v>239</v>
      </c>
      <c r="IF35" s="554" t="s">
        <v>239</v>
      </c>
      <c r="IG35" s="790" t="s">
        <v>239</v>
      </c>
      <c r="IH35" s="616"/>
      <c r="II35" s="616"/>
      <c r="IJ35" s="616"/>
      <c r="IK35" s="616"/>
      <c r="IL35" s="616"/>
      <c r="IM35" s="518" t="s">
        <v>374</v>
      </c>
      <c r="IN35" s="812" t="s">
        <v>2156</v>
      </c>
      <c r="IO35" s="812" t="s">
        <v>2084</v>
      </c>
      <c r="IP35" s="605" t="s">
        <v>2119</v>
      </c>
    </row>
    <row r="36" spans="1:250" ht="13.5" thickBot="1">
      <c r="A36" s="353" t="s">
        <v>251</v>
      </c>
      <c r="B36" s="1400" t="s">
        <v>627</v>
      </c>
      <c r="C36" s="1473"/>
      <c r="E36" s="181"/>
      <c r="F36" s="181"/>
      <c r="H36" s="334"/>
      <c r="I36" s="135"/>
      <c r="L36" s="334"/>
      <c r="O36" s="353" t="s">
        <v>249</v>
      </c>
      <c r="P36" s="128" t="s">
        <v>71</v>
      </c>
      <c r="Q36" s="1400" t="s">
        <v>78</v>
      </c>
      <c r="R36" s="1473"/>
      <c r="S36" s="1473"/>
      <c r="AD36" s="181"/>
      <c r="AE36" s="181"/>
      <c r="AF36" s="181"/>
      <c r="AG36" s="181"/>
      <c r="AJ36" s="334"/>
      <c r="AK36" s="135"/>
      <c r="AM36" s="619" t="s">
        <v>376</v>
      </c>
      <c r="AN36" s="660" t="s">
        <v>1377</v>
      </c>
      <c r="AO36" s="661" t="s">
        <v>239</v>
      </c>
      <c r="AP36" s="661" t="s">
        <v>239</v>
      </c>
      <c r="AQ36" s="662" t="s">
        <v>239</v>
      </c>
      <c r="AU36" s="58"/>
      <c r="AW36" s="135"/>
      <c r="AY36" s="334"/>
      <c r="BA36" s="506" t="s">
        <v>376</v>
      </c>
      <c r="BB36" s="673" t="s">
        <v>639</v>
      </c>
      <c r="BC36" s="661">
        <v>18.323</v>
      </c>
      <c r="BD36" s="661">
        <v>20.233</v>
      </c>
      <c r="BE36" s="662">
        <v>20.233</v>
      </c>
      <c r="BI36" s="58"/>
      <c r="BP36" s="181"/>
      <c r="BQ36" s="181"/>
      <c r="BR36" s="181"/>
      <c r="BS36" s="181"/>
      <c r="BV36" s="334"/>
      <c r="BW36" s="135"/>
      <c r="CM36" s="619" t="s">
        <v>376</v>
      </c>
      <c r="CN36" s="660" t="s">
        <v>1455</v>
      </c>
      <c r="CO36" s="661">
        <v>14.579</v>
      </c>
      <c r="CP36" s="661" t="s">
        <v>239</v>
      </c>
      <c r="CQ36" s="662" t="s">
        <v>239</v>
      </c>
      <c r="CU36" s="58"/>
      <c r="CY36" s="334"/>
      <c r="DA36" s="739" t="s">
        <v>376</v>
      </c>
      <c r="DB36" s="396" t="s">
        <v>1697</v>
      </c>
      <c r="DC36" s="536">
        <v>21.352</v>
      </c>
      <c r="DD36" s="536">
        <v>21.715</v>
      </c>
      <c r="DE36" s="743">
        <v>21.715</v>
      </c>
      <c r="DI36" s="58"/>
      <c r="DM36" s="334"/>
      <c r="DO36" s="672" t="s">
        <v>74</v>
      </c>
      <c r="DP36" s="128" t="s">
        <v>110</v>
      </c>
      <c r="DU36" s="57"/>
      <c r="DV36" s="57"/>
      <c r="DW36" s="57"/>
      <c r="DY36" s="619" t="s">
        <v>376</v>
      </c>
      <c r="DZ36" s="660" t="s">
        <v>244</v>
      </c>
      <c r="EA36" s="724" t="s">
        <v>239</v>
      </c>
      <c r="EB36" s="724" t="s">
        <v>239</v>
      </c>
      <c r="EC36" s="725" t="s">
        <v>239</v>
      </c>
      <c r="EI36" s="130"/>
      <c r="EJ36" s="148"/>
      <c r="EK36" s="130"/>
      <c r="EL36" s="130"/>
      <c r="EM36" s="130"/>
      <c r="EQ36" s="58"/>
      <c r="ES36" s="518" t="s">
        <v>46</v>
      </c>
      <c r="ET36" s="812" t="s">
        <v>1804</v>
      </c>
      <c r="EU36" s="479" t="s">
        <v>1787</v>
      </c>
      <c r="EV36" s="479" t="s">
        <v>1750</v>
      </c>
      <c r="EW36" s="813" t="s">
        <v>1737</v>
      </c>
      <c r="EX36" s="605" t="s">
        <v>1844</v>
      </c>
      <c r="EZ36" s="672" t="s">
        <v>249</v>
      </c>
      <c r="FA36" s="339" t="s">
        <v>71</v>
      </c>
      <c r="FB36" s="1403" t="s">
        <v>183</v>
      </c>
      <c r="FC36" s="1467"/>
      <c r="FD36" s="1468"/>
      <c r="FE36" s="57"/>
      <c r="FF36" s="57"/>
      <c r="FH36" s="47"/>
      <c r="FI36" s="139"/>
      <c r="FJ36" s="353" t="s">
        <v>74</v>
      </c>
      <c r="FK36" s="128" t="s">
        <v>13</v>
      </c>
      <c r="FL36" s="1405" t="s">
        <v>73</v>
      </c>
      <c r="FM36" s="1467"/>
      <c r="FN36" s="1468"/>
      <c r="FS36" s="119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119"/>
      <c r="GH36" s="385" t="s">
        <v>53</v>
      </c>
      <c r="GI36" s="812" t="s">
        <v>1805</v>
      </c>
      <c r="GJ36" s="853" t="s">
        <v>1737</v>
      </c>
      <c r="GK36" s="605" t="s">
        <v>1913</v>
      </c>
      <c r="HA36" s="825" t="s">
        <v>376</v>
      </c>
      <c r="HB36" s="894" t="s">
        <v>1575</v>
      </c>
      <c r="HC36" s="895" t="s">
        <v>239</v>
      </c>
      <c r="HD36" s="895" t="s">
        <v>239</v>
      </c>
      <c r="HE36" s="896" t="s">
        <v>239</v>
      </c>
      <c r="HF36" s="616"/>
      <c r="HG36" s="616"/>
      <c r="HH36" s="616"/>
      <c r="HI36" s="616"/>
      <c r="HJ36" s="616"/>
      <c r="HK36" s="616"/>
      <c r="HL36" s="616"/>
      <c r="HM36" s="616"/>
      <c r="HY36" s="860"/>
      <c r="HZ36" s="860"/>
      <c r="IA36" s="860"/>
      <c r="IC36" s="848" t="s">
        <v>376</v>
      </c>
      <c r="ID36" s="762" t="s">
        <v>606</v>
      </c>
      <c r="IE36" s="761" t="s">
        <v>239</v>
      </c>
      <c r="IF36" s="554" t="s">
        <v>239</v>
      </c>
      <c r="IG36" s="790" t="s">
        <v>239</v>
      </c>
      <c r="IH36" s="616"/>
      <c r="II36" s="616"/>
      <c r="IJ36" s="616"/>
      <c r="IK36" s="616"/>
      <c r="IL36" s="616"/>
      <c r="IM36" s="518" t="s">
        <v>376</v>
      </c>
      <c r="IN36" s="812" t="s">
        <v>2157</v>
      </c>
      <c r="IO36" s="812" t="s">
        <v>2085</v>
      </c>
      <c r="IP36" s="605" t="s">
        <v>2120</v>
      </c>
    </row>
    <row r="37" spans="1:250" ht="13.5" thickBot="1">
      <c r="A37" s="353" t="s">
        <v>74</v>
      </c>
      <c r="B37" s="1400" t="s">
        <v>628</v>
      </c>
      <c r="C37" s="1473"/>
      <c r="E37" s="181"/>
      <c r="F37" s="181"/>
      <c r="H37" s="334"/>
      <c r="I37" s="135"/>
      <c r="L37" s="334"/>
      <c r="O37" s="353" t="s">
        <v>250</v>
      </c>
      <c r="P37" s="128" t="s">
        <v>80</v>
      </c>
      <c r="Q37" s="1400" t="s">
        <v>72</v>
      </c>
      <c r="R37" s="1473"/>
      <c r="S37" s="1473"/>
      <c r="AD37" s="181"/>
      <c r="AE37" s="181"/>
      <c r="AF37" s="181"/>
      <c r="AG37" s="181"/>
      <c r="AJ37" s="334"/>
      <c r="AK37" s="135"/>
      <c r="AM37" s="619" t="s">
        <v>379</v>
      </c>
      <c r="AN37" s="256" t="s">
        <v>1346</v>
      </c>
      <c r="AO37" s="661" t="s">
        <v>239</v>
      </c>
      <c r="AP37" s="661" t="s">
        <v>239</v>
      </c>
      <c r="AQ37" s="662" t="s">
        <v>239</v>
      </c>
      <c r="AY37" s="334"/>
      <c r="BA37" s="506" t="s">
        <v>379</v>
      </c>
      <c r="BB37" s="673" t="s">
        <v>150</v>
      </c>
      <c r="BC37" s="661">
        <v>33.961</v>
      </c>
      <c r="BD37" s="661">
        <v>32.905</v>
      </c>
      <c r="BE37" s="662">
        <v>33.961</v>
      </c>
      <c r="BP37" s="181"/>
      <c r="BQ37" s="181"/>
      <c r="BR37" s="181"/>
      <c r="BS37" s="181"/>
      <c r="BV37" s="334"/>
      <c r="BW37" s="135"/>
      <c r="CM37" s="619" t="s">
        <v>379</v>
      </c>
      <c r="CN37" s="256" t="s">
        <v>650</v>
      </c>
      <c r="CO37" s="661" t="s">
        <v>239</v>
      </c>
      <c r="CP37" s="661" t="s">
        <v>239</v>
      </c>
      <c r="CQ37" s="662" t="s">
        <v>239</v>
      </c>
      <c r="CY37" s="334"/>
      <c r="DA37" s="739" t="s">
        <v>379</v>
      </c>
      <c r="DB37" s="396" t="s">
        <v>207</v>
      </c>
      <c r="DC37" s="536">
        <v>22.011</v>
      </c>
      <c r="DD37" s="536">
        <v>22.262</v>
      </c>
      <c r="DE37" s="743">
        <v>22.262</v>
      </c>
      <c r="DM37" s="334"/>
      <c r="DO37" s="672" t="s">
        <v>252</v>
      </c>
      <c r="DP37" s="128" t="s">
        <v>83</v>
      </c>
      <c r="DU37" s="57"/>
      <c r="DV37" s="57"/>
      <c r="DW37" s="57"/>
      <c r="DY37" s="619" t="s">
        <v>379</v>
      </c>
      <c r="DZ37" s="660" t="s">
        <v>1358</v>
      </c>
      <c r="EA37" s="724" t="s">
        <v>239</v>
      </c>
      <c r="EB37" s="724" t="s">
        <v>239</v>
      </c>
      <c r="EC37" s="725" t="s">
        <v>239</v>
      </c>
      <c r="EI37" s="130"/>
      <c r="EJ37" s="148"/>
      <c r="EK37" s="130"/>
      <c r="EL37" s="130"/>
      <c r="EM37" s="130"/>
      <c r="ES37" s="386" t="s">
        <v>50</v>
      </c>
      <c r="ET37" s="826" t="s">
        <v>142</v>
      </c>
      <c r="EU37" s="827" t="s">
        <v>1785</v>
      </c>
      <c r="EV37" s="827" t="s">
        <v>1786</v>
      </c>
      <c r="EW37" s="828" t="s">
        <v>222</v>
      </c>
      <c r="EX37" s="604" t="s">
        <v>1845</v>
      </c>
      <c r="EZ37" s="672" t="s">
        <v>250</v>
      </c>
      <c r="FA37" s="128" t="s">
        <v>80</v>
      </c>
      <c r="FB37" s="1403" t="s">
        <v>27</v>
      </c>
      <c r="FC37" s="1467"/>
      <c r="FD37" s="1468"/>
      <c r="FE37" s="57"/>
      <c r="FF37" s="57"/>
      <c r="FH37" s="47"/>
      <c r="FI37" s="139"/>
      <c r="FJ37" s="353" t="s">
        <v>252</v>
      </c>
      <c r="FK37" s="128" t="s">
        <v>83</v>
      </c>
      <c r="FL37" s="1405" t="s">
        <v>81</v>
      </c>
      <c r="FM37" s="1467"/>
      <c r="FN37" s="1468"/>
      <c r="FS37" s="119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119"/>
      <c r="GH37" s="385" t="s">
        <v>57</v>
      </c>
      <c r="GI37" s="812" t="s">
        <v>1901</v>
      </c>
      <c r="GJ37" s="853" t="s">
        <v>1737</v>
      </c>
      <c r="GK37" s="605" t="s">
        <v>1914</v>
      </c>
      <c r="HA37" s="139"/>
      <c r="HB37" s="47"/>
      <c r="HE37" s="616"/>
      <c r="HF37" s="616"/>
      <c r="HG37" s="616"/>
      <c r="HH37" s="616"/>
      <c r="HI37" s="616"/>
      <c r="HJ37" s="616"/>
      <c r="HK37" s="616"/>
      <c r="HL37" s="616"/>
      <c r="HY37" s="860"/>
      <c r="HZ37" s="860"/>
      <c r="IC37" s="909" t="s">
        <v>379</v>
      </c>
      <c r="ID37" s="938" t="s">
        <v>29</v>
      </c>
      <c r="IE37" s="895" t="s">
        <v>239</v>
      </c>
      <c r="IF37" s="556" t="s">
        <v>239</v>
      </c>
      <c r="IG37" s="793" t="s">
        <v>239</v>
      </c>
      <c r="IH37" s="616"/>
      <c r="II37" s="616"/>
      <c r="IJ37" s="616"/>
      <c r="IK37" s="616"/>
      <c r="IL37" s="616"/>
      <c r="IM37" s="518" t="s">
        <v>379</v>
      </c>
      <c r="IN37" s="812" t="s">
        <v>2158</v>
      </c>
      <c r="IO37" s="812" t="s">
        <v>2075</v>
      </c>
      <c r="IP37" s="605" t="s">
        <v>1967</v>
      </c>
    </row>
    <row r="38" spans="1:250" ht="12.75">
      <c r="A38" s="353" t="s">
        <v>74</v>
      </c>
      <c r="B38" s="1400" t="s">
        <v>1570</v>
      </c>
      <c r="C38" s="1473"/>
      <c r="E38" s="181"/>
      <c r="F38" s="181"/>
      <c r="H38" s="334"/>
      <c r="I38" s="135"/>
      <c r="L38" s="334"/>
      <c r="M38" s="135"/>
      <c r="O38" s="353" t="s">
        <v>251</v>
      </c>
      <c r="P38" s="128" t="s">
        <v>75</v>
      </c>
      <c r="Q38" s="1400" t="s">
        <v>73</v>
      </c>
      <c r="R38" s="1473"/>
      <c r="S38" s="1473"/>
      <c r="AD38" s="181"/>
      <c r="AE38" s="181"/>
      <c r="AF38" s="181"/>
      <c r="AG38" s="181"/>
      <c r="AJ38" s="334"/>
      <c r="AK38" s="135"/>
      <c r="AM38" s="619" t="s">
        <v>380</v>
      </c>
      <c r="AN38" s="256" t="s">
        <v>1368</v>
      </c>
      <c r="AO38" s="661" t="s">
        <v>239</v>
      </c>
      <c r="AP38" s="661" t="s">
        <v>239</v>
      </c>
      <c r="AQ38" s="662" t="s">
        <v>239</v>
      </c>
      <c r="BA38" s="506" t="s">
        <v>380</v>
      </c>
      <c r="BB38" s="673" t="s">
        <v>1358</v>
      </c>
      <c r="BC38" s="661" t="s">
        <v>239</v>
      </c>
      <c r="BD38" s="661" t="s">
        <v>239</v>
      </c>
      <c r="BE38" s="662" t="s">
        <v>239</v>
      </c>
      <c r="BP38" s="181"/>
      <c r="BQ38" s="181"/>
      <c r="BR38" s="181"/>
      <c r="BS38" s="181"/>
      <c r="BV38" s="334"/>
      <c r="BW38" s="135"/>
      <c r="CM38" s="631" t="s">
        <v>380</v>
      </c>
      <c r="CN38" s="669" t="s">
        <v>656</v>
      </c>
      <c r="CO38" s="667" t="s">
        <v>239</v>
      </c>
      <c r="CP38" s="667" t="s">
        <v>239</v>
      </c>
      <c r="CQ38" s="668" t="s">
        <v>239</v>
      </c>
      <c r="DA38" s="739" t="s">
        <v>380</v>
      </c>
      <c r="DB38" s="396" t="s">
        <v>1698</v>
      </c>
      <c r="DC38" s="536">
        <v>36.357</v>
      </c>
      <c r="DD38" s="536">
        <v>41.422</v>
      </c>
      <c r="DE38" s="743" t="s">
        <v>239</v>
      </c>
      <c r="DO38" s="672" t="s">
        <v>247</v>
      </c>
      <c r="DP38" s="128" t="s">
        <v>1386</v>
      </c>
      <c r="DU38" s="57"/>
      <c r="DV38" s="57"/>
      <c r="DW38" s="57"/>
      <c r="DY38" s="619" t="s">
        <v>380</v>
      </c>
      <c r="DZ38" s="660" t="s">
        <v>1431</v>
      </c>
      <c r="EA38" s="724">
        <v>35.207</v>
      </c>
      <c r="EB38" s="724">
        <v>34.846</v>
      </c>
      <c r="EC38" s="725" t="s">
        <v>239</v>
      </c>
      <c r="EI38" s="130"/>
      <c r="EJ38" s="148"/>
      <c r="EK38" s="130"/>
      <c r="EL38" s="130"/>
      <c r="EM38" s="130"/>
      <c r="ES38" s="518" t="s">
        <v>49</v>
      </c>
      <c r="ET38" s="812" t="s">
        <v>1805</v>
      </c>
      <c r="EU38" s="479" t="s">
        <v>1784</v>
      </c>
      <c r="EV38" s="479" t="s">
        <v>1772</v>
      </c>
      <c r="EW38" s="813" t="s">
        <v>1737</v>
      </c>
      <c r="EX38" s="605" t="s">
        <v>1846</v>
      </c>
      <c r="EZ38" s="672" t="s">
        <v>251</v>
      </c>
      <c r="FA38" s="128" t="s">
        <v>82</v>
      </c>
      <c r="FB38" s="1403" t="s">
        <v>142</v>
      </c>
      <c r="FC38" s="1467"/>
      <c r="FD38" s="1468"/>
      <c r="FE38" s="57"/>
      <c r="FF38" s="57"/>
      <c r="FH38" s="47"/>
      <c r="FI38" s="139"/>
      <c r="FJ38" s="353" t="s">
        <v>247</v>
      </c>
      <c r="FK38" s="128" t="s">
        <v>76</v>
      </c>
      <c r="FL38" s="1405" t="s">
        <v>140</v>
      </c>
      <c r="FM38" s="1467"/>
      <c r="FN38" s="1468"/>
      <c r="FS38" s="119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119"/>
      <c r="GH38" s="385" t="s">
        <v>51</v>
      </c>
      <c r="GI38" s="812" t="s">
        <v>1902</v>
      </c>
      <c r="GJ38" s="853" t="s">
        <v>1368</v>
      </c>
      <c r="GK38" s="605" t="s">
        <v>1915</v>
      </c>
      <c r="HA38" s="352" t="s">
        <v>179</v>
      </c>
      <c r="HB38" s="59"/>
      <c r="HC38" s="133"/>
      <c r="HD38" s="58"/>
      <c r="HE38" s="58"/>
      <c r="HF38" s="441"/>
      <c r="HG38" s="58"/>
      <c r="HH38" s="334"/>
      <c r="HI38" s="135"/>
      <c r="HJ38" s="58"/>
      <c r="HK38" s="58"/>
      <c r="HL38" s="58"/>
      <c r="HM38" s="58"/>
      <c r="HY38" s="129"/>
      <c r="HZ38" s="129"/>
      <c r="IA38" s="129"/>
      <c r="IC38" s="139"/>
      <c r="ID38" s="47"/>
      <c r="IG38" s="616"/>
      <c r="IH38" s="616"/>
      <c r="II38" s="616"/>
      <c r="IJ38" s="616"/>
      <c r="IK38" s="616"/>
      <c r="IL38" s="616"/>
      <c r="IM38" s="518" t="s">
        <v>380</v>
      </c>
      <c r="IN38" s="812" t="s">
        <v>2159</v>
      </c>
      <c r="IO38" s="812" t="s">
        <v>2070</v>
      </c>
      <c r="IP38" s="605" t="s">
        <v>2121</v>
      </c>
    </row>
    <row r="39" spans="1:250" ht="12.75">
      <c r="A39" s="353" t="s">
        <v>252</v>
      </c>
      <c r="B39" s="1400" t="s">
        <v>1569</v>
      </c>
      <c r="C39" s="1473"/>
      <c r="E39" s="181"/>
      <c r="F39" s="181"/>
      <c r="G39" s="181"/>
      <c r="L39" s="334"/>
      <c r="M39" s="135"/>
      <c r="O39" s="353" t="s">
        <v>74</v>
      </c>
      <c r="P39" s="128" t="s">
        <v>110</v>
      </c>
      <c r="Q39" s="1400" t="s">
        <v>13</v>
      </c>
      <c r="R39" s="1473"/>
      <c r="S39" s="1473"/>
      <c r="AD39" s="181"/>
      <c r="AE39" s="181"/>
      <c r="AF39" s="181"/>
      <c r="AG39" s="181"/>
      <c r="AJ39" s="334"/>
      <c r="AK39" s="135"/>
      <c r="AM39" s="619" t="s">
        <v>382</v>
      </c>
      <c r="AN39" s="660" t="s">
        <v>244</v>
      </c>
      <c r="AO39" s="661" t="s">
        <v>239</v>
      </c>
      <c r="AP39" s="661" t="s">
        <v>239</v>
      </c>
      <c r="AQ39" s="662" t="s">
        <v>239</v>
      </c>
      <c r="BA39" s="506" t="s">
        <v>382</v>
      </c>
      <c r="BB39" s="673" t="s">
        <v>361</v>
      </c>
      <c r="BC39" s="661" t="s">
        <v>239</v>
      </c>
      <c r="BD39" s="661">
        <v>15.648</v>
      </c>
      <c r="BE39" s="662" t="s">
        <v>239</v>
      </c>
      <c r="BP39" s="181"/>
      <c r="BQ39" s="181"/>
      <c r="BR39" s="181"/>
      <c r="BS39" s="181"/>
      <c r="BV39" s="334"/>
      <c r="BW39" s="135"/>
      <c r="CM39" s="619" t="s">
        <v>382</v>
      </c>
      <c r="CN39" s="660" t="s">
        <v>1378</v>
      </c>
      <c r="CO39" s="661">
        <v>16.18</v>
      </c>
      <c r="CP39" s="661" t="s">
        <v>239</v>
      </c>
      <c r="CQ39" s="662" t="s">
        <v>239</v>
      </c>
      <c r="DA39" s="741" t="s">
        <v>382</v>
      </c>
      <c r="DB39" s="390" t="s">
        <v>1699</v>
      </c>
      <c r="DC39" s="742">
        <v>14.313</v>
      </c>
      <c r="DD39" s="742" t="s">
        <v>239</v>
      </c>
      <c r="DE39" s="744" t="s">
        <v>239</v>
      </c>
      <c r="DO39" s="672" t="s">
        <v>248</v>
      </c>
      <c r="DP39" s="128" t="s">
        <v>101</v>
      </c>
      <c r="DU39" s="57"/>
      <c r="DV39" s="57"/>
      <c r="DW39" s="57"/>
      <c r="DY39" s="619" t="s">
        <v>382</v>
      </c>
      <c r="DZ39" s="256" t="s">
        <v>1360</v>
      </c>
      <c r="EA39" s="724" t="s">
        <v>239</v>
      </c>
      <c r="EB39" s="724" t="s">
        <v>239</v>
      </c>
      <c r="EC39" s="725" t="s">
        <v>239</v>
      </c>
      <c r="EI39" s="130"/>
      <c r="EJ39" s="148"/>
      <c r="EK39" s="130"/>
      <c r="EL39" s="130"/>
      <c r="EM39" s="130"/>
      <c r="ES39" s="386" t="s">
        <v>47</v>
      </c>
      <c r="ET39" s="826" t="s">
        <v>1813</v>
      </c>
      <c r="EU39" s="827" t="s">
        <v>1791</v>
      </c>
      <c r="EV39" s="827" t="s">
        <v>1772</v>
      </c>
      <c r="EW39" s="828" t="s">
        <v>222</v>
      </c>
      <c r="EX39" s="604" t="s">
        <v>1847</v>
      </c>
      <c r="EZ39" s="672" t="s">
        <v>74</v>
      </c>
      <c r="FA39" s="128" t="s">
        <v>13</v>
      </c>
      <c r="FB39" s="1403" t="s">
        <v>253</v>
      </c>
      <c r="FC39" s="1467"/>
      <c r="FD39" s="1468"/>
      <c r="FE39" s="57"/>
      <c r="FF39" s="57"/>
      <c r="FH39" s="47"/>
      <c r="FI39" s="139"/>
      <c r="FJ39" s="353" t="s">
        <v>248</v>
      </c>
      <c r="FK39" s="128" t="s">
        <v>101</v>
      </c>
      <c r="FL39" s="1405" t="s">
        <v>1386</v>
      </c>
      <c r="FM39" s="1467"/>
      <c r="FN39" s="1468"/>
      <c r="FS39" s="119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119"/>
      <c r="GH39" s="385" t="s">
        <v>48</v>
      </c>
      <c r="GI39" s="812" t="s">
        <v>1903</v>
      </c>
      <c r="GJ39" s="853" t="s">
        <v>1737</v>
      </c>
      <c r="GK39" s="605" t="s">
        <v>1916</v>
      </c>
      <c r="HA39" s="353" t="s">
        <v>249</v>
      </c>
      <c r="HB39" s="128" t="s">
        <v>79</v>
      </c>
      <c r="HC39" s="1405" t="s">
        <v>78</v>
      </c>
      <c r="HD39" s="1467"/>
      <c r="HE39" s="1468"/>
      <c r="HF39" s="1403" t="s">
        <v>102</v>
      </c>
      <c r="HG39" s="1468"/>
      <c r="HH39" s="1403" t="s">
        <v>125</v>
      </c>
      <c r="HI39" s="1467"/>
      <c r="HJ39" s="1468"/>
      <c r="HK39" s="1472" t="s">
        <v>78</v>
      </c>
      <c r="HL39" s="1467"/>
      <c r="HM39" s="1468"/>
      <c r="IC39" s="352" t="s">
        <v>179</v>
      </c>
      <c r="ID39" s="59"/>
      <c r="IE39" s="133"/>
      <c r="IF39" s="58"/>
      <c r="IG39" s="58"/>
      <c r="IH39" s="441"/>
      <c r="II39" s="58"/>
      <c r="IJ39" s="334"/>
      <c r="IK39" s="135"/>
      <c r="IL39" s="280"/>
      <c r="IM39" s="518" t="s">
        <v>382</v>
      </c>
      <c r="IN39" s="812" t="s">
        <v>2160</v>
      </c>
      <c r="IO39" s="812" t="s">
        <v>2086</v>
      </c>
      <c r="IP39" s="605" t="s">
        <v>2122</v>
      </c>
    </row>
    <row r="40" spans="1:250" ht="12.75">
      <c r="A40" s="353" t="s">
        <v>247</v>
      </c>
      <c r="B40" s="1400" t="s">
        <v>16</v>
      </c>
      <c r="C40" s="1473"/>
      <c r="E40" s="181"/>
      <c r="F40" s="181"/>
      <c r="G40" s="181"/>
      <c r="L40" s="334"/>
      <c r="M40" s="135"/>
      <c r="O40" s="353" t="s">
        <v>252</v>
      </c>
      <c r="P40" s="128" t="s">
        <v>83</v>
      </c>
      <c r="Q40" s="1400" t="s">
        <v>81</v>
      </c>
      <c r="R40" s="1473"/>
      <c r="S40" s="1473"/>
      <c r="AD40" s="181"/>
      <c r="AE40" s="181"/>
      <c r="AF40" s="181"/>
      <c r="AG40" s="181"/>
      <c r="AJ40" s="334"/>
      <c r="AK40" s="135"/>
      <c r="AM40" s="619" t="s">
        <v>384</v>
      </c>
      <c r="AN40" s="660" t="s">
        <v>1354</v>
      </c>
      <c r="AO40" s="661" t="s">
        <v>239</v>
      </c>
      <c r="AP40" s="661" t="s">
        <v>239</v>
      </c>
      <c r="AQ40" s="662" t="s">
        <v>239</v>
      </c>
      <c r="BA40" s="506" t="s">
        <v>384</v>
      </c>
      <c r="BB40" s="673" t="s">
        <v>654</v>
      </c>
      <c r="BC40" s="661" t="s">
        <v>239</v>
      </c>
      <c r="BD40" s="661">
        <v>15.065</v>
      </c>
      <c r="BE40" s="662" t="s">
        <v>239</v>
      </c>
      <c r="BP40" s="181"/>
      <c r="BQ40" s="181"/>
      <c r="BR40" s="181"/>
      <c r="BS40" s="181"/>
      <c r="BV40" s="334"/>
      <c r="BW40" s="135"/>
      <c r="CM40" s="619" t="s">
        <v>384</v>
      </c>
      <c r="CN40" s="660" t="s">
        <v>640</v>
      </c>
      <c r="CO40" s="661" t="s">
        <v>239</v>
      </c>
      <c r="CP40" s="661" t="s">
        <v>239</v>
      </c>
      <c r="CQ40" s="662" t="s">
        <v>239</v>
      </c>
      <c r="DA40" s="739" t="s">
        <v>384</v>
      </c>
      <c r="DB40" s="396" t="s">
        <v>1700</v>
      </c>
      <c r="DC40" s="536">
        <v>13.82</v>
      </c>
      <c r="DD40" s="536">
        <v>14.879</v>
      </c>
      <c r="DE40" s="743" t="s">
        <v>239</v>
      </c>
      <c r="DU40" s="57"/>
      <c r="DV40" s="57"/>
      <c r="DW40" s="57"/>
      <c r="DY40" s="619" t="s">
        <v>384</v>
      </c>
      <c r="DZ40" s="256" t="s">
        <v>1356</v>
      </c>
      <c r="EA40" s="724">
        <v>16.991</v>
      </c>
      <c r="EB40" s="724">
        <v>16.209</v>
      </c>
      <c r="EC40" s="725" t="s">
        <v>239</v>
      </c>
      <c r="EI40" s="130"/>
      <c r="EJ40" s="148"/>
      <c r="EK40" s="130"/>
      <c r="EL40" s="130"/>
      <c r="EM40" s="130"/>
      <c r="ES40" s="386" t="s">
        <v>55</v>
      </c>
      <c r="ET40" s="826" t="s">
        <v>35</v>
      </c>
      <c r="EU40" s="827" t="s">
        <v>1783</v>
      </c>
      <c r="EV40" s="827" t="s">
        <v>1748</v>
      </c>
      <c r="EW40" s="828" t="s">
        <v>222</v>
      </c>
      <c r="EX40" s="604" t="s">
        <v>1848</v>
      </c>
      <c r="EZ40" s="672" t="s">
        <v>252</v>
      </c>
      <c r="FA40" s="128" t="s">
        <v>83</v>
      </c>
      <c r="FB40" s="1403" t="s">
        <v>1366</v>
      </c>
      <c r="FC40" s="1467"/>
      <c r="FD40" s="1468"/>
      <c r="FE40" s="57"/>
      <c r="FF40" s="57"/>
      <c r="FH40" s="47"/>
      <c r="FI40" s="139"/>
      <c r="FS40" s="119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119"/>
      <c r="GH40" s="385" t="s">
        <v>62</v>
      </c>
      <c r="GI40" s="812" t="s">
        <v>1904</v>
      </c>
      <c r="GJ40" s="853" t="s">
        <v>1737</v>
      </c>
      <c r="GK40" s="605" t="s">
        <v>1917</v>
      </c>
      <c r="HA40" s="353" t="s">
        <v>250</v>
      </c>
      <c r="HB40" s="128" t="s">
        <v>80</v>
      </c>
      <c r="HC40" s="1405" t="s">
        <v>401</v>
      </c>
      <c r="HD40" s="1467"/>
      <c r="HE40" s="1468"/>
      <c r="HF40" s="1403" t="s">
        <v>183</v>
      </c>
      <c r="HG40" s="1468"/>
      <c r="HH40" s="1403" t="s">
        <v>27</v>
      </c>
      <c r="HI40" s="1467"/>
      <c r="HJ40" s="1468"/>
      <c r="HK40" s="1472" t="s">
        <v>72</v>
      </c>
      <c r="HL40" s="1467"/>
      <c r="HM40" s="1468"/>
      <c r="IC40" s="353" t="s">
        <v>249</v>
      </c>
      <c r="ID40" s="128" t="s">
        <v>186</v>
      </c>
      <c r="IE40" s="1405" t="s">
        <v>78</v>
      </c>
      <c r="IF40" s="1467"/>
      <c r="IG40" s="1468"/>
      <c r="IH40" s="477" t="s">
        <v>102</v>
      </c>
      <c r="II40" s="1403" t="s">
        <v>125</v>
      </c>
      <c r="IJ40" s="1467"/>
      <c r="IK40" s="1468"/>
      <c r="IL40" s="174"/>
      <c r="IM40" s="518" t="s">
        <v>384</v>
      </c>
      <c r="IN40" s="812" t="s">
        <v>2161</v>
      </c>
      <c r="IO40" s="812" t="s">
        <v>2086</v>
      </c>
      <c r="IP40" s="605" t="s">
        <v>2123</v>
      </c>
    </row>
    <row r="41" spans="1:250" ht="13.5" thickBot="1">
      <c r="A41" s="353" t="s">
        <v>248</v>
      </c>
      <c r="B41" s="1400" t="s">
        <v>1567</v>
      </c>
      <c r="C41" s="1473"/>
      <c r="E41" s="181"/>
      <c r="F41" s="181"/>
      <c r="L41" s="334"/>
      <c r="M41" s="135"/>
      <c r="O41" s="353" t="s">
        <v>247</v>
      </c>
      <c r="P41" s="128" t="s">
        <v>76</v>
      </c>
      <c r="Q41" s="1400" t="s">
        <v>140</v>
      </c>
      <c r="R41" s="1473"/>
      <c r="S41" s="1473"/>
      <c r="AD41" s="181"/>
      <c r="AE41" s="181"/>
      <c r="AF41" s="181"/>
      <c r="AG41" s="181"/>
      <c r="AK41" s="135"/>
      <c r="AM41" s="621" t="s">
        <v>386</v>
      </c>
      <c r="AN41" s="663" t="s">
        <v>1371</v>
      </c>
      <c r="AO41" s="664" t="s">
        <v>239</v>
      </c>
      <c r="AP41" s="664" t="s">
        <v>239</v>
      </c>
      <c r="AQ41" s="665" t="s">
        <v>239</v>
      </c>
      <c r="BA41" s="506" t="s">
        <v>386</v>
      </c>
      <c r="BB41" s="673" t="s">
        <v>643</v>
      </c>
      <c r="BC41" s="661">
        <v>14.535</v>
      </c>
      <c r="BD41" s="661" t="s">
        <v>239</v>
      </c>
      <c r="BE41" s="662" t="s">
        <v>239</v>
      </c>
      <c r="BP41" s="181"/>
      <c r="BQ41" s="181"/>
      <c r="BR41" s="181"/>
      <c r="BS41" s="181"/>
      <c r="BW41" s="135"/>
      <c r="CM41" s="619" t="s">
        <v>386</v>
      </c>
      <c r="CN41" s="687" t="s">
        <v>236</v>
      </c>
      <c r="CO41" s="688" t="s">
        <v>239</v>
      </c>
      <c r="CP41" s="688">
        <v>14.563</v>
      </c>
      <c r="CQ41" s="689" t="s">
        <v>239</v>
      </c>
      <c r="DA41" s="741" t="s">
        <v>386</v>
      </c>
      <c r="DB41" s="390" t="s">
        <v>1701</v>
      </c>
      <c r="DC41" s="742" t="s">
        <v>239</v>
      </c>
      <c r="DD41" s="742" t="s">
        <v>239</v>
      </c>
      <c r="DE41" s="744" t="s">
        <v>239</v>
      </c>
      <c r="DY41" s="619" t="s">
        <v>386</v>
      </c>
      <c r="DZ41" s="749" t="s">
        <v>1368</v>
      </c>
      <c r="EA41" s="724" t="s">
        <v>239</v>
      </c>
      <c r="EB41" s="724" t="s">
        <v>239</v>
      </c>
      <c r="EC41" s="725" t="s">
        <v>239</v>
      </c>
      <c r="EI41" s="130"/>
      <c r="EJ41" s="148"/>
      <c r="EK41" s="130"/>
      <c r="EL41" s="130"/>
      <c r="EM41" s="130"/>
      <c r="ES41" s="518" t="s">
        <v>52</v>
      </c>
      <c r="ET41" s="812" t="s">
        <v>516</v>
      </c>
      <c r="EU41" s="479" t="s">
        <v>1787</v>
      </c>
      <c r="EV41" s="479" t="s">
        <v>1744</v>
      </c>
      <c r="EW41" s="813" t="s">
        <v>220</v>
      </c>
      <c r="EX41" s="605" t="s">
        <v>1849</v>
      </c>
      <c r="EZ41" s="672" t="s">
        <v>247</v>
      </c>
      <c r="FA41" s="128" t="s">
        <v>76</v>
      </c>
      <c r="FB41" s="1403" t="s">
        <v>0</v>
      </c>
      <c r="FC41" s="1467"/>
      <c r="FD41" s="1468"/>
      <c r="FE41" s="57"/>
      <c r="FF41" s="57"/>
      <c r="FH41" s="47"/>
      <c r="FI41" s="139"/>
      <c r="FJ41" s="353" t="s">
        <v>249</v>
      </c>
      <c r="FK41" s="477" t="s">
        <v>102</v>
      </c>
      <c r="FL41" s="1403" t="s">
        <v>125</v>
      </c>
      <c r="FM41" s="1467"/>
      <c r="FN41" s="1468"/>
      <c r="FP41" s="47"/>
      <c r="FQ41" s="47"/>
      <c r="FR41" s="47"/>
      <c r="FS41" s="119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119"/>
      <c r="GH41" s="387" t="s">
        <v>114</v>
      </c>
      <c r="GI41" s="818" t="s">
        <v>1905</v>
      </c>
      <c r="GJ41" s="855" t="s">
        <v>1924</v>
      </c>
      <c r="GK41" s="831" t="s">
        <v>1918</v>
      </c>
      <c r="HA41" s="353" t="s">
        <v>251</v>
      </c>
      <c r="HB41" s="128" t="s">
        <v>75</v>
      </c>
      <c r="HC41" s="1405" t="s">
        <v>82</v>
      </c>
      <c r="HD41" s="1467"/>
      <c r="HE41" s="1468"/>
      <c r="HF41" s="1403" t="s">
        <v>142</v>
      </c>
      <c r="HG41" s="1468"/>
      <c r="HH41" s="1403" t="s">
        <v>184</v>
      </c>
      <c r="HI41" s="1467"/>
      <c r="HJ41" s="1468"/>
      <c r="HK41" s="1472" t="s">
        <v>82</v>
      </c>
      <c r="HL41" s="1467"/>
      <c r="HM41" s="1468"/>
      <c r="IC41" s="353" t="s">
        <v>250</v>
      </c>
      <c r="ID41" s="128" t="s">
        <v>80</v>
      </c>
      <c r="IE41" s="1405" t="s">
        <v>72</v>
      </c>
      <c r="IF41" s="1467"/>
      <c r="IG41" s="1468"/>
      <c r="IH41" s="477" t="s">
        <v>183</v>
      </c>
      <c r="II41" s="1403" t="s">
        <v>27</v>
      </c>
      <c r="IJ41" s="1467"/>
      <c r="IK41" s="1468"/>
      <c r="IL41" s="174"/>
      <c r="IM41" s="518" t="s">
        <v>386</v>
      </c>
      <c r="IN41" s="812" t="s">
        <v>2162</v>
      </c>
      <c r="IO41" s="812" t="s">
        <v>2069</v>
      </c>
      <c r="IP41" s="605" t="s">
        <v>2124</v>
      </c>
    </row>
    <row r="42" spans="1:250" ht="12.75">
      <c r="A42" s="181"/>
      <c r="B42" s="181"/>
      <c r="E42" s="181"/>
      <c r="F42" s="181"/>
      <c r="L42" s="334"/>
      <c r="M42" s="135"/>
      <c r="O42" s="353" t="s">
        <v>248</v>
      </c>
      <c r="P42" s="128" t="s">
        <v>101</v>
      </c>
      <c r="Q42" s="1400" t="s">
        <v>1386</v>
      </c>
      <c r="R42" s="1473"/>
      <c r="S42" s="1473"/>
      <c r="AD42" s="181"/>
      <c r="AE42" s="181"/>
      <c r="AF42" s="181"/>
      <c r="AG42" s="181"/>
      <c r="AK42" s="135"/>
      <c r="BA42" s="506" t="s">
        <v>388</v>
      </c>
      <c r="BB42" s="673" t="s">
        <v>621</v>
      </c>
      <c r="BC42" s="661" t="s">
        <v>239</v>
      </c>
      <c r="BD42" s="661" t="s">
        <v>239</v>
      </c>
      <c r="BE42" s="662" t="s">
        <v>239</v>
      </c>
      <c r="BP42" s="181"/>
      <c r="BQ42" s="181"/>
      <c r="BR42" s="181"/>
      <c r="BS42" s="181"/>
      <c r="BW42" s="135"/>
      <c r="CM42" s="619" t="s">
        <v>388</v>
      </c>
      <c r="CN42" s="687" t="s">
        <v>1356</v>
      </c>
      <c r="CO42" s="688">
        <v>18.828</v>
      </c>
      <c r="CP42" s="688" t="s">
        <v>239</v>
      </c>
      <c r="CQ42" s="689" t="s">
        <v>239</v>
      </c>
      <c r="DA42" s="739" t="s">
        <v>388</v>
      </c>
      <c r="DB42" s="396" t="s">
        <v>1702</v>
      </c>
      <c r="DC42" s="536" t="s">
        <v>239</v>
      </c>
      <c r="DD42" s="536" t="s">
        <v>239</v>
      </c>
      <c r="DE42" s="743" t="s">
        <v>239</v>
      </c>
      <c r="DY42" s="619" t="s">
        <v>388</v>
      </c>
      <c r="DZ42" s="687" t="s">
        <v>1359</v>
      </c>
      <c r="EA42" s="724" t="s">
        <v>239</v>
      </c>
      <c r="EB42" s="724" t="s">
        <v>239</v>
      </c>
      <c r="EC42" s="725" t="s">
        <v>239</v>
      </c>
      <c r="EI42" s="130"/>
      <c r="EJ42" s="148"/>
      <c r="EK42" s="130"/>
      <c r="EL42" s="130"/>
      <c r="EM42" s="130"/>
      <c r="ES42" s="518" t="s">
        <v>56</v>
      </c>
      <c r="ET42" s="812" t="s">
        <v>536</v>
      </c>
      <c r="EU42" s="479" t="s">
        <v>1788</v>
      </c>
      <c r="EV42" s="479" t="s">
        <v>1789</v>
      </c>
      <c r="EW42" s="813" t="s">
        <v>435</v>
      </c>
      <c r="EX42" s="605" t="s">
        <v>1262</v>
      </c>
      <c r="EZ42" s="672" t="s">
        <v>248</v>
      </c>
      <c r="FA42" s="128" t="s">
        <v>101</v>
      </c>
      <c r="FB42" s="1403" t="s">
        <v>141</v>
      </c>
      <c r="FC42" s="1467"/>
      <c r="FD42" s="1468"/>
      <c r="FE42" s="57"/>
      <c r="FF42" s="57"/>
      <c r="FH42" s="47"/>
      <c r="FI42" s="139"/>
      <c r="FJ42" s="353" t="s">
        <v>250</v>
      </c>
      <c r="FK42" s="477" t="s">
        <v>183</v>
      </c>
      <c r="FL42" s="1403" t="s">
        <v>27</v>
      </c>
      <c r="FM42" s="1467"/>
      <c r="FN42" s="1468"/>
      <c r="FP42" s="47"/>
      <c r="FQ42" s="47"/>
      <c r="FR42" s="47"/>
      <c r="FS42" s="119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119"/>
      <c r="GI42" s="142"/>
      <c r="GJ42" s="142"/>
      <c r="GK42" s="808"/>
      <c r="HA42" s="353" t="s">
        <v>74</v>
      </c>
      <c r="HB42" s="128" t="s">
        <v>13</v>
      </c>
      <c r="HC42" s="1405" t="s">
        <v>13</v>
      </c>
      <c r="HD42" s="1467"/>
      <c r="HE42" s="1468"/>
      <c r="HF42" s="1403" t="s">
        <v>253</v>
      </c>
      <c r="HG42" s="1468"/>
      <c r="HH42" s="1403" t="s">
        <v>253</v>
      </c>
      <c r="HI42" s="1467"/>
      <c r="HJ42" s="1468"/>
      <c r="HK42" s="1472" t="s">
        <v>75</v>
      </c>
      <c r="HL42" s="1467"/>
      <c r="HM42" s="1468"/>
      <c r="IC42" s="353" t="s">
        <v>251</v>
      </c>
      <c r="ID42" s="128" t="s">
        <v>75</v>
      </c>
      <c r="IE42" s="1405" t="s">
        <v>82</v>
      </c>
      <c r="IF42" s="1467"/>
      <c r="IG42" s="1468"/>
      <c r="IH42" s="477" t="s">
        <v>142</v>
      </c>
      <c r="II42" s="1403" t="s">
        <v>184</v>
      </c>
      <c r="IJ42" s="1467"/>
      <c r="IK42" s="1468"/>
      <c r="IL42" s="174"/>
      <c r="IM42" s="518" t="s">
        <v>388</v>
      </c>
      <c r="IN42" s="812" t="s">
        <v>2163</v>
      </c>
      <c r="IO42" s="812" t="s">
        <v>2067</v>
      </c>
      <c r="IP42" s="605" t="s">
        <v>2125</v>
      </c>
    </row>
    <row r="43" spans="1:250" ht="13.5" thickBot="1">
      <c r="A43" s="352" t="s">
        <v>179</v>
      </c>
      <c r="B43" s="59"/>
      <c r="E43" s="181"/>
      <c r="F43" s="181"/>
      <c r="L43" s="334"/>
      <c r="M43" s="135"/>
      <c r="V43" s="334"/>
      <c r="W43" s="135"/>
      <c r="AD43" s="181"/>
      <c r="AE43" s="181"/>
      <c r="AF43" s="181"/>
      <c r="AG43" s="181"/>
      <c r="AM43" s="352" t="s">
        <v>179</v>
      </c>
      <c r="AN43" s="59"/>
      <c r="AO43" s="133"/>
      <c r="AR43" s="441"/>
      <c r="AT43" s="334"/>
      <c r="AU43" s="135"/>
      <c r="BA43" s="675" t="s">
        <v>391</v>
      </c>
      <c r="BB43" s="674" t="s">
        <v>222</v>
      </c>
      <c r="BC43" s="667" t="s">
        <v>239</v>
      </c>
      <c r="BD43" s="667" t="s">
        <v>239</v>
      </c>
      <c r="BE43" s="668" t="s">
        <v>239</v>
      </c>
      <c r="BH43" s="334"/>
      <c r="BI43" s="135"/>
      <c r="BP43" s="181"/>
      <c r="BQ43" s="181"/>
      <c r="BR43" s="181"/>
      <c r="BS43" s="181"/>
      <c r="CM43" s="619" t="s">
        <v>391</v>
      </c>
      <c r="CN43" s="687" t="s">
        <v>1630</v>
      </c>
      <c r="CO43" s="688" t="s">
        <v>239</v>
      </c>
      <c r="CP43" s="688">
        <v>38.849</v>
      </c>
      <c r="CQ43" s="689" t="s">
        <v>239</v>
      </c>
      <c r="DA43" s="739" t="s">
        <v>391</v>
      </c>
      <c r="DB43" s="396" t="s">
        <v>1703</v>
      </c>
      <c r="DC43" s="536" t="s">
        <v>239</v>
      </c>
      <c r="DD43" s="536" t="s">
        <v>239</v>
      </c>
      <c r="DE43" s="743" t="s">
        <v>239</v>
      </c>
      <c r="DY43" s="619" t="s">
        <v>391</v>
      </c>
      <c r="DZ43" s="687" t="s">
        <v>651</v>
      </c>
      <c r="EA43" s="724" t="s">
        <v>239</v>
      </c>
      <c r="EB43" s="724" t="s">
        <v>239</v>
      </c>
      <c r="EC43" s="725" t="s">
        <v>239</v>
      </c>
      <c r="EI43" s="130"/>
      <c r="EJ43" s="148"/>
      <c r="EK43" s="130"/>
      <c r="EL43" s="130"/>
      <c r="EM43" s="130"/>
      <c r="ES43" s="519" t="s">
        <v>53</v>
      </c>
      <c r="ET43" s="818" t="s">
        <v>1806</v>
      </c>
      <c r="EU43" s="483" t="s">
        <v>1790</v>
      </c>
      <c r="EV43" s="483" t="s">
        <v>1755</v>
      </c>
      <c r="EW43" s="819" t="s">
        <v>1672</v>
      </c>
      <c r="EX43" s="831" t="s">
        <v>1850</v>
      </c>
      <c r="FE43" s="57"/>
      <c r="FF43" s="57"/>
      <c r="FH43" s="47"/>
      <c r="FI43" s="139"/>
      <c r="FJ43" s="353" t="s">
        <v>251</v>
      </c>
      <c r="FK43" s="477" t="s">
        <v>142</v>
      </c>
      <c r="FL43" s="1403" t="s">
        <v>96</v>
      </c>
      <c r="FM43" s="1467"/>
      <c r="FN43" s="1468"/>
      <c r="FP43" s="47"/>
      <c r="FQ43" s="47"/>
      <c r="FR43" s="47"/>
      <c r="FS43" s="119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119"/>
      <c r="GI43" s="142"/>
      <c r="GJ43" s="142"/>
      <c r="GK43" s="808"/>
      <c r="HA43" s="353" t="s">
        <v>252</v>
      </c>
      <c r="HB43" s="128" t="s">
        <v>81</v>
      </c>
      <c r="HC43" s="1405" t="s">
        <v>81</v>
      </c>
      <c r="HD43" s="1467"/>
      <c r="HE43" s="1468"/>
      <c r="HF43" s="1403" t="s">
        <v>1366</v>
      </c>
      <c r="HG43" s="1468"/>
      <c r="HH43" s="1403" t="s">
        <v>1366</v>
      </c>
      <c r="HI43" s="1467"/>
      <c r="HJ43" s="1468"/>
      <c r="HK43" s="1472" t="s">
        <v>81</v>
      </c>
      <c r="HL43" s="1467"/>
      <c r="HM43" s="1468"/>
      <c r="IC43" s="353" t="s">
        <v>74</v>
      </c>
      <c r="ID43" s="128" t="s">
        <v>13</v>
      </c>
      <c r="IE43" s="1405" t="s">
        <v>73</v>
      </c>
      <c r="IF43" s="1467"/>
      <c r="IG43" s="1468"/>
      <c r="IH43" s="477" t="s">
        <v>253</v>
      </c>
      <c r="II43" s="1403" t="s">
        <v>94</v>
      </c>
      <c r="IJ43" s="1467"/>
      <c r="IK43" s="1468"/>
      <c r="IL43" s="174"/>
      <c r="IM43" s="518" t="s">
        <v>391</v>
      </c>
      <c r="IN43" s="812" t="s">
        <v>2164</v>
      </c>
      <c r="IO43" s="812" t="s">
        <v>2087</v>
      </c>
      <c r="IP43" s="605" t="s">
        <v>2126</v>
      </c>
    </row>
    <row r="44" spans="1:250" ht="13.5" thickBot="1">
      <c r="A44" s="353" t="s">
        <v>249</v>
      </c>
      <c r="B44" s="1400" t="s">
        <v>111</v>
      </c>
      <c r="C44" s="1473"/>
      <c r="E44" s="181"/>
      <c r="F44" s="181"/>
      <c r="L44" s="334"/>
      <c r="M44" s="135"/>
      <c r="O44" s="353" t="s">
        <v>249</v>
      </c>
      <c r="P44" s="339" t="s">
        <v>102</v>
      </c>
      <c r="Q44" s="1403" t="s">
        <v>125</v>
      </c>
      <c r="R44" s="1467"/>
      <c r="S44" s="1468"/>
      <c r="T44" s="174"/>
      <c r="AD44" s="181"/>
      <c r="AE44" s="181"/>
      <c r="AF44" s="181"/>
      <c r="AG44" s="181"/>
      <c r="AM44" s="353" t="s">
        <v>249</v>
      </c>
      <c r="AN44" s="128" t="s">
        <v>71</v>
      </c>
      <c r="AO44" s="1400" t="s">
        <v>79</v>
      </c>
      <c r="AP44" s="1473"/>
      <c r="AQ44" s="1473"/>
      <c r="AR44" s="1403" t="s">
        <v>102</v>
      </c>
      <c r="AS44" s="1468"/>
      <c r="AT44" s="1402" t="s">
        <v>125</v>
      </c>
      <c r="AU44" s="1473"/>
      <c r="AV44" s="1473"/>
      <c r="AW44" s="1400" t="s">
        <v>78</v>
      </c>
      <c r="AX44" s="1473"/>
      <c r="AY44" s="1473"/>
      <c r="BA44" s="506" t="s">
        <v>394</v>
      </c>
      <c r="BB44" s="673" t="s">
        <v>1361</v>
      </c>
      <c r="BC44" s="661" t="s">
        <v>239</v>
      </c>
      <c r="BD44" s="661" t="s">
        <v>239</v>
      </c>
      <c r="BE44" s="662" t="s">
        <v>239</v>
      </c>
      <c r="BH44" s="130"/>
      <c r="BI44" s="130"/>
      <c r="BP44" s="181"/>
      <c r="BQ44" s="181"/>
      <c r="BR44" s="181"/>
      <c r="BS44" s="181"/>
      <c r="CM44" s="621" t="s">
        <v>394</v>
      </c>
      <c r="CN44" s="663" t="s">
        <v>1355</v>
      </c>
      <c r="CO44" s="664" t="s">
        <v>239</v>
      </c>
      <c r="CP44" s="664" t="s">
        <v>239</v>
      </c>
      <c r="CQ44" s="665" t="s">
        <v>239</v>
      </c>
      <c r="DA44" s="739" t="s">
        <v>394</v>
      </c>
      <c r="DB44" s="396" t="s">
        <v>1704</v>
      </c>
      <c r="DC44" s="536" t="s">
        <v>239</v>
      </c>
      <c r="DD44" s="536">
        <v>14.941</v>
      </c>
      <c r="DE44" s="743" t="s">
        <v>239</v>
      </c>
      <c r="DU44" s="57"/>
      <c r="DV44" s="57"/>
      <c r="DW44" s="57"/>
      <c r="DY44" s="619" t="s">
        <v>394</v>
      </c>
      <c r="DZ44" s="660" t="s">
        <v>569</v>
      </c>
      <c r="EA44" s="724">
        <v>17.675</v>
      </c>
      <c r="EB44" s="724">
        <v>15.488</v>
      </c>
      <c r="EC44" s="725" t="s">
        <v>1689</v>
      </c>
      <c r="EI44" s="130"/>
      <c r="EJ44" s="148"/>
      <c r="EK44" s="130"/>
      <c r="EL44" s="130"/>
      <c r="EM44" s="130"/>
      <c r="EZ44" s="588" t="s">
        <v>1662</v>
      </c>
      <c r="FA44" s="341"/>
      <c r="FB44" s="342" t="s">
        <v>247</v>
      </c>
      <c r="FC44" s="342" t="s">
        <v>248</v>
      </c>
      <c r="FD44" s="700"/>
      <c r="FE44" s="57"/>
      <c r="FF44" s="57"/>
      <c r="FH44" s="47"/>
      <c r="FI44" s="139"/>
      <c r="FJ44" s="353" t="s">
        <v>74</v>
      </c>
      <c r="FK44" s="339" t="s">
        <v>253</v>
      </c>
      <c r="FL44" s="1403" t="s">
        <v>253</v>
      </c>
      <c r="FM44" s="1467"/>
      <c r="FN44" s="1468"/>
      <c r="FP44" s="47"/>
      <c r="FQ44" s="47"/>
      <c r="FR44" s="47"/>
      <c r="FS44" s="119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119"/>
      <c r="GI44" s="142"/>
      <c r="GJ44" s="142"/>
      <c r="GK44" s="808"/>
      <c r="HA44" s="353" t="s">
        <v>247</v>
      </c>
      <c r="HB44" s="128" t="s">
        <v>76</v>
      </c>
      <c r="HC44" s="1405" t="s">
        <v>140</v>
      </c>
      <c r="HD44" s="1467"/>
      <c r="HE44" s="1468"/>
      <c r="HF44" s="1403" t="s">
        <v>109</v>
      </c>
      <c r="HG44" s="1468"/>
      <c r="HH44" s="1403" t="s">
        <v>0</v>
      </c>
      <c r="HI44" s="1467"/>
      <c r="HJ44" s="1468"/>
      <c r="HK44" s="1472" t="s">
        <v>1386</v>
      </c>
      <c r="HL44" s="1467"/>
      <c r="HM44" s="1468"/>
      <c r="IC44" s="353" t="s">
        <v>252</v>
      </c>
      <c r="ID44" s="128" t="s">
        <v>83</v>
      </c>
      <c r="IE44" s="1405" t="s">
        <v>81</v>
      </c>
      <c r="IF44" s="1467"/>
      <c r="IG44" s="1468"/>
      <c r="IH44" s="477" t="s">
        <v>35</v>
      </c>
      <c r="II44" s="1403" t="s">
        <v>1366</v>
      </c>
      <c r="IJ44" s="1467"/>
      <c r="IK44" s="1468"/>
      <c r="IL44" s="174"/>
      <c r="IM44" s="518" t="s">
        <v>394</v>
      </c>
      <c r="IN44" s="812" t="s">
        <v>2165</v>
      </c>
      <c r="IO44" s="812" t="s">
        <v>2082</v>
      </c>
      <c r="IP44" s="605" t="s">
        <v>2127</v>
      </c>
    </row>
    <row r="45" spans="1:250" ht="12.75">
      <c r="A45" s="353" t="s">
        <v>250</v>
      </c>
      <c r="B45" s="1478" t="s">
        <v>125</v>
      </c>
      <c r="C45" s="1382"/>
      <c r="E45" s="181"/>
      <c r="F45" s="181"/>
      <c r="G45" s="181"/>
      <c r="H45" s="181"/>
      <c r="I45" s="181"/>
      <c r="M45" s="135"/>
      <c r="O45" s="353" t="s">
        <v>250</v>
      </c>
      <c r="P45" s="339" t="s">
        <v>183</v>
      </c>
      <c r="Q45" s="1403" t="s">
        <v>27</v>
      </c>
      <c r="R45" s="1467"/>
      <c r="S45" s="1468"/>
      <c r="T45" s="174"/>
      <c r="AD45" s="181"/>
      <c r="AE45" s="181"/>
      <c r="AF45" s="181"/>
      <c r="AG45" s="181"/>
      <c r="AM45" s="353" t="s">
        <v>250</v>
      </c>
      <c r="AN45" s="128" t="s">
        <v>80</v>
      </c>
      <c r="AO45" s="1400" t="s">
        <v>80</v>
      </c>
      <c r="AP45" s="1473"/>
      <c r="AQ45" s="1473"/>
      <c r="AR45" s="1403" t="s">
        <v>183</v>
      </c>
      <c r="AS45" s="1468"/>
      <c r="AT45" s="1402" t="s">
        <v>183</v>
      </c>
      <c r="AU45" s="1473"/>
      <c r="AV45" s="1473"/>
      <c r="AW45" s="1400" t="s">
        <v>72</v>
      </c>
      <c r="AX45" s="1473"/>
      <c r="AY45" s="1473"/>
      <c r="BA45" s="506" t="s">
        <v>397</v>
      </c>
      <c r="BB45" s="673" t="s">
        <v>623</v>
      </c>
      <c r="BC45" s="661">
        <v>15.958</v>
      </c>
      <c r="BD45" s="661">
        <v>15.793</v>
      </c>
      <c r="BE45" s="662" t="s">
        <v>239</v>
      </c>
      <c r="BH45" s="130"/>
      <c r="BI45" s="130"/>
      <c r="BP45" s="181"/>
      <c r="BQ45" s="181"/>
      <c r="BR45" s="181"/>
      <c r="BS45" s="181"/>
      <c r="DA45" s="739" t="s">
        <v>397</v>
      </c>
      <c r="DB45" s="396" t="s">
        <v>1455</v>
      </c>
      <c r="DC45" s="536" t="s">
        <v>239</v>
      </c>
      <c r="DD45" s="536" t="s">
        <v>239</v>
      </c>
      <c r="DE45" s="743" t="s">
        <v>239</v>
      </c>
      <c r="DU45" s="57"/>
      <c r="DV45" s="57"/>
      <c r="DW45" s="57"/>
      <c r="DY45" s="619" t="s">
        <v>397</v>
      </c>
      <c r="DZ45" s="723" t="s">
        <v>390</v>
      </c>
      <c r="EA45" s="724" t="s">
        <v>239</v>
      </c>
      <c r="EB45" s="724" t="s">
        <v>239</v>
      </c>
      <c r="EC45" s="725" t="s">
        <v>1689</v>
      </c>
      <c r="ED45" s="130"/>
      <c r="EE45" s="148"/>
      <c r="EF45" s="130"/>
      <c r="EG45" s="130"/>
      <c r="EI45" s="130"/>
      <c r="EJ45" s="148"/>
      <c r="EK45" s="130"/>
      <c r="EL45" s="130"/>
      <c r="EM45" s="130"/>
      <c r="EZ45" s="788" t="s">
        <v>46</v>
      </c>
      <c r="FA45" s="787" t="s">
        <v>638</v>
      </c>
      <c r="FB45" s="555">
        <v>14.81</v>
      </c>
      <c r="FC45" s="555">
        <v>14.858</v>
      </c>
      <c r="FD45" s="789">
        <f aca="true" t="shared" si="23" ref="FD45:FD51">MAX(FB45:FC45)</f>
        <v>14.858</v>
      </c>
      <c r="FE45" s="785"/>
      <c r="FJ45" s="353" t="s">
        <v>252</v>
      </c>
      <c r="FK45" s="477" t="s">
        <v>35</v>
      </c>
      <c r="FL45" s="1403" t="s">
        <v>35</v>
      </c>
      <c r="FM45" s="1467"/>
      <c r="FN45" s="1468"/>
      <c r="FP45" s="47"/>
      <c r="FQ45" s="47"/>
      <c r="FR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I45" s="142"/>
      <c r="GJ45" s="142"/>
      <c r="GK45" s="808"/>
      <c r="HA45" s="353" t="s">
        <v>248</v>
      </c>
      <c r="HB45" s="128" t="s">
        <v>101</v>
      </c>
      <c r="HC45" s="1405" t="s">
        <v>1386</v>
      </c>
      <c r="HD45" s="1467"/>
      <c r="HE45" s="1468"/>
      <c r="HF45" s="1403" t="s">
        <v>95</v>
      </c>
      <c r="HG45" s="1468"/>
      <c r="HH45" s="1403" t="s">
        <v>95</v>
      </c>
      <c r="HI45" s="1467"/>
      <c r="HJ45" s="1468"/>
      <c r="HK45" s="1472" t="s">
        <v>71</v>
      </c>
      <c r="HL45" s="1467"/>
      <c r="HM45" s="1468"/>
      <c r="IC45" s="353" t="s">
        <v>247</v>
      </c>
      <c r="ID45" s="128" t="s">
        <v>76</v>
      </c>
      <c r="IE45" s="1405" t="s">
        <v>140</v>
      </c>
      <c r="IF45" s="1467"/>
      <c r="IG45" s="1468"/>
      <c r="IH45" s="477" t="s">
        <v>109</v>
      </c>
      <c r="II45" s="1403" t="s">
        <v>0</v>
      </c>
      <c r="IJ45" s="1467"/>
      <c r="IK45" s="1468"/>
      <c r="IL45" s="174"/>
      <c r="IM45" s="518" t="s">
        <v>397</v>
      </c>
      <c r="IN45" s="812" t="s">
        <v>2166</v>
      </c>
      <c r="IO45" s="812" t="s">
        <v>2079</v>
      </c>
      <c r="IP45" s="605" t="s">
        <v>2128</v>
      </c>
    </row>
    <row r="46" spans="1:250" ht="13.5" thickBot="1">
      <c r="A46" s="353" t="s">
        <v>251</v>
      </c>
      <c r="B46" s="1400" t="s">
        <v>27</v>
      </c>
      <c r="C46" s="1473"/>
      <c r="E46" s="181"/>
      <c r="F46" s="181"/>
      <c r="G46" s="181"/>
      <c r="H46" s="181"/>
      <c r="I46" s="181"/>
      <c r="M46" s="135"/>
      <c r="O46" s="353" t="s">
        <v>251</v>
      </c>
      <c r="P46" s="339" t="s">
        <v>142</v>
      </c>
      <c r="Q46" s="1403" t="s">
        <v>142</v>
      </c>
      <c r="R46" s="1467"/>
      <c r="S46" s="1468"/>
      <c r="T46" s="174"/>
      <c r="AD46" s="181"/>
      <c r="AE46" s="181"/>
      <c r="AF46" s="181"/>
      <c r="AG46" s="181"/>
      <c r="AM46" s="353" t="s">
        <v>251</v>
      </c>
      <c r="AN46" s="128" t="s">
        <v>75</v>
      </c>
      <c r="AO46" s="1400" t="s">
        <v>82</v>
      </c>
      <c r="AP46" s="1473"/>
      <c r="AQ46" s="1473"/>
      <c r="AR46" s="1403" t="s">
        <v>142</v>
      </c>
      <c r="AS46" s="1468"/>
      <c r="AT46" s="1402" t="s">
        <v>184</v>
      </c>
      <c r="AU46" s="1473"/>
      <c r="AV46" s="1473"/>
      <c r="AW46" s="1400" t="s">
        <v>82</v>
      </c>
      <c r="AX46" s="1473"/>
      <c r="AY46" s="1473"/>
      <c r="BA46" s="506" t="s">
        <v>400</v>
      </c>
      <c r="BB46" s="673" t="s">
        <v>209</v>
      </c>
      <c r="BC46" s="661" t="s">
        <v>239</v>
      </c>
      <c r="BD46" s="661" t="s">
        <v>239</v>
      </c>
      <c r="BE46" s="662" t="s">
        <v>239</v>
      </c>
      <c r="BH46" s="130"/>
      <c r="BI46" s="130"/>
      <c r="BP46" s="181"/>
      <c r="BQ46" s="181"/>
      <c r="BR46" s="181"/>
      <c r="BS46" s="181"/>
      <c r="CM46" s="352" t="s">
        <v>179</v>
      </c>
      <c r="CN46" s="59"/>
      <c r="CO46" s="133"/>
      <c r="CR46" s="441"/>
      <c r="CT46" s="334"/>
      <c r="CU46" s="135"/>
      <c r="DA46" s="739" t="s">
        <v>400</v>
      </c>
      <c r="DB46" s="396" t="s">
        <v>1367</v>
      </c>
      <c r="DC46" s="536" t="s">
        <v>239</v>
      </c>
      <c r="DD46" s="536" t="s">
        <v>239</v>
      </c>
      <c r="DE46" s="743" t="s">
        <v>239</v>
      </c>
      <c r="DF46" s="119"/>
      <c r="DG46" s="47"/>
      <c r="DH46" s="47"/>
      <c r="DI46" s="47"/>
      <c r="DJ46" s="47"/>
      <c r="DK46" s="47"/>
      <c r="DL46" s="47"/>
      <c r="DM46" s="47"/>
      <c r="DN46" s="47"/>
      <c r="DU46" s="57"/>
      <c r="DV46" s="57"/>
      <c r="DW46" s="57"/>
      <c r="DY46" s="726" t="s">
        <v>400</v>
      </c>
      <c r="DZ46" s="720" t="s">
        <v>644</v>
      </c>
      <c r="EA46" s="721">
        <v>15.942</v>
      </c>
      <c r="EB46" s="721" t="s">
        <v>239</v>
      </c>
      <c r="EC46" s="722" t="s">
        <v>1689</v>
      </c>
      <c r="ED46" s="130"/>
      <c r="EE46" s="148"/>
      <c r="EF46" s="130"/>
      <c r="EG46" s="130"/>
      <c r="EI46" s="130"/>
      <c r="EJ46" s="148"/>
      <c r="EK46" s="130"/>
      <c r="EL46" s="130"/>
      <c r="EM46" s="130"/>
      <c r="EN46" s="130"/>
      <c r="EO46" s="148"/>
      <c r="EP46" s="130"/>
      <c r="EQ46" s="130"/>
      <c r="ER46" s="130"/>
      <c r="EY46" s="613"/>
      <c r="EZ46" s="788" t="s">
        <v>50</v>
      </c>
      <c r="FA46" s="787" t="s">
        <v>1452</v>
      </c>
      <c r="FB46" s="555">
        <v>15.077</v>
      </c>
      <c r="FC46" s="555">
        <v>15.118</v>
      </c>
      <c r="FD46" s="789">
        <f t="shared" si="23"/>
        <v>15.118</v>
      </c>
      <c r="FE46" s="178"/>
      <c r="FF46" s="175"/>
      <c r="FG46" s="47"/>
      <c r="FH46" s="175"/>
      <c r="FI46" s="47"/>
      <c r="FJ46" s="353" t="s">
        <v>247</v>
      </c>
      <c r="FK46" s="339" t="s">
        <v>0</v>
      </c>
      <c r="FL46" s="1403" t="s">
        <v>0</v>
      </c>
      <c r="FM46" s="1467"/>
      <c r="FN46" s="1468"/>
      <c r="FP46" s="47"/>
      <c r="FQ46" s="47"/>
      <c r="FR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I46" s="142"/>
      <c r="GJ46" s="142"/>
      <c r="GK46" s="808"/>
      <c r="HB46" s="616"/>
      <c r="HC46" s="616"/>
      <c r="HD46" s="616"/>
      <c r="HE46" s="616"/>
      <c r="IC46" s="353" t="s">
        <v>248</v>
      </c>
      <c r="ID46" s="128" t="s">
        <v>101</v>
      </c>
      <c r="IE46" s="1405" t="s">
        <v>1386</v>
      </c>
      <c r="IF46" s="1467"/>
      <c r="IG46" s="1468"/>
      <c r="IH46" s="477" t="s">
        <v>141</v>
      </c>
      <c r="II46" s="1403" t="s">
        <v>95</v>
      </c>
      <c r="IJ46" s="1467"/>
      <c r="IK46" s="1468"/>
      <c r="IL46" s="174"/>
      <c r="IM46" s="519" t="s">
        <v>400</v>
      </c>
      <c r="IN46" s="818" t="s">
        <v>2167</v>
      </c>
      <c r="IO46" s="818" t="s">
        <v>2069</v>
      </c>
      <c r="IP46" s="831" t="s">
        <v>683</v>
      </c>
    </row>
    <row r="47" spans="1:250" ht="13.5" thickBot="1">
      <c r="A47" s="353" t="s">
        <v>74</v>
      </c>
      <c r="B47" s="1400" t="s">
        <v>139</v>
      </c>
      <c r="C47" s="1473"/>
      <c r="E47" s="181"/>
      <c r="F47" s="181"/>
      <c r="G47" s="181"/>
      <c r="H47" s="181"/>
      <c r="I47" s="181"/>
      <c r="O47" s="353" t="s">
        <v>74</v>
      </c>
      <c r="P47" s="339" t="s">
        <v>94</v>
      </c>
      <c r="Q47" s="1403" t="s">
        <v>253</v>
      </c>
      <c r="R47" s="1467"/>
      <c r="S47" s="1468"/>
      <c r="T47" s="174"/>
      <c r="AD47" s="181"/>
      <c r="AE47" s="181"/>
      <c r="AF47" s="181"/>
      <c r="AG47" s="181"/>
      <c r="AM47" s="353" t="s">
        <v>74</v>
      </c>
      <c r="AN47" s="128" t="s">
        <v>110</v>
      </c>
      <c r="AO47" s="1400" t="s">
        <v>13</v>
      </c>
      <c r="AP47" s="1473"/>
      <c r="AQ47" s="1473"/>
      <c r="AR47" s="1403" t="s">
        <v>253</v>
      </c>
      <c r="AS47" s="1468"/>
      <c r="AT47" s="1402" t="s">
        <v>94</v>
      </c>
      <c r="AU47" s="1473"/>
      <c r="AV47" s="1473"/>
      <c r="AW47" s="1400" t="s">
        <v>73</v>
      </c>
      <c r="AX47" s="1473"/>
      <c r="AY47" s="1473"/>
      <c r="BA47" s="506" t="s">
        <v>402</v>
      </c>
      <c r="BB47" s="673" t="s">
        <v>604</v>
      </c>
      <c r="BC47" s="661">
        <v>14.279</v>
      </c>
      <c r="BD47" s="661" t="s">
        <v>239</v>
      </c>
      <c r="BE47" s="662" t="s">
        <v>239</v>
      </c>
      <c r="BH47" s="130"/>
      <c r="BI47" s="130"/>
      <c r="BP47" s="181"/>
      <c r="BQ47" s="181"/>
      <c r="BR47" s="181"/>
      <c r="BS47" s="181"/>
      <c r="CM47" s="353" t="s">
        <v>249</v>
      </c>
      <c r="CN47" s="128" t="s">
        <v>79</v>
      </c>
      <c r="CO47" s="1400" t="s">
        <v>78</v>
      </c>
      <c r="CP47" s="1473"/>
      <c r="CQ47" s="1473"/>
      <c r="CR47" s="1403" t="s">
        <v>102</v>
      </c>
      <c r="CS47" s="1468"/>
      <c r="CT47" s="1402" t="s">
        <v>125</v>
      </c>
      <c r="CU47" s="1473"/>
      <c r="CV47" s="1473"/>
      <c r="CW47" s="1474" t="s">
        <v>78</v>
      </c>
      <c r="CX47" s="1475"/>
      <c r="CY47" s="1475"/>
      <c r="DA47" s="739" t="s">
        <v>402</v>
      </c>
      <c r="DB47" s="396" t="s">
        <v>1371</v>
      </c>
      <c r="DC47" s="536">
        <v>15.227</v>
      </c>
      <c r="DD47" s="536" t="s">
        <v>239</v>
      </c>
      <c r="DE47" s="743" t="s">
        <v>239</v>
      </c>
      <c r="DF47" s="119"/>
      <c r="DG47" s="47"/>
      <c r="DH47" s="47"/>
      <c r="DI47" s="47"/>
      <c r="DJ47" s="47"/>
      <c r="DK47" s="47"/>
      <c r="DL47" s="47"/>
      <c r="DM47" s="47"/>
      <c r="DN47" s="47"/>
      <c r="DU47" s="57"/>
      <c r="DV47" s="57"/>
      <c r="DW47" s="57"/>
      <c r="DY47" s="47"/>
      <c r="DZ47" s="130"/>
      <c r="EA47" s="148"/>
      <c r="EB47" s="130"/>
      <c r="EC47" s="130"/>
      <c r="ED47" s="130"/>
      <c r="EE47" s="148"/>
      <c r="EF47" s="130"/>
      <c r="EG47" s="130"/>
      <c r="EI47" s="130"/>
      <c r="EJ47" s="148"/>
      <c r="EK47" s="130"/>
      <c r="EL47" s="130"/>
      <c r="EM47" s="130"/>
      <c r="EN47" s="130"/>
      <c r="EO47" s="148"/>
      <c r="EP47" s="130"/>
      <c r="EQ47" s="130"/>
      <c r="ER47" s="130"/>
      <c r="EY47" s="613"/>
      <c r="EZ47" s="788" t="s">
        <v>49</v>
      </c>
      <c r="FA47" s="787" t="s">
        <v>241</v>
      </c>
      <c r="FB47" s="555">
        <v>15.619</v>
      </c>
      <c r="FC47" s="555">
        <v>15.004</v>
      </c>
      <c r="FD47" s="789">
        <f t="shared" si="23"/>
        <v>15.619</v>
      </c>
      <c r="FE47" s="178"/>
      <c r="FF47" s="175"/>
      <c r="FG47" s="47"/>
      <c r="FH47" s="175"/>
      <c r="FI47" s="47"/>
      <c r="FJ47" s="353" t="s">
        <v>248</v>
      </c>
      <c r="FK47" s="339" t="s">
        <v>95</v>
      </c>
      <c r="FL47" s="1403" t="s">
        <v>95</v>
      </c>
      <c r="FM47" s="1467"/>
      <c r="FN47" s="1468"/>
      <c r="FP47" s="47"/>
      <c r="FQ47" s="47"/>
      <c r="FR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I47" s="142"/>
      <c r="GJ47" s="142"/>
      <c r="GK47" s="808"/>
      <c r="HB47" s="616"/>
      <c r="HC47" s="616"/>
      <c r="HD47" s="616"/>
      <c r="HE47" s="616"/>
      <c r="ID47" s="616"/>
      <c r="IE47" s="616"/>
      <c r="IF47" s="616"/>
      <c r="IG47" s="616"/>
      <c r="IM47" s="435" t="s">
        <v>1809</v>
      </c>
      <c r="IN47" s="814"/>
      <c r="IO47" s="814"/>
      <c r="IP47" s="961" t="s">
        <v>159</v>
      </c>
    </row>
    <row r="48" spans="1:250" ht="13.5" thickBot="1">
      <c r="A48" s="353" t="s">
        <v>252</v>
      </c>
      <c r="B48" s="1400" t="s">
        <v>11</v>
      </c>
      <c r="C48" s="1473"/>
      <c r="E48" s="181"/>
      <c r="F48" s="181"/>
      <c r="G48" s="181"/>
      <c r="H48" s="181"/>
      <c r="I48" s="181"/>
      <c r="O48" s="353" t="s">
        <v>252</v>
      </c>
      <c r="P48" s="339" t="s">
        <v>1366</v>
      </c>
      <c r="Q48" s="1403" t="s">
        <v>1366</v>
      </c>
      <c r="R48" s="1467"/>
      <c r="S48" s="1468"/>
      <c r="T48" s="174"/>
      <c r="AD48" s="181"/>
      <c r="AE48" s="181"/>
      <c r="AF48" s="181"/>
      <c r="AG48" s="181"/>
      <c r="AM48" s="353" t="s">
        <v>252</v>
      </c>
      <c r="AN48" s="128" t="s">
        <v>83</v>
      </c>
      <c r="AO48" s="1400" t="s">
        <v>81</v>
      </c>
      <c r="AP48" s="1473"/>
      <c r="AQ48" s="1473"/>
      <c r="AR48" s="1403" t="s">
        <v>35</v>
      </c>
      <c r="AS48" s="1468"/>
      <c r="AT48" s="1402" t="s">
        <v>1366</v>
      </c>
      <c r="AU48" s="1473"/>
      <c r="AV48" s="1473"/>
      <c r="AW48" s="1400" t="s">
        <v>81</v>
      </c>
      <c r="AX48" s="1473"/>
      <c r="AY48" s="1473"/>
      <c r="BA48" s="506" t="s">
        <v>404</v>
      </c>
      <c r="BB48" s="673" t="s">
        <v>1374</v>
      </c>
      <c r="BC48" s="661">
        <v>15.175</v>
      </c>
      <c r="BD48" s="661">
        <v>15.457</v>
      </c>
      <c r="BE48" s="662" t="s">
        <v>239</v>
      </c>
      <c r="BH48" s="130"/>
      <c r="BI48" s="130"/>
      <c r="BP48" s="181"/>
      <c r="BQ48" s="181"/>
      <c r="BR48" s="181"/>
      <c r="BS48" s="181"/>
      <c r="CM48" s="353" t="s">
        <v>250</v>
      </c>
      <c r="CN48" s="128" t="s">
        <v>80</v>
      </c>
      <c r="CO48" s="1400" t="s">
        <v>401</v>
      </c>
      <c r="CP48" s="1473"/>
      <c r="CQ48" s="1473"/>
      <c r="CR48" s="1403" t="s">
        <v>183</v>
      </c>
      <c r="CS48" s="1468"/>
      <c r="CT48" s="1402" t="s">
        <v>183</v>
      </c>
      <c r="CU48" s="1473"/>
      <c r="CV48" s="1473"/>
      <c r="CW48" s="1474" t="s">
        <v>72</v>
      </c>
      <c r="CX48" s="1475"/>
      <c r="CY48" s="1475"/>
      <c r="DA48" s="739" t="s">
        <v>404</v>
      </c>
      <c r="DB48" s="396" t="s">
        <v>1686</v>
      </c>
      <c r="DC48" s="536">
        <v>21.555</v>
      </c>
      <c r="DD48" s="536" t="s">
        <v>239</v>
      </c>
      <c r="DE48" s="743" t="s">
        <v>239</v>
      </c>
      <c r="DF48" s="119"/>
      <c r="DG48" s="47"/>
      <c r="DH48" s="47"/>
      <c r="DI48" s="47"/>
      <c r="DJ48" s="47"/>
      <c r="DK48" s="47"/>
      <c r="DL48" s="47"/>
      <c r="DM48" s="47"/>
      <c r="DN48" s="47"/>
      <c r="DU48" s="57"/>
      <c r="DV48" s="57"/>
      <c r="DW48" s="57"/>
      <c r="DY48" s="352" t="s">
        <v>179</v>
      </c>
      <c r="DZ48" s="59"/>
      <c r="EA48" s="148"/>
      <c r="EB48" s="130"/>
      <c r="EC48" s="130"/>
      <c r="ED48" s="130"/>
      <c r="EE48" s="148"/>
      <c r="EF48" s="130"/>
      <c r="EG48" s="130"/>
      <c r="EI48" s="130"/>
      <c r="EJ48" s="148"/>
      <c r="EK48" s="130"/>
      <c r="EL48" s="130"/>
      <c r="EM48" s="130"/>
      <c r="EN48" s="130"/>
      <c r="EO48" s="148"/>
      <c r="EP48" s="130"/>
      <c r="EQ48" s="130"/>
      <c r="ER48" s="130"/>
      <c r="EY48" s="613"/>
      <c r="EZ48" s="788" t="s">
        <v>47</v>
      </c>
      <c r="FA48" s="787" t="s">
        <v>1367</v>
      </c>
      <c r="FB48" s="555">
        <v>15.971</v>
      </c>
      <c r="FC48" s="555">
        <v>14.699</v>
      </c>
      <c r="FD48" s="789">
        <f t="shared" si="23"/>
        <v>15.971</v>
      </c>
      <c r="FE48" s="178"/>
      <c r="FF48" s="175"/>
      <c r="FG48" s="47"/>
      <c r="FH48" s="175"/>
      <c r="FI48" s="47"/>
      <c r="FK48" s="47"/>
      <c r="FL48" s="47"/>
      <c r="FM48" s="47"/>
      <c r="FN48" s="47"/>
      <c r="FO48" s="47"/>
      <c r="FP48" s="47"/>
      <c r="FQ48" s="47"/>
      <c r="FR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I48" s="142"/>
      <c r="GJ48" s="142"/>
      <c r="GK48" s="808"/>
      <c r="HB48" s="616"/>
      <c r="HC48" s="616"/>
      <c r="HD48" s="616"/>
      <c r="HE48" s="616"/>
      <c r="IC48" s="939" t="s">
        <v>2054</v>
      </c>
      <c r="ID48" s="940"/>
      <c r="IE48" s="941"/>
      <c r="IF48" s="941"/>
      <c r="IG48" s="942"/>
      <c r="IH48" s="942"/>
      <c r="II48" s="941"/>
      <c r="IJ48" s="941"/>
      <c r="IK48" s="943"/>
      <c r="IM48" s="848" t="s">
        <v>46</v>
      </c>
      <c r="IN48" s="956" t="s">
        <v>2172</v>
      </c>
      <c r="IO48" s="956" t="s">
        <v>2168</v>
      </c>
      <c r="IP48" s="957">
        <v>0.19236111111111112</v>
      </c>
    </row>
    <row r="49" spans="1:250" ht="13.5" thickBot="1">
      <c r="A49" s="353" t="s">
        <v>247</v>
      </c>
      <c r="B49" s="1400" t="s">
        <v>1572</v>
      </c>
      <c r="C49" s="1473"/>
      <c r="E49" s="181"/>
      <c r="F49" s="181"/>
      <c r="G49" s="181"/>
      <c r="H49" s="181"/>
      <c r="I49" s="181"/>
      <c r="O49" s="353" t="s">
        <v>247</v>
      </c>
      <c r="P49" s="339" t="s">
        <v>109</v>
      </c>
      <c r="Q49" s="1403" t="s">
        <v>0</v>
      </c>
      <c r="R49" s="1467"/>
      <c r="S49" s="1468"/>
      <c r="T49" s="174"/>
      <c r="AD49" s="181"/>
      <c r="AE49" s="181"/>
      <c r="AF49" s="181"/>
      <c r="AG49" s="181"/>
      <c r="AM49" s="353" t="s">
        <v>247</v>
      </c>
      <c r="AN49" s="128" t="s">
        <v>76</v>
      </c>
      <c r="AO49" s="1400" t="s">
        <v>76</v>
      </c>
      <c r="AP49" s="1473"/>
      <c r="AQ49" s="1473"/>
      <c r="AR49" s="1403" t="s">
        <v>109</v>
      </c>
      <c r="AS49" s="1468"/>
      <c r="AT49" s="1402" t="s">
        <v>0</v>
      </c>
      <c r="AU49" s="1473"/>
      <c r="AV49" s="1473"/>
      <c r="AW49" s="1400" t="s">
        <v>1386</v>
      </c>
      <c r="AX49" s="1473"/>
      <c r="AY49" s="1473"/>
      <c r="BA49" s="506" t="s">
        <v>407</v>
      </c>
      <c r="BB49" s="256" t="s">
        <v>244</v>
      </c>
      <c r="BC49" s="661">
        <v>19.457</v>
      </c>
      <c r="BD49" s="661">
        <v>18.742</v>
      </c>
      <c r="BE49" s="662" t="s">
        <v>239</v>
      </c>
      <c r="BH49" s="130"/>
      <c r="BI49" s="130"/>
      <c r="BP49" s="181"/>
      <c r="BQ49" s="181"/>
      <c r="BR49" s="181"/>
      <c r="BS49" s="181"/>
      <c r="CM49" s="353" t="s">
        <v>251</v>
      </c>
      <c r="CN49" s="128" t="s">
        <v>73</v>
      </c>
      <c r="CO49" s="1400" t="s">
        <v>82</v>
      </c>
      <c r="CP49" s="1473"/>
      <c r="CQ49" s="1473"/>
      <c r="CR49" s="1403" t="s">
        <v>142</v>
      </c>
      <c r="CS49" s="1468"/>
      <c r="CT49" s="1402" t="s">
        <v>142</v>
      </c>
      <c r="CU49" s="1473"/>
      <c r="CV49" s="1473"/>
      <c r="CW49" s="1474" t="s">
        <v>82</v>
      </c>
      <c r="CX49" s="1475"/>
      <c r="CY49" s="1475"/>
      <c r="DA49" s="740" t="s">
        <v>407</v>
      </c>
      <c r="DB49" s="397" t="s">
        <v>1343</v>
      </c>
      <c r="DC49" s="539" t="s">
        <v>239</v>
      </c>
      <c r="DD49" s="539" t="s">
        <v>239</v>
      </c>
      <c r="DE49" s="745" t="s">
        <v>239</v>
      </c>
      <c r="DF49" s="119"/>
      <c r="DG49" s="47"/>
      <c r="DH49" s="47"/>
      <c r="DI49" s="47"/>
      <c r="DJ49" s="47"/>
      <c r="DK49" s="47"/>
      <c r="DL49" s="47"/>
      <c r="DM49" s="47"/>
      <c r="DN49" s="47"/>
      <c r="DU49" s="57"/>
      <c r="DV49" s="57"/>
      <c r="DW49" s="57"/>
      <c r="DY49" s="672" t="s">
        <v>249</v>
      </c>
      <c r="DZ49" s="339" t="s">
        <v>79</v>
      </c>
      <c r="EA49" s="1403" t="s">
        <v>125</v>
      </c>
      <c r="EB49" s="1467"/>
      <c r="EC49" s="1468"/>
      <c r="ED49" s="1403" t="s">
        <v>125</v>
      </c>
      <c r="EE49" s="1468"/>
      <c r="EF49" s="130"/>
      <c r="EG49" s="130"/>
      <c r="EI49" s="130"/>
      <c r="EJ49" s="148"/>
      <c r="EK49" s="130"/>
      <c r="EL49" s="130"/>
      <c r="EM49" s="130"/>
      <c r="EN49" s="130"/>
      <c r="EO49" s="148"/>
      <c r="EP49" s="130"/>
      <c r="EQ49" s="130"/>
      <c r="ER49" s="130"/>
      <c r="ET49" s="142"/>
      <c r="EU49" s="809"/>
      <c r="EV49" s="809"/>
      <c r="EW49" s="809"/>
      <c r="EX49" s="808"/>
      <c r="EY49" s="613"/>
      <c r="EZ49" s="788" t="s">
        <v>55</v>
      </c>
      <c r="FA49" s="787" t="s">
        <v>1371</v>
      </c>
      <c r="FB49" s="555">
        <v>15.849</v>
      </c>
      <c r="FC49" s="555">
        <v>16.245</v>
      </c>
      <c r="FD49" s="789">
        <f t="shared" si="23"/>
        <v>16.245</v>
      </c>
      <c r="FE49" s="178"/>
      <c r="FF49" s="175"/>
      <c r="FG49" s="47"/>
      <c r="FH49" s="175"/>
      <c r="FI49" s="47"/>
      <c r="FK49" s="47"/>
      <c r="FL49" s="47"/>
      <c r="FM49" s="47"/>
      <c r="FN49" s="47"/>
      <c r="FO49" s="47"/>
      <c r="FP49" s="47"/>
      <c r="FQ49" s="47"/>
      <c r="FR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I49" s="142"/>
      <c r="GJ49" s="142"/>
      <c r="GK49" s="808"/>
      <c r="IC49" s="147" t="s">
        <v>60</v>
      </c>
      <c r="ID49" s="944"/>
      <c r="IE49" s="945" t="s">
        <v>247</v>
      </c>
      <c r="IF49" s="945" t="s">
        <v>248</v>
      </c>
      <c r="IG49" s="946"/>
      <c r="IH49" s="147" t="s">
        <v>61</v>
      </c>
      <c r="II49" s="945" t="s">
        <v>247</v>
      </c>
      <c r="IJ49" s="945" t="s">
        <v>248</v>
      </c>
      <c r="IK49" s="947"/>
      <c r="IM49" s="848" t="s">
        <v>50</v>
      </c>
      <c r="IN49" s="956" t="s">
        <v>2173</v>
      </c>
      <c r="IO49" s="956" t="s">
        <v>1942</v>
      </c>
      <c r="IP49" s="957">
        <v>0.19305555555555554</v>
      </c>
    </row>
    <row r="50" spans="1:250" ht="12.75">
      <c r="A50" s="353" t="s">
        <v>248</v>
      </c>
      <c r="B50" s="1400" t="s">
        <v>180</v>
      </c>
      <c r="C50" s="1473"/>
      <c r="E50" s="181"/>
      <c r="F50" s="181"/>
      <c r="G50" s="181"/>
      <c r="H50" s="181"/>
      <c r="I50" s="181"/>
      <c r="O50" s="353" t="s">
        <v>248</v>
      </c>
      <c r="P50" s="339" t="s">
        <v>141</v>
      </c>
      <c r="Q50" s="1403" t="s">
        <v>95</v>
      </c>
      <c r="R50" s="1467"/>
      <c r="S50" s="1468"/>
      <c r="T50" s="174"/>
      <c r="V50" s="334"/>
      <c r="W50" s="135"/>
      <c r="AD50" s="181"/>
      <c r="AE50" s="181"/>
      <c r="AF50" s="181"/>
      <c r="AG50" s="181"/>
      <c r="AM50" s="353" t="s">
        <v>248</v>
      </c>
      <c r="AN50" s="128" t="s">
        <v>101</v>
      </c>
      <c r="AO50" s="1400" t="s">
        <v>1386</v>
      </c>
      <c r="AP50" s="1473"/>
      <c r="AQ50" s="1473"/>
      <c r="AR50" s="1403" t="s">
        <v>141</v>
      </c>
      <c r="AS50" s="1468"/>
      <c r="AT50" s="1402" t="s">
        <v>95</v>
      </c>
      <c r="AU50" s="1473"/>
      <c r="AV50" s="1473"/>
      <c r="AW50" s="1400" t="s">
        <v>71</v>
      </c>
      <c r="AX50" s="1473"/>
      <c r="AY50" s="1473"/>
      <c r="BA50" s="506" t="s">
        <v>410</v>
      </c>
      <c r="BB50" s="673" t="s">
        <v>241</v>
      </c>
      <c r="BC50" s="661" t="s">
        <v>239</v>
      </c>
      <c r="BD50" s="661">
        <v>15.529</v>
      </c>
      <c r="BE50" s="662" t="s">
        <v>239</v>
      </c>
      <c r="BH50" s="130"/>
      <c r="BI50" s="130"/>
      <c r="BP50" s="181"/>
      <c r="BQ50" s="181"/>
      <c r="BR50" s="181"/>
      <c r="BS50" s="181"/>
      <c r="CM50" s="353" t="s">
        <v>74</v>
      </c>
      <c r="CN50" s="128" t="s">
        <v>110</v>
      </c>
      <c r="CO50" s="1400" t="s">
        <v>13</v>
      </c>
      <c r="CP50" s="1473"/>
      <c r="CQ50" s="1473"/>
      <c r="CR50" s="1403" t="s">
        <v>94</v>
      </c>
      <c r="CS50" s="1468"/>
      <c r="CT50" s="1402" t="s">
        <v>253</v>
      </c>
      <c r="CU50" s="1473"/>
      <c r="CV50" s="1473"/>
      <c r="CW50" s="1474" t="s">
        <v>73</v>
      </c>
      <c r="CX50" s="1475"/>
      <c r="CY50" s="1475"/>
      <c r="DA50" s="175"/>
      <c r="DB50" s="48"/>
      <c r="DC50" s="141"/>
      <c r="DD50" s="142"/>
      <c r="DE50" s="47"/>
      <c r="DF50" s="119"/>
      <c r="DG50" s="47"/>
      <c r="DH50" s="47"/>
      <c r="DI50" s="47"/>
      <c r="DJ50" s="47"/>
      <c r="DK50" s="47"/>
      <c r="DL50" s="47"/>
      <c r="DM50" s="47"/>
      <c r="DN50" s="47"/>
      <c r="DU50" s="57"/>
      <c r="DV50" s="57"/>
      <c r="DW50" s="57"/>
      <c r="DX50" s="755"/>
      <c r="DY50" s="672" t="s">
        <v>250</v>
      </c>
      <c r="DZ50" s="128" t="s">
        <v>80</v>
      </c>
      <c r="EA50" s="1403" t="s">
        <v>183</v>
      </c>
      <c r="EB50" s="1467"/>
      <c r="EC50" s="1468"/>
      <c r="ED50" s="1403" t="s">
        <v>27</v>
      </c>
      <c r="EE50" s="1468"/>
      <c r="EF50" s="130"/>
      <c r="EG50" s="130"/>
      <c r="EI50" s="130"/>
      <c r="EJ50" s="148"/>
      <c r="EK50" s="130"/>
      <c r="EL50" s="130"/>
      <c r="EM50" s="130"/>
      <c r="EN50" s="130"/>
      <c r="EO50" s="148"/>
      <c r="EP50" s="130"/>
      <c r="EQ50" s="130"/>
      <c r="ER50" s="130"/>
      <c r="ET50" s="142"/>
      <c r="EU50" s="809"/>
      <c r="EV50" s="809"/>
      <c r="EW50" s="809"/>
      <c r="EX50" s="808"/>
      <c r="EY50" s="613"/>
      <c r="EZ50" s="788" t="s">
        <v>52</v>
      </c>
      <c r="FA50" s="787" t="s">
        <v>1354</v>
      </c>
      <c r="FB50" s="555">
        <v>14.63</v>
      </c>
      <c r="FC50" s="555">
        <v>16.518</v>
      </c>
      <c r="FD50" s="789">
        <f t="shared" si="23"/>
        <v>16.518</v>
      </c>
      <c r="FE50" s="178"/>
      <c r="FF50" s="175"/>
      <c r="FG50" s="47"/>
      <c r="FH50" s="175"/>
      <c r="FI50" s="47"/>
      <c r="FK50" s="47"/>
      <c r="FL50" s="47"/>
      <c r="FM50" s="47"/>
      <c r="FN50" s="47"/>
      <c r="FO50" s="47"/>
      <c r="FP50" s="47"/>
      <c r="FQ50" s="47"/>
      <c r="FR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I50" s="142"/>
      <c r="GJ50" s="142"/>
      <c r="GK50" s="808"/>
      <c r="IC50" s="948" t="s">
        <v>46</v>
      </c>
      <c r="ID50" s="762" t="s">
        <v>390</v>
      </c>
      <c r="IE50" s="796">
        <v>13.698</v>
      </c>
      <c r="IF50" s="796">
        <v>14.074</v>
      </c>
      <c r="IG50" s="798">
        <f>MAX(IE50:IF50)</f>
        <v>14.074</v>
      </c>
      <c r="IH50" s="801" t="s">
        <v>1456</v>
      </c>
      <c r="II50" s="888">
        <v>18.25</v>
      </c>
      <c r="IJ50" s="888">
        <v>17.228</v>
      </c>
      <c r="IK50" s="798">
        <f>MAX(II50:IJ50)</f>
        <v>18.25</v>
      </c>
      <c r="IM50" s="848" t="s">
        <v>49</v>
      </c>
      <c r="IN50" s="956" t="s">
        <v>2174</v>
      </c>
      <c r="IO50" s="956" t="s">
        <v>2169</v>
      </c>
      <c r="IP50" s="957">
        <v>0.20555555555555557</v>
      </c>
    </row>
    <row r="51" spans="5:250" ht="12.75">
      <c r="E51" s="181"/>
      <c r="F51" s="181"/>
      <c r="G51" s="181"/>
      <c r="H51" s="181"/>
      <c r="I51" s="181"/>
      <c r="P51" s="280"/>
      <c r="Q51" s="280"/>
      <c r="R51" s="280"/>
      <c r="S51" s="280"/>
      <c r="T51" s="280"/>
      <c r="V51" s="334"/>
      <c r="W51" s="135"/>
      <c r="AD51" s="181"/>
      <c r="AE51" s="181"/>
      <c r="AF51" s="181"/>
      <c r="AG51" s="181"/>
      <c r="BA51" s="506" t="s">
        <v>412</v>
      </c>
      <c r="BB51" s="256" t="s">
        <v>1383</v>
      </c>
      <c r="BC51" s="661">
        <v>20.315</v>
      </c>
      <c r="BD51" s="661">
        <v>20.635</v>
      </c>
      <c r="BE51" s="662" t="s">
        <v>239</v>
      </c>
      <c r="BP51" s="181"/>
      <c r="BQ51" s="181"/>
      <c r="BR51" s="181"/>
      <c r="BS51" s="181"/>
      <c r="CM51" s="353" t="s">
        <v>252</v>
      </c>
      <c r="CN51" s="128" t="s">
        <v>81</v>
      </c>
      <c r="CO51" s="1400" t="s">
        <v>83</v>
      </c>
      <c r="CP51" s="1473"/>
      <c r="CQ51" s="1473"/>
      <c r="CR51" s="1403" t="s">
        <v>35</v>
      </c>
      <c r="CS51" s="1468"/>
      <c r="CT51" s="1402" t="s">
        <v>1366</v>
      </c>
      <c r="CU51" s="1473"/>
      <c r="CV51" s="1473"/>
      <c r="CW51" s="1474" t="s">
        <v>81</v>
      </c>
      <c r="CX51" s="1475"/>
      <c r="CY51" s="1475"/>
      <c r="DA51" s="352" t="s">
        <v>179</v>
      </c>
      <c r="DB51" s="59"/>
      <c r="DC51" s="133"/>
      <c r="DF51" s="441"/>
      <c r="DH51" s="334"/>
      <c r="DI51" s="135"/>
      <c r="DN51" s="47"/>
      <c r="DU51" s="57"/>
      <c r="DV51" s="57"/>
      <c r="DW51" s="57"/>
      <c r="DY51" s="672" t="s">
        <v>251</v>
      </c>
      <c r="DZ51" s="128" t="s">
        <v>82</v>
      </c>
      <c r="EA51" s="1403" t="s">
        <v>142</v>
      </c>
      <c r="EB51" s="1467"/>
      <c r="EC51" s="1468"/>
      <c r="ED51" s="1403" t="s">
        <v>142</v>
      </c>
      <c r="EE51" s="1468"/>
      <c r="EF51" s="130"/>
      <c r="EG51" s="130"/>
      <c r="EI51" s="130"/>
      <c r="EJ51" s="148"/>
      <c r="EK51" s="130"/>
      <c r="EL51" s="130"/>
      <c r="EM51" s="130"/>
      <c r="EN51" s="130"/>
      <c r="EO51" s="148"/>
      <c r="EP51" s="130"/>
      <c r="EQ51" s="130"/>
      <c r="ER51" s="130"/>
      <c r="ET51" s="142"/>
      <c r="EU51" s="809"/>
      <c r="EV51" s="809"/>
      <c r="EW51" s="809"/>
      <c r="EX51" s="808"/>
      <c r="EY51" s="613"/>
      <c r="EZ51" s="788" t="s">
        <v>56</v>
      </c>
      <c r="FA51" s="787" t="s">
        <v>1733</v>
      </c>
      <c r="FB51" s="555">
        <v>18.713</v>
      </c>
      <c r="FC51" s="555">
        <v>19.654</v>
      </c>
      <c r="FD51" s="789">
        <f t="shared" si="23"/>
        <v>19.654</v>
      </c>
      <c r="FE51" s="178"/>
      <c r="FF51" s="175"/>
      <c r="FG51" s="47"/>
      <c r="FH51" s="175"/>
      <c r="FI51" s="47"/>
      <c r="FK51" s="47"/>
      <c r="FL51" s="47"/>
      <c r="FM51" s="47"/>
      <c r="FN51" s="47"/>
      <c r="FO51" s="47"/>
      <c r="FP51" s="47"/>
      <c r="FQ51" s="47"/>
      <c r="FR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I51" s="142"/>
      <c r="GJ51" s="142"/>
      <c r="GK51" s="808"/>
      <c r="IC51" s="948" t="s">
        <v>50</v>
      </c>
      <c r="ID51" s="762" t="s">
        <v>647</v>
      </c>
      <c r="IE51" s="796">
        <v>13.816</v>
      </c>
      <c r="IF51" s="796">
        <v>14.205</v>
      </c>
      <c r="IG51" s="798">
        <f>MAX(IE51:IF51)</f>
        <v>14.205</v>
      </c>
      <c r="IH51" s="801" t="s">
        <v>361</v>
      </c>
      <c r="II51" s="888">
        <v>15.253</v>
      </c>
      <c r="IJ51" s="888">
        <v>19.703</v>
      </c>
      <c r="IK51" s="798">
        <f>MAX(II51:IJ51)</f>
        <v>19.703</v>
      </c>
      <c r="IM51" s="824" t="s">
        <v>47</v>
      </c>
      <c r="IN51" s="956" t="s">
        <v>2175</v>
      </c>
      <c r="IO51" s="956" t="s">
        <v>2170</v>
      </c>
      <c r="IP51" s="957">
        <v>0.21180555555555555</v>
      </c>
    </row>
    <row r="52" spans="5:250" ht="13.5" thickBot="1">
      <c r="E52" s="181"/>
      <c r="F52" s="181"/>
      <c r="G52" s="181"/>
      <c r="H52" s="181"/>
      <c r="I52" s="181"/>
      <c r="V52" s="334"/>
      <c r="W52" s="135"/>
      <c r="AD52" s="181"/>
      <c r="AE52" s="181"/>
      <c r="AF52" s="181"/>
      <c r="AG52" s="181"/>
      <c r="BA52" s="506" t="s">
        <v>414</v>
      </c>
      <c r="BB52" s="256" t="s">
        <v>1591</v>
      </c>
      <c r="BC52" s="661" t="s">
        <v>239</v>
      </c>
      <c r="BD52" s="661">
        <v>16.363</v>
      </c>
      <c r="BE52" s="662" t="s">
        <v>239</v>
      </c>
      <c r="BP52" s="181"/>
      <c r="BQ52" s="181"/>
      <c r="BR52" s="181"/>
      <c r="BS52" s="181"/>
      <c r="CM52" s="353" t="s">
        <v>247</v>
      </c>
      <c r="CN52" s="128" t="s">
        <v>76</v>
      </c>
      <c r="CO52" s="1400" t="s">
        <v>140</v>
      </c>
      <c r="CP52" s="1473"/>
      <c r="CQ52" s="1473"/>
      <c r="CR52" s="1403" t="s">
        <v>141</v>
      </c>
      <c r="CS52" s="1468"/>
      <c r="CT52" s="1402" t="s">
        <v>0</v>
      </c>
      <c r="CU52" s="1473"/>
      <c r="CV52" s="1473"/>
      <c r="CW52" s="1474" t="s">
        <v>1631</v>
      </c>
      <c r="CX52" s="1475"/>
      <c r="CY52" s="1475"/>
      <c r="DA52" s="672" t="s">
        <v>249</v>
      </c>
      <c r="DB52" s="339" t="s">
        <v>71</v>
      </c>
      <c r="DC52" s="1405" t="s">
        <v>79</v>
      </c>
      <c r="DD52" s="1467"/>
      <c r="DE52" s="1468"/>
      <c r="DF52" s="1403" t="s">
        <v>1706</v>
      </c>
      <c r="DG52" s="1468"/>
      <c r="DH52" s="280"/>
      <c r="DI52" s="402"/>
      <c r="DN52" s="47"/>
      <c r="DU52" s="57"/>
      <c r="DV52" s="57"/>
      <c r="DW52" s="57"/>
      <c r="DY52" s="672" t="s">
        <v>74</v>
      </c>
      <c r="DZ52" s="128" t="s">
        <v>110</v>
      </c>
      <c r="EA52" s="1403" t="s">
        <v>253</v>
      </c>
      <c r="EB52" s="1467"/>
      <c r="EC52" s="1468"/>
      <c r="ED52" s="1403" t="s">
        <v>94</v>
      </c>
      <c r="EE52" s="1468"/>
      <c r="EF52" s="130"/>
      <c r="EG52" s="130"/>
      <c r="EI52" s="130"/>
      <c r="EJ52" s="148"/>
      <c r="EK52" s="130"/>
      <c r="EL52" s="130"/>
      <c r="EM52" s="130"/>
      <c r="EN52" s="130"/>
      <c r="EO52" s="148"/>
      <c r="EP52" s="130"/>
      <c r="EQ52" s="130"/>
      <c r="ER52" s="130"/>
      <c r="ET52" s="142"/>
      <c r="EU52" s="809"/>
      <c r="EV52" s="809"/>
      <c r="EW52" s="809"/>
      <c r="EX52" s="808"/>
      <c r="EY52" s="613"/>
      <c r="EZ52" s="788" t="s">
        <v>53</v>
      </c>
      <c r="FA52" s="787" t="s">
        <v>1346</v>
      </c>
      <c r="FB52" s="554" t="s">
        <v>239</v>
      </c>
      <c r="FC52" s="554" t="s">
        <v>239</v>
      </c>
      <c r="FD52" s="790" t="s">
        <v>239</v>
      </c>
      <c r="FE52" s="178"/>
      <c r="FF52" s="175"/>
      <c r="FG52" s="47"/>
      <c r="FH52" s="175"/>
      <c r="FI52" s="47"/>
      <c r="FK52" s="47"/>
      <c r="FL52" s="47"/>
      <c r="FM52" s="47"/>
      <c r="FN52" s="47"/>
      <c r="FO52" s="47"/>
      <c r="FP52" s="47"/>
      <c r="FQ52" s="47"/>
      <c r="FR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I52" s="142"/>
      <c r="GJ52" s="142"/>
      <c r="GK52" s="808"/>
      <c r="IC52" s="948" t="s">
        <v>49</v>
      </c>
      <c r="ID52" s="795" t="s">
        <v>1359</v>
      </c>
      <c r="IE52" s="888">
        <v>14.848</v>
      </c>
      <c r="IF52" s="888">
        <v>14.291</v>
      </c>
      <c r="IG52" s="798">
        <f>MAX(IE52:IF52)</f>
        <v>14.848</v>
      </c>
      <c r="IH52" s="802" t="s">
        <v>245</v>
      </c>
      <c r="II52" s="953">
        <v>21.218</v>
      </c>
      <c r="IJ52" s="953">
        <v>17.88</v>
      </c>
      <c r="IK52" s="949">
        <f>MAX(II52:IJ52)</f>
        <v>21.218</v>
      </c>
      <c r="IM52" s="824" t="s">
        <v>55</v>
      </c>
      <c r="IN52" s="956" t="s">
        <v>2176</v>
      </c>
      <c r="IO52" s="956" t="s">
        <v>2078</v>
      </c>
      <c r="IP52" s="957">
        <v>0.25277777777777777</v>
      </c>
    </row>
    <row r="53" spans="5:250" ht="12.75">
      <c r="E53" s="181"/>
      <c r="F53" s="181"/>
      <c r="G53" s="181"/>
      <c r="H53" s="181"/>
      <c r="I53" s="181"/>
      <c r="V53" s="334"/>
      <c r="W53" s="135"/>
      <c r="AD53" s="181"/>
      <c r="AE53" s="181"/>
      <c r="AF53" s="181"/>
      <c r="AG53" s="181"/>
      <c r="AT53" s="334"/>
      <c r="AU53" s="135"/>
      <c r="BA53" s="506" t="s">
        <v>416</v>
      </c>
      <c r="BB53" s="256" t="s">
        <v>1592</v>
      </c>
      <c r="BC53" s="661" t="s">
        <v>239</v>
      </c>
      <c r="BD53" s="661" t="s">
        <v>239</v>
      </c>
      <c r="BE53" s="662" t="s">
        <v>239</v>
      </c>
      <c r="BH53" s="334"/>
      <c r="BI53" s="135"/>
      <c r="BP53" s="181"/>
      <c r="BQ53" s="181"/>
      <c r="BR53" s="181"/>
      <c r="BS53" s="181"/>
      <c r="CM53" s="353" t="s">
        <v>248</v>
      </c>
      <c r="CN53" s="128" t="s">
        <v>101</v>
      </c>
      <c r="CO53" s="1400" t="s">
        <v>1386</v>
      </c>
      <c r="CP53" s="1473"/>
      <c r="CQ53" s="1473"/>
      <c r="CR53" s="1403" t="s">
        <v>95</v>
      </c>
      <c r="CS53" s="1468"/>
      <c r="CT53" s="1402" t="s">
        <v>95</v>
      </c>
      <c r="CU53" s="1473"/>
      <c r="CV53" s="1473"/>
      <c r="CW53" s="1474" t="s">
        <v>1386</v>
      </c>
      <c r="CX53" s="1475"/>
      <c r="CY53" s="1475"/>
      <c r="DA53" s="672" t="s">
        <v>250</v>
      </c>
      <c r="DB53" s="128" t="s">
        <v>80</v>
      </c>
      <c r="DC53" s="1405" t="s">
        <v>401</v>
      </c>
      <c r="DD53" s="1467"/>
      <c r="DE53" s="1468"/>
      <c r="DF53" s="1479" t="s">
        <v>80</v>
      </c>
      <c r="DG53" s="1468"/>
      <c r="DH53" s="280"/>
      <c r="DI53" s="402"/>
      <c r="DN53" s="47"/>
      <c r="DU53" s="57"/>
      <c r="DV53" s="57"/>
      <c r="DW53" s="57"/>
      <c r="DY53" s="672" t="s">
        <v>252</v>
      </c>
      <c r="DZ53" s="128" t="s">
        <v>83</v>
      </c>
      <c r="EA53" s="1403" t="s">
        <v>35</v>
      </c>
      <c r="EB53" s="1467"/>
      <c r="EC53" s="1468"/>
      <c r="ED53" s="1403" t="s">
        <v>1366</v>
      </c>
      <c r="EE53" s="1468"/>
      <c r="EF53" s="130"/>
      <c r="EG53" s="130"/>
      <c r="EI53" s="130"/>
      <c r="EJ53" s="148"/>
      <c r="EK53" s="130"/>
      <c r="EL53" s="130"/>
      <c r="EM53" s="130"/>
      <c r="EN53" s="130"/>
      <c r="EO53" s="148"/>
      <c r="EP53" s="130"/>
      <c r="EQ53" s="130"/>
      <c r="ER53" s="130"/>
      <c r="ET53" s="142"/>
      <c r="EU53" s="809"/>
      <c r="EV53" s="809"/>
      <c r="EW53" s="809"/>
      <c r="EX53" s="808"/>
      <c r="EY53" s="613"/>
      <c r="EZ53" s="788" t="s">
        <v>57</v>
      </c>
      <c r="FA53" s="787" t="s">
        <v>1357</v>
      </c>
      <c r="FB53" s="554" t="s">
        <v>239</v>
      </c>
      <c r="FC53" s="554" t="s">
        <v>239</v>
      </c>
      <c r="FD53" s="790" t="s">
        <v>239</v>
      </c>
      <c r="FE53" s="178"/>
      <c r="FF53" s="175"/>
      <c r="FG53" s="47"/>
      <c r="FH53" s="175"/>
      <c r="FI53" s="47"/>
      <c r="FK53" s="47"/>
      <c r="FL53" s="47"/>
      <c r="FM53" s="47"/>
      <c r="FN53" s="47"/>
      <c r="FO53" s="47"/>
      <c r="FP53" s="47"/>
      <c r="FQ53" s="47"/>
      <c r="FR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I53" s="142"/>
      <c r="GJ53" s="142"/>
      <c r="GK53" s="808"/>
      <c r="IC53" s="948" t="s">
        <v>47</v>
      </c>
      <c r="ID53" s="795" t="s">
        <v>2053</v>
      </c>
      <c r="IE53" s="554" t="s">
        <v>239</v>
      </c>
      <c r="IF53" s="554" t="s">
        <v>239</v>
      </c>
      <c r="IG53" s="790" t="s">
        <v>239</v>
      </c>
      <c r="IH53" s="950"/>
      <c r="II53" s="119"/>
      <c r="IJ53" s="119"/>
      <c r="IK53" s="951"/>
      <c r="IM53" s="824" t="s">
        <v>52</v>
      </c>
      <c r="IN53" s="956" t="s">
        <v>2177</v>
      </c>
      <c r="IO53" s="956" t="s">
        <v>2171</v>
      </c>
      <c r="IP53" s="957">
        <v>0.27499999999999997</v>
      </c>
    </row>
    <row r="54" spans="6:250" ht="13.5" thickBot="1">
      <c r="F54" s="181"/>
      <c r="G54" s="181"/>
      <c r="H54" s="181"/>
      <c r="I54" s="181"/>
      <c r="V54" s="334"/>
      <c r="W54" s="135"/>
      <c r="AT54" s="334"/>
      <c r="AU54" s="135"/>
      <c r="BA54" s="676" t="s">
        <v>418</v>
      </c>
      <c r="BB54" s="677" t="s">
        <v>569</v>
      </c>
      <c r="BC54" s="664" t="s">
        <v>239</v>
      </c>
      <c r="BD54" s="664" t="s">
        <v>239</v>
      </c>
      <c r="BE54" s="665" t="s">
        <v>239</v>
      </c>
      <c r="BH54" s="334"/>
      <c r="BI54" s="135"/>
      <c r="DA54" s="672" t="s">
        <v>251</v>
      </c>
      <c r="DB54" s="128" t="s">
        <v>75</v>
      </c>
      <c r="DC54" s="1405" t="s">
        <v>82</v>
      </c>
      <c r="DD54" s="1467"/>
      <c r="DE54" s="1468"/>
      <c r="DF54" s="1472" t="s">
        <v>73</v>
      </c>
      <c r="DG54" s="1468"/>
      <c r="DH54" s="280"/>
      <c r="DI54" s="402"/>
      <c r="DN54" s="47"/>
      <c r="DU54" s="57"/>
      <c r="DV54" s="57"/>
      <c r="DW54" s="57"/>
      <c r="DY54" s="672" t="s">
        <v>247</v>
      </c>
      <c r="DZ54" s="128" t="s">
        <v>76</v>
      </c>
      <c r="EA54" s="1403" t="s">
        <v>141</v>
      </c>
      <c r="EB54" s="1467"/>
      <c r="EC54" s="1468"/>
      <c r="ED54" s="1403" t="s">
        <v>0</v>
      </c>
      <c r="EE54" s="1468"/>
      <c r="EF54" s="130"/>
      <c r="EG54" s="130"/>
      <c r="EI54" s="130"/>
      <c r="EJ54" s="148"/>
      <c r="EK54" s="130"/>
      <c r="EL54" s="130"/>
      <c r="EM54" s="130"/>
      <c r="EN54" s="130"/>
      <c r="EO54" s="148"/>
      <c r="EP54" s="130"/>
      <c r="EQ54" s="130"/>
      <c r="ER54" s="130"/>
      <c r="ET54" s="142"/>
      <c r="EU54" s="809"/>
      <c r="EV54" s="809"/>
      <c r="EW54" s="809"/>
      <c r="EX54" s="808"/>
      <c r="EY54" s="613"/>
      <c r="EZ54" s="791" t="s">
        <v>51</v>
      </c>
      <c r="FA54" s="792" t="s">
        <v>1359</v>
      </c>
      <c r="FB54" s="556" t="s">
        <v>239</v>
      </c>
      <c r="FC54" s="556" t="s">
        <v>239</v>
      </c>
      <c r="FD54" s="793" t="s">
        <v>239</v>
      </c>
      <c r="FE54" s="178"/>
      <c r="FF54" s="175"/>
      <c r="FG54" s="47"/>
      <c r="FH54" s="175"/>
      <c r="FI54" s="47"/>
      <c r="FK54" s="47"/>
      <c r="FL54" s="47"/>
      <c r="FM54" s="47"/>
      <c r="FN54" s="47"/>
      <c r="FO54" s="47"/>
      <c r="FP54" s="47"/>
      <c r="FQ54" s="47"/>
      <c r="FR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I54" s="142"/>
      <c r="GJ54" s="142"/>
      <c r="GK54" s="808"/>
      <c r="IC54" s="952" t="s">
        <v>55</v>
      </c>
      <c r="ID54" s="800" t="s">
        <v>1368</v>
      </c>
      <c r="IE54" s="556" t="s">
        <v>239</v>
      </c>
      <c r="IF54" s="556" t="s">
        <v>239</v>
      </c>
      <c r="IG54" s="793" t="s">
        <v>239</v>
      </c>
      <c r="IH54" s="950"/>
      <c r="II54" s="119"/>
      <c r="IJ54" s="119"/>
      <c r="IK54" s="770"/>
      <c r="IM54" s="824" t="s">
        <v>56</v>
      </c>
      <c r="IN54" s="956" t="s">
        <v>2178</v>
      </c>
      <c r="IO54" s="956" t="s">
        <v>2087</v>
      </c>
      <c r="IP54" s="957">
        <v>0.3</v>
      </c>
    </row>
    <row r="55" spans="6:250" ht="13.5" thickBot="1">
      <c r="F55" s="181"/>
      <c r="G55" s="181"/>
      <c r="H55" s="181"/>
      <c r="I55" s="181"/>
      <c r="V55" s="334"/>
      <c r="W55" s="135"/>
      <c r="Z55" s="334"/>
      <c r="AT55" s="334"/>
      <c r="AU55" s="135"/>
      <c r="BH55" s="334"/>
      <c r="BI55" s="135"/>
      <c r="BL55" s="334"/>
      <c r="CM55" s="349" t="s">
        <v>1638</v>
      </c>
      <c r="CN55" s="342"/>
      <c r="CO55" s="342" t="s">
        <v>247</v>
      </c>
      <c r="CP55" s="342" t="s">
        <v>248</v>
      </c>
      <c r="CQ55" s="343"/>
      <c r="DA55" s="672" t="s">
        <v>74</v>
      </c>
      <c r="DB55" s="128" t="s">
        <v>110</v>
      </c>
      <c r="DC55" s="1405" t="s">
        <v>13</v>
      </c>
      <c r="DD55" s="1467"/>
      <c r="DE55" s="1468"/>
      <c r="DF55" s="1405" t="s">
        <v>110</v>
      </c>
      <c r="DG55" s="1468"/>
      <c r="DH55" s="280"/>
      <c r="DI55" s="402"/>
      <c r="DN55" s="47"/>
      <c r="DU55" s="57"/>
      <c r="DV55" s="57"/>
      <c r="DW55" s="57"/>
      <c r="DY55" s="672" t="s">
        <v>248</v>
      </c>
      <c r="DZ55" s="128" t="s">
        <v>101</v>
      </c>
      <c r="EA55" s="1403" t="s">
        <v>95</v>
      </c>
      <c r="EB55" s="1467"/>
      <c r="EC55" s="1468"/>
      <c r="ED55" s="1403" t="s">
        <v>95</v>
      </c>
      <c r="EE55" s="1468"/>
      <c r="EF55" s="130"/>
      <c r="EG55" s="130"/>
      <c r="EI55" s="130"/>
      <c r="EJ55" s="148"/>
      <c r="EK55" s="130"/>
      <c r="EL55" s="130"/>
      <c r="EM55" s="130"/>
      <c r="EN55" s="130"/>
      <c r="EO55" s="148"/>
      <c r="EP55" s="130"/>
      <c r="EQ55" s="130"/>
      <c r="ER55" s="130"/>
      <c r="ET55" s="142"/>
      <c r="EU55" s="809"/>
      <c r="EV55" s="809"/>
      <c r="EW55" s="809"/>
      <c r="EX55" s="808"/>
      <c r="EY55" s="613"/>
      <c r="EZ55" s="588" t="s">
        <v>1663</v>
      </c>
      <c r="FA55" s="341"/>
      <c r="FB55" s="342" t="s">
        <v>247</v>
      </c>
      <c r="FC55" s="342" t="s">
        <v>248</v>
      </c>
      <c r="FD55" s="700"/>
      <c r="FE55" s="178"/>
      <c r="FF55" s="175"/>
      <c r="FG55" s="47"/>
      <c r="FH55" s="175"/>
      <c r="FI55" s="47"/>
      <c r="FK55" s="47"/>
      <c r="FL55" s="47"/>
      <c r="FM55" s="47"/>
      <c r="FN55" s="47"/>
      <c r="FO55" s="47"/>
      <c r="FP55" s="47"/>
      <c r="FQ55" s="47"/>
      <c r="FR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I55" s="142"/>
      <c r="GJ55" s="142"/>
      <c r="GK55" s="808"/>
      <c r="IM55" s="825" t="s">
        <v>53</v>
      </c>
      <c r="IN55" s="958" t="s">
        <v>2179</v>
      </c>
      <c r="IO55" s="958" t="s">
        <v>2072</v>
      </c>
      <c r="IP55" s="959">
        <v>0.3076388888888889</v>
      </c>
    </row>
    <row r="56" spans="6:250" ht="13.5" thickBot="1">
      <c r="F56" s="181"/>
      <c r="G56" s="181"/>
      <c r="H56" s="181"/>
      <c r="I56" s="181"/>
      <c r="V56" s="334"/>
      <c r="W56" s="135"/>
      <c r="Z56" s="334"/>
      <c r="BA56" s="352" t="s">
        <v>179</v>
      </c>
      <c r="BB56" s="59"/>
      <c r="BC56" s="133"/>
      <c r="BL56" s="334"/>
      <c r="CM56" s="404" t="s">
        <v>46</v>
      </c>
      <c r="CN56" s="339" t="s">
        <v>1635</v>
      </c>
      <c r="CO56" s="340">
        <v>18.098</v>
      </c>
      <c r="CP56" s="340">
        <v>18.007</v>
      </c>
      <c r="CQ56" s="344">
        <f>MAX(CO56:CP56)</f>
        <v>18.098</v>
      </c>
      <c r="CT56" s="334"/>
      <c r="CU56" s="135"/>
      <c r="DA56" s="672" t="s">
        <v>252</v>
      </c>
      <c r="DB56" s="128" t="s">
        <v>83</v>
      </c>
      <c r="DC56" s="1405" t="s">
        <v>81</v>
      </c>
      <c r="DD56" s="1467"/>
      <c r="DE56" s="1468"/>
      <c r="DF56" s="1405" t="s">
        <v>81</v>
      </c>
      <c r="DG56" s="1468"/>
      <c r="DH56" s="280"/>
      <c r="DI56" s="402"/>
      <c r="DN56" s="47"/>
      <c r="DU56" s="57"/>
      <c r="DV56" s="57"/>
      <c r="DW56" s="57"/>
      <c r="ED56" s="130"/>
      <c r="EE56" s="148"/>
      <c r="EF56" s="130"/>
      <c r="EG56" s="130"/>
      <c r="EI56" s="130"/>
      <c r="EJ56" s="148"/>
      <c r="EK56" s="130"/>
      <c r="EL56" s="130"/>
      <c r="EM56" s="130"/>
      <c r="EN56" s="130"/>
      <c r="EO56" s="148"/>
      <c r="EP56" s="130"/>
      <c r="EQ56" s="130"/>
      <c r="ER56" s="130"/>
      <c r="ET56" s="142"/>
      <c r="EU56" s="809"/>
      <c r="EV56" s="809"/>
      <c r="EW56" s="809"/>
      <c r="EX56" s="808"/>
      <c r="EY56" s="613"/>
      <c r="EZ56" s="788" t="s">
        <v>46</v>
      </c>
      <c r="FA56" s="787" t="s">
        <v>1346</v>
      </c>
      <c r="FB56" s="555">
        <v>20.264</v>
      </c>
      <c r="FC56" s="555">
        <v>19.461</v>
      </c>
      <c r="FD56" s="789">
        <f>MAX(FB56:FC56)</f>
        <v>20.264</v>
      </c>
      <c r="FE56" s="178"/>
      <c r="FF56" s="175"/>
      <c r="FG56" s="47"/>
      <c r="FH56" s="175"/>
      <c r="FI56" s="47"/>
      <c r="FK56" s="47"/>
      <c r="FL56" s="47"/>
      <c r="FM56" s="47"/>
      <c r="FN56" s="47"/>
      <c r="FO56" s="47"/>
      <c r="FP56" s="47"/>
      <c r="FQ56" s="47"/>
      <c r="FR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I56" s="142"/>
      <c r="GJ56" s="142"/>
      <c r="GK56" s="808"/>
      <c r="IM56" s="435" t="s">
        <v>61</v>
      </c>
      <c r="IN56" s="814"/>
      <c r="IO56" s="814"/>
      <c r="IP56" s="961" t="s">
        <v>159</v>
      </c>
    </row>
    <row r="57" spans="6:250" ht="13.5" thickBot="1">
      <c r="F57" s="181"/>
      <c r="G57" s="181"/>
      <c r="H57" s="181"/>
      <c r="I57" s="181"/>
      <c r="V57" s="334"/>
      <c r="W57" s="135"/>
      <c r="Z57" s="334"/>
      <c r="BA57" s="672" t="s">
        <v>249</v>
      </c>
      <c r="BB57" s="128" t="s">
        <v>79</v>
      </c>
      <c r="BC57" s="1403" t="s">
        <v>102</v>
      </c>
      <c r="BD57" s="1476"/>
      <c r="BE57" s="1477"/>
      <c r="BL57" s="334"/>
      <c r="CM57" s="404" t="s">
        <v>50</v>
      </c>
      <c r="CN57" s="339" t="s">
        <v>1636</v>
      </c>
      <c r="CO57" s="340">
        <v>19.208</v>
      </c>
      <c r="CP57" s="340">
        <v>18.059</v>
      </c>
      <c r="CQ57" s="344">
        <f>MAX(CO57:CP57)</f>
        <v>19.208</v>
      </c>
      <c r="CT57" s="334"/>
      <c r="CU57" s="135"/>
      <c r="DA57" s="672" t="s">
        <v>247</v>
      </c>
      <c r="DB57" s="128" t="s">
        <v>76</v>
      </c>
      <c r="DC57" s="1405" t="s">
        <v>140</v>
      </c>
      <c r="DD57" s="1467"/>
      <c r="DE57" s="1468"/>
      <c r="DF57" s="1403" t="s">
        <v>1707</v>
      </c>
      <c r="DG57" s="1468"/>
      <c r="DH57" s="280"/>
      <c r="DI57" s="402"/>
      <c r="DN57" s="47"/>
      <c r="DU57" s="57"/>
      <c r="DV57" s="57"/>
      <c r="DW57" s="57"/>
      <c r="DY57" s="763" t="s">
        <v>1709</v>
      </c>
      <c r="DZ57" s="764"/>
      <c r="EA57" s="764"/>
      <c r="EB57" s="764"/>
      <c r="EC57" s="764"/>
      <c r="ED57" s="764"/>
      <c r="EE57" s="764"/>
      <c r="EF57" s="764"/>
      <c r="EG57" s="765"/>
      <c r="EJ57" s="148"/>
      <c r="EK57" s="130"/>
      <c r="EL57" s="130"/>
      <c r="EM57" s="130"/>
      <c r="EN57" s="130"/>
      <c r="EO57" s="148"/>
      <c r="EP57" s="130"/>
      <c r="EQ57" s="130"/>
      <c r="ER57" s="130"/>
      <c r="ET57" s="142"/>
      <c r="EU57" s="809"/>
      <c r="EV57" s="809"/>
      <c r="EW57" s="809"/>
      <c r="EX57" s="808"/>
      <c r="EY57" s="613"/>
      <c r="EZ57" s="788" t="s">
        <v>50</v>
      </c>
      <c r="FA57" s="787" t="s">
        <v>435</v>
      </c>
      <c r="FB57" s="555">
        <v>19.375</v>
      </c>
      <c r="FC57" s="555">
        <v>20.892</v>
      </c>
      <c r="FD57" s="789">
        <f>MAX(FB57:FC57)</f>
        <v>20.892</v>
      </c>
      <c r="FE57" s="178"/>
      <c r="FF57" s="175"/>
      <c r="FG57" s="47"/>
      <c r="FH57" s="175"/>
      <c r="FI57" s="47"/>
      <c r="FK57" s="47"/>
      <c r="FL57" s="47"/>
      <c r="FM57" s="47"/>
      <c r="FN57" s="47"/>
      <c r="FO57" s="47"/>
      <c r="FP57" s="47"/>
      <c r="FQ57" s="47"/>
      <c r="FR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I57" s="142"/>
      <c r="GJ57" s="142"/>
      <c r="GK57" s="808"/>
      <c r="IM57" s="386" t="s">
        <v>46</v>
      </c>
      <c r="IN57" s="826" t="s">
        <v>35</v>
      </c>
      <c r="IO57" s="826" t="s">
        <v>1478</v>
      </c>
      <c r="IP57" s="960">
        <v>0.24027777777777778</v>
      </c>
    </row>
    <row r="58" spans="6:250" ht="13.5" thickBot="1">
      <c r="F58" s="181"/>
      <c r="G58" s="181"/>
      <c r="H58" s="181"/>
      <c r="I58" s="181"/>
      <c r="V58" s="643"/>
      <c r="W58" s="135"/>
      <c r="Z58" s="334"/>
      <c r="BA58" s="672" t="s">
        <v>250</v>
      </c>
      <c r="BB58" s="128" t="s">
        <v>80</v>
      </c>
      <c r="BC58" s="1403" t="s">
        <v>183</v>
      </c>
      <c r="BD58" s="1476"/>
      <c r="BE58" s="1477"/>
      <c r="BL58" s="334"/>
      <c r="CM58" s="405" t="s">
        <v>49</v>
      </c>
      <c r="CN58" s="346" t="s">
        <v>1637</v>
      </c>
      <c r="CO58" s="347">
        <v>22.101</v>
      </c>
      <c r="CP58" s="347">
        <v>19.94</v>
      </c>
      <c r="CQ58" s="348">
        <f>MAX(CO58:CP58)</f>
        <v>22.101</v>
      </c>
      <c r="CT58" s="334"/>
      <c r="CU58" s="135"/>
      <c r="DA58" s="672" t="s">
        <v>248</v>
      </c>
      <c r="DB58" s="128" t="s">
        <v>101</v>
      </c>
      <c r="DC58" s="1405" t="s">
        <v>77</v>
      </c>
      <c r="DD58" s="1467"/>
      <c r="DE58" s="1468"/>
      <c r="DF58" s="1472" t="s">
        <v>1386</v>
      </c>
      <c r="DG58" s="1468"/>
      <c r="DH58" s="280"/>
      <c r="DI58" s="402"/>
      <c r="DN58" s="47"/>
      <c r="DU58" s="57"/>
      <c r="DV58" s="57"/>
      <c r="DW58" s="57"/>
      <c r="DY58" s="435" t="s">
        <v>60</v>
      </c>
      <c r="DZ58" s="436"/>
      <c r="EA58" s="437" t="s">
        <v>247</v>
      </c>
      <c r="EB58" s="437" t="s">
        <v>248</v>
      </c>
      <c r="EC58" s="343"/>
      <c r="ED58" s="438" t="s">
        <v>61</v>
      </c>
      <c r="EE58" s="437" t="s">
        <v>247</v>
      </c>
      <c r="EF58" s="437" t="s">
        <v>248</v>
      </c>
      <c r="EG58" s="343"/>
      <c r="EI58" s="130"/>
      <c r="EJ58" s="148"/>
      <c r="EK58" s="130"/>
      <c r="EL58" s="130"/>
      <c r="EM58" s="130"/>
      <c r="EN58" s="130"/>
      <c r="EO58" s="148"/>
      <c r="EP58" s="130"/>
      <c r="EQ58" s="130"/>
      <c r="ER58" s="130"/>
      <c r="ET58" s="142"/>
      <c r="EU58" s="809"/>
      <c r="EV58" s="809"/>
      <c r="EW58" s="809"/>
      <c r="EX58" s="808"/>
      <c r="EY58" s="613"/>
      <c r="EZ58" s="791" t="s">
        <v>49</v>
      </c>
      <c r="FA58" s="792" t="s">
        <v>641</v>
      </c>
      <c r="FB58" s="794">
        <v>19.339</v>
      </c>
      <c r="FC58" s="556" t="s">
        <v>239</v>
      </c>
      <c r="FD58" s="793" t="s">
        <v>239</v>
      </c>
      <c r="FE58" s="178"/>
      <c r="FF58" s="175"/>
      <c r="FG58" s="47"/>
      <c r="FH58" s="175"/>
      <c r="FI58" s="47"/>
      <c r="FK58" s="47"/>
      <c r="FL58" s="47"/>
      <c r="FM58" s="47"/>
      <c r="FN58" s="47"/>
      <c r="FO58" s="47"/>
      <c r="FP58" s="47"/>
      <c r="FQ58" s="47"/>
      <c r="FR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I58" s="142"/>
      <c r="GJ58" s="142"/>
      <c r="GK58" s="808"/>
      <c r="IM58" s="385" t="s">
        <v>50</v>
      </c>
      <c r="IN58" s="762" t="s">
        <v>513</v>
      </c>
      <c r="IO58" s="762" t="s">
        <v>2180</v>
      </c>
      <c r="IP58" s="957">
        <v>0.25069444444444444</v>
      </c>
    </row>
    <row r="59" spans="6:250" ht="13.5" thickBot="1">
      <c r="F59" s="181"/>
      <c r="G59" s="181"/>
      <c r="H59" s="181"/>
      <c r="I59" s="181"/>
      <c r="P59" s="334"/>
      <c r="R59" s="334"/>
      <c r="S59" s="334"/>
      <c r="T59" s="334"/>
      <c r="U59" s="334"/>
      <c r="X59" s="148"/>
      <c r="Z59" s="334"/>
      <c r="AL59" s="148"/>
      <c r="AZ59" s="148"/>
      <c r="BA59" s="672" t="s">
        <v>251</v>
      </c>
      <c r="BB59" s="128" t="s">
        <v>82</v>
      </c>
      <c r="BC59" s="1403" t="s">
        <v>142</v>
      </c>
      <c r="BD59" s="1476"/>
      <c r="BE59" s="1477"/>
      <c r="BJ59" s="148"/>
      <c r="BL59" s="334"/>
      <c r="DA59" s="175"/>
      <c r="DB59" s="756"/>
      <c r="DC59" s="757"/>
      <c r="DD59" s="758"/>
      <c r="DE59" s="759"/>
      <c r="DF59" s="182"/>
      <c r="DG59" s="759"/>
      <c r="DH59" s="759"/>
      <c r="DI59" s="759"/>
      <c r="DJ59" s="47"/>
      <c r="DK59" s="47"/>
      <c r="DL59" s="47"/>
      <c r="DM59" s="47"/>
      <c r="DN59" s="47"/>
      <c r="DU59" s="57"/>
      <c r="DV59" s="57"/>
      <c r="DW59" s="57"/>
      <c r="DY59" s="681" t="s">
        <v>46</v>
      </c>
      <c r="DZ59" s="729" t="s">
        <v>1372</v>
      </c>
      <c r="EA59" s="727">
        <v>14.505</v>
      </c>
      <c r="EB59" s="727">
        <v>14.731</v>
      </c>
      <c r="EC59" s="662">
        <f>MAX(EA59:EB59)</f>
        <v>14.731</v>
      </c>
      <c r="ED59" s="731" t="s">
        <v>245</v>
      </c>
      <c r="EE59" s="727">
        <v>18.041</v>
      </c>
      <c r="EF59" s="727">
        <v>18.673</v>
      </c>
      <c r="EG59" s="662">
        <f>MAX(EE59:EF59)</f>
        <v>18.673</v>
      </c>
      <c r="EI59" s="130"/>
      <c r="EJ59" s="148"/>
      <c r="EK59" s="130"/>
      <c r="EL59" s="130"/>
      <c r="EM59" s="130"/>
      <c r="EN59" s="130"/>
      <c r="EO59" s="148"/>
      <c r="EP59" s="130"/>
      <c r="EQ59" s="130"/>
      <c r="ER59" s="130"/>
      <c r="ET59" s="142"/>
      <c r="EU59" s="809"/>
      <c r="EV59" s="809"/>
      <c r="EW59" s="809"/>
      <c r="EX59" s="808"/>
      <c r="EY59" s="613"/>
      <c r="EZ59" s="587"/>
      <c r="FA59" s="183"/>
      <c r="FB59" s="182"/>
      <c r="FC59" s="182"/>
      <c r="FE59" s="178"/>
      <c r="FF59" s="175"/>
      <c r="FG59" s="47"/>
      <c r="FH59" s="175"/>
      <c r="FI59" s="47"/>
      <c r="FK59" s="47"/>
      <c r="FL59" s="47"/>
      <c r="FM59" s="47"/>
      <c r="FN59" s="47"/>
      <c r="FO59" s="47"/>
      <c r="FP59" s="47"/>
      <c r="FQ59" s="47"/>
      <c r="FR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I59" s="142"/>
      <c r="GJ59" s="142"/>
      <c r="GK59" s="808"/>
      <c r="IM59" s="387" t="s">
        <v>49</v>
      </c>
      <c r="IN59" s="818" t="s">
        <v>2181</v>
      </c>
      <c r="IO59" s="818" t="s">
        <v>2071</v>
      </c>
      <c r="IP59" s="959">
        <v>0.2673611111111111</v>
      </c>
    </row>
    <row r="60" spans="6:250" ht="12.75">
      <c r="F60" s="181"/>
      <c r="G60" s="181"/>
      <c r="H60" s="181"/>
      <c r="I60" s="181"/>
      <c r="P60" s="334"/>
      <c r="R60" s="334"/>
      <c r="S60" s="334"/>
      <c r="T60" s="643"/>
      <c r="U60" s="334"/>
      <c r="X60" s="148"/>
      <c r="Z60" s="334"/>
      <c r="AL60" s="148"/>
      <c r="AZ60" s="148"/>
      <c r="BA60" s="672" t="s">
        <v>74</v>
      </c>
      <c r="BB60" s="128" t="s">
        <v>13</v>
      </c>
      <c r="BC60" s="1403" t="s">
        <v>253</v>
      </c>
      <c r="BD60" s="1476"/>
      <c r="BE60" s="1477"/>
      <c r="BJ60" s="148"/>
      <c r="BL60" s="334"/>
      <c r="CM60" s="353" t="s">
        <v>249</v>
      </c>
      <c r="CN60" s="1402" t="s">
        <v>1639</v>
      </c>
      <c r="CO60" s="1473"/>
      <c r="CP60" s="1473"/>
      <c r="CQ60" s="1403" t="s">
        <v>1640</v>
      </c>
      <c r="CR60" s="1467"/>
      <c r="CS60" s="1467"/>
      <c r="CT60" s="1468"/>
      <c r="CU60" s="1403" t="s">
        <v>1641</v>
      </c>
      <c r="CV60" s="1467"/>
      <c r="CW60" s="1467"/>
      <c r="CX60" s="1468"/>
      <c r="CZ60" s="58"/>
      <c r="DA60" s="672" t="s">
        <v>249</v>
      </c>
      <c r="DB60" s="339" t="s">
        <v>102</v>
      </c>
      <c r="DC60" s="1403" t="s">
        <v>125</v>
      </c>
      <c r="DD60" s="1467"/>
      <c r="DE60" s="1468"/>
      <c r="DF60" s="1472" t="s">
        <v>78</v>
      </c>
      <c r="DG60" s="1468"/>
      <c r="DH60" s="760"/>
      <c r="DI60" s="760"/>
      <c r="DJ60" s="47"/>
      <c r="DK60" s="47"/>
      <c r="DL60" s="47"/>
      <c r="DM60" s="47"/>
      <c r="DN60" s="47"/>
      <c r="DU60" s="57"/>
      <c r="DV60" s="57"/>
      <c r="DW60" s="57"/>
      <c r="DY60" s="681" t="s">
        <v>50</v>
      </c>
      <c r="DZ60" s="729" t="s">
        <v>606</v>
      </c>
      <c r="EA60" s="727">
        <v>14.324</v>
      </c>
      <c r="EB60" s="727">
        <v>15.044</v>
      </c>
      <c r="EC60" s="662">
        <f aca="true" t="shared" si="24" ref="EC60:EC70">MAX(EA60:EB60)</f>
        <v>15.044</v>
      </c>
      <c r="ED60" s="731" t="s">
        <v>1454</v>
      </c>
      <c r="EE60" s="727">
        <v>18.781</v>
      </c>
      <c r="EF60" s="727">
        <v>19.234</v>
      </c>
      <c r="EG60" s="662">
        <f>MAX(EE60:EF60)</f>
        <v>19.234</v>
      </c>
      <c r="EI60" s="130"/>
      <c r="EJ60" s="148"/>
      <c r="EK60" s="130"/>
      <c r="EL60" s="130"/>
      <c r="EM60" s="130"/>
      <c r="EN60" s="130"/>
      <c r="EO60" s="148"/>
      <c r="EP60" s="130"/>
      <c r="EQ60" s="130"/>
      <c r="ER60" s="130"/>
      <c r="ET60" s="142"/>
      <c r="EU60" s="809"/>
      <c r="EV60" s="809"/>
      <c r="EW60" s="809"/>
      <c r="EX60" s="808"/>
      <c r="EY60" s="613"/>
      <c r="EZ60" s="587"/>
      <c r="FE60" s="178"/>
      <c r="FF60" s="175"/>
      <c r="FG60" s="47"/>
      <c r="FH60" s="175"/>
      <c r="FI60" s="47"/>
      <c r="FK60" s="47"/>
      <c r="FL60" s="47"/>
      <c r="FM60" s="47"/>
      <c r="FN60" s="47"/>
      <c r="FO60" s="47"/>
      <c r="FP60" s="47"/>
      <c r="FQ60" s="47"/>
      <c r="FR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I60" s="142"/>
      <c r="GJ60" s="142"/>
      <c r="GK60" s="808"/>
      <c r="IN60" s="142"/>
      <c r="IO60" s="142"/>
      <c r="IP60" s="808"/>
    </row>
    <row r="61" spans="6:250" ht="12.75">
      <c r="F61" s="181"/>
      <c r="G61" s="181"/>
      <c r="H61" s="181"/>
      <c r="I61" s="181"/>
      <c r="P61" s="334"/>
      <c r="R61" s="334"/>
      <c r="S61" s="334"/>
      <c r="T61" s="334"/>
      <c r="U61" s="334"/>
      <c r="X61" s="148"/>
      <c r="Z61" s="334"/>
      <c r="AL61" s="148"/>
      <c r="AZ61" s="148"/>
      <c r="BA61" s="672" t="s">
        <v>252</v>
      </c>
      <c r="BB61" s="128" t="s">
        <v>83</v>
      </c>
      <c r="BC61" s="1403" t="s">
        <v>95</v>
      </c>
      <c r="BD61" s="1476"/>
      <c r="BE61" s="1477"/>
      <c r="BJ61" s="148"/>
      <c r="BL61" s="334"/>
      <c r="CM61" s="353" t="s">
        <v>250</v>
      </c>
      <c r="CN61" s="1402" t="s">
        <v>1642</v>
      </c>
      <c r="CO61" s="1473"/>
      <c r="CP61" s="1473"/>
      <c r="CQ61" s="1403" t="s">
        <v>1643</v>
      </c>
      <c r="CR61" s="1467"/>
      <c r="CS61" s="1467"/>
      <c r="CT61" s="1468"/>
      <c r="CU61" s="1403" t="s">
        <v>1644</v>
      </c>
      <c r="CV61" s="1467"/>
      <c r="CW61" s="1467"/>
      <c r="CX61" s="1468"/>
      <c r="CZ61" s="58"/>
      <c r="DA61" s="672" t="s">
        <v>250</v>
      </c>
      <c r="DB61" s="339" t="s">
        <v>183</v>
      </c>
      <c r="DC61" s="1403" t="s">
        <v>27</v>
      </c>
      <c r="DD61" s="1467"/>
      <c r="DE61" s="1468"/>
      <c r="DF61" s="1472" t="s">
        <v>72</v>
      </c>
      <c r="DG61" s="1468"/>
      <c r="DH61" s="760"/>
      <c r="DI61" s="760"/>
      <c r="DJ61" s="47"/>
      <c r="DK61" s="47"/>
      <c r="DL61" s="47"/>
      <c r="DM61" s="47"/>
      <c r="DN61" s="47"/>
      <c r="DU61" s="57"/>
      <c r="DV61" s="57"/>
      <c r="DW61" s="57"/>
      <c r="DY61" s="681" t="s">
        <v>49</v>
      </c>
      <c r="DZ61" s="729" t="s">
        <v>1353</v>
      </c>
      <c r="EA61" s="727">
        <v>14.943</v>
      </c>
      <c r="EB61" s="727">
        <v>15.355</v>
      </c>
      <c r="EC61" s="662">
        <f t="shared" si="24"/>
        <v>15.355</v>
      </c>
      <c r="ED61" s="731" t="s">
        <v>1710</v>
      </c>
      <c r="EE61" s="727">
        <v>20.603</v>
      </c>
      <c r="EF61" s="727">
        <v>21.174</v>
      </c>
      <c r="EG61" s="662">
        <f>MAX(EE61:EF61)</f>
        <v>21.174</v>
      </c>
      <c r="EI61" s="130"/>
      <c r="EJ61" s="148"/>
      <c r="EK61" s="130"/>
      <c r="EL61" s="130"/>
      <c r="EM61" s="130"/>
      <c r="EN61" s="130"/>
      <c r="EO61" s="148"/>
      <c r="EP61" s="130"/>
      <c r="EQ61" s="130"/>
      <c r="ER61" s="130"/>
      <c r="ET61" s="142"/>
      <c r="EU61" s="809"/>
      <c r="EV61" s="809"/>
      <c r="EW61" s="809"/>
      <c r="EX61" s="808"/>
      <c r="EY61" s="613"/>
      <c r="EZ61" s="587"/>
      <c r="FE61" s="178"/>
      <c r="FF61" s="175"/>
      <c r="FG61" s="47"/>
      <c r="FH61" s="175"/>
      <c r="FI61" s="47"/>
      <c r="FK61" s="47"/>
      <c r="FL61" s="47"/>
      <c r="FM61" s="47"/>
      <c r="FN61" s="47"/>
      <c r="FO61" s="47"/>
      <c r="FP61" s="47"/>
      <c r="FQ61" s="47"/>
      <c r="FR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I61" s="142"/>
      <c r="GJ61" s="142"/>
      <c r="GK61" s="808"/>
      <c r="IN61" s="142"/>
      <c r="IO61" s="142"/>
      <c r="IP61" s="808"/>
    </row>
    <row r="62" spans="6:250" ht="13.5" thickBot="1">
      <c r="F62" s="181"/>
      <c r="G62" s="181"/>
      <c r="H62" s="181"/>
      <c r="I62" s="181"/>
      <c r="P62" s="643"/>
      <c r="R62" s="334"/>
      <c r="S62" s="334"/>
      <c r="T62" s="643"/>
      <c r="U62" s="334"/>
      <c r="X62" s="148"/>
      <c r="Z62" s="334"/>
      <c r="AL62" s="148"/>
      <c r="AZ62" s="148"/>
      <c r="BA62" s="672" t="s">
        <v>247</v>
      </c>
      <c r="BB62" s="128" t="s">
        <v>76</v>
      </c>
      <c r="BC62" s="1403" t="s">
        <v>109</v>
      </c>
      <c r="BD62" s="1476"/>
      <c r="BE62" s="1477"/>
      <c r="BJ62" s="148"/>
      <c r="BL62" s="334"/>
      <c r="CM62" s="353" t="s">
        <v>251</v>
      </c>
      <c r="CN62" s="1402" t="s">
        <v>1645</v>
      </c>
      <c r="CO62" s="1473"/>
      <c r="CP62" s="1473"/>
      <c r="CQ62" s="1403" t="s">
        <v>1646</v>
      </c>
      <c r="CR62" s="1467"/>
      <c r="CS62" s="1467"/>
      <c r="CT62" s="1468"/>
      <c r="CU62" s="1403" t="s">
        <v>1647</v>
      </c>
      <c r="CV62" s="1467"/>
      <c r="CW62" s="1467"/>
      <c r="CX62" s="1468"/>
      <c r="CZ62" s="58"/>
      <c r="DA62" s="672" t="s">
        <v>251</v>
      </c>
      <c r="DB62" s="339" t="s">
        <v>142</v>
      </c>
      <c r="DC62" s="1403" t="s">
        <v>184</v>
      </c>
      <c r="DD62" s="1467"/>
      <c r="DE62" s="1468"/>
      <c r="DF62" s="1472" t="s">
        <v>82</v>
      </c>
      <c r="DG62" s="1468"/>
      <c r="DH62" s="760"/>
      <c r="DI62" s="760"/>
      <c r="DJ62" s="47"/>
      <c r="DK62" s="47"/>
      <c r="DL62" s="47"/>
      <c r="DM62" s="47"/>
      <c r="DN62" s="47"/>
      <c r="DU62" s="57"/>
      <c r="DV62" s="57"/>
      <c r="DW62" s="57"/>
      <c r="DY62" s="681" t="s">
        <v>47</v>
      </c>
      <c r="DZ62" s="729" t="s">
        <v>1377</v>
      </c>
      <c r="EA62" s="727">
        <v>15.669</v>
      </c>
      <c r="EB62" s="727">
        <v>15.092</v>
      </c>
      <c r="EC62" s="662">
        <f t="shared" si="24"/>
        <v>15.669</v>
      </c>
      <c r="ED62" s="562" t="s">
        <v>1632</v>
      </c>
      <c r="EE62" s="540" t="s">
        <v>239</v>
      </c>
      <c r="EF62" s="540" t="s">
        <v>239</v>
      </c>
      <c r="EG62" s="665" t="s">
        <v>239</v>
      </c>
      <c r="EI62" s="130"/>
      <c r="EJ62" s="148"/>
      <c r="EK62" s="130"/>
      <c r="EL62" s="130"/>
      <c r="EM62" s="130"/>
      <c r="EN62" s="130"/>
      <c r="EO62" s="148"/>
      <c r="EP62" s="130"/>
      <c r="EQ62" s="130"/>
      <c r="ER62" s="130"/>
      <c r="ET62" s="142"/>
      <c r="EU62" s="809"/>
      <c r="EV62" s="809"/>
      <c r="EW62" s="809"/>
      <c r="EX62" s="808"/>
      <c r="EY62" s="613"/>
      <c r="EZ62" s="587"/>
      <c r="FE62" s="178"/>
      <c r="FF62" s="175"/>
      <c r="FG62" s="47"/>
      <c r="FH62" s="175"/>
      <c r="FI62" s="47"/>
      <c r="FK62" s="47"/>
      <c r="FL62" s="47"/>
      <c r="FM62" s="47"/>
      <c r="FN62" s="47"/>
      <c r="FO62" s="47"/>
      <c r="FP62" s="47"/>
      <c r="FQ62" s="47"/>
      <c r="FR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I62" s="142"/>
      <c r="GJ62" s="142"/>
      <c r="GK62" s="808"/>
      <c r="IN62" s="142"/>
      <c r="IO62" s="142"/>
      <c r="IP62" s="808"/>
    </row>
    <row r="63" spans="6:250" ht="12.75">
      <c r="F63" s="181"/>
      <c r="G63" s="181"/>
      <c r="H63" s="181"/>
      <c r="I63" s="181"/>
      <c r="P63" s="643"/>
      <c r="R63" s="334"/>
      <c r="S63" s="334"/>
      <c r="T63" s="334"/>
      <c r="U63" s="334"/>
      <c r="X63" s="148"/>
      <c r="Z63" s="334"/>
      <c r="AL63" s="148"/>
      <c r="AZ63" s="148"/>
      <c r="BA63" s="672" t="s">
        <v>248</v>
      </c>
      <c r="BB63" s="128" t="s">
        <v>1386</v>
      </c>
      <c r="BC63" s="1403" t="s">
        <v>141</v>
      </c>
      <c r="BD63" s="1476"/>
      <c r="BE63" s="1477"/>
      <c r="BJ63" s="148"/>
      <c r="BL63" s="334"/>
      <c r="CM63" s="353" t="s">
        <v>74</v>
      </c>
      <c r="CN63" s="1402" t="s">
        <v>1648</v>
      </c>
      <c r="CO63" s="1473"/>
      <c r="CP63" s="1473"/>
      <c r="CQ63" s="1403" t="s">
        <v>1649</v>
      </c>
      <c r="CR63" s="1467"/>
      <c r="CS63" s="1467"/>
      <c r="CT63" s="1468"/>
      <c r="CU63" s="1403" t="s">
        <v>1650</v>
      </c>
      <c r="CV63" s="1467"/>
      <c r="CW63" s="1467"/>
      <c r="CX63" s="1468"/>
      <c r="CZ63" s="58"/>
      <c r="DA63" s="672" t="s">
        <v>74</v>
      </c>
      <c r="DB63" s="339" t="s">
        <v>94</v>
      </c>
      <c r="DC63" s="1403" t="s">
        <v>253</v>
      </c>
      <c r="DD63" s="1467"/>
      <c r="DE63" s="1468"/>
      <c r="DF63" s="1472" t="s">
        <v>73</v>
      </c>
      <c r="DG63" s="1468"/>
      <c r="DH63" s="760"/>
      <c r="DI63" s="760"/>
      <c r="DJ63" s="47"/>
      <c r="DK63" s="47"/>
      <c r="DL63" s="47"/>
      <c r="DM63" s="47"/>
      <c r="DN63" s="47"/>
      <c r="DU63" s="57"/>
      <c r="DV63" s="57"/>
      <c r="DW63" s="57"/>
      <c r="DY63" s="681" t="s">
        <v>55</v>
      </c>
      <c r="DZ63" s="729" t="s">
        <v>1358</v>
      </c>
      <c r="EA63" s="727">
        <v>16.217</v>
      </c>
      <c r="EB63" s="727">
        <v>15.831</v>
      </c>
      <c r="EC63" s="662">
        <f t="shared" si="24"/>
        <v>16.217</v>
      </c>
      <c r="ED63" s="130"/>
      <c r="EE63" s="148"/>
      <c r="EF63" s="130"/>
      <c r="EG63" s="130"/>
      <c r="EI63" s="130"/>
      <c r="EJ63" s="148"/>
      <c r="EK63" s="130"/>
      <c r="EL63" s="130"/>
      <c r="EM63" s="130"/>
      <c r="EN63" s="130"/>
      <c r="EO63" s="148"/>
      <c r="EP63" s="130"/>
      <c r="EQ63" s="130"/>
      <c r="ER63" s="130"/>
      <c r="ET63" s="142"/>
      <c r="EU63" s="809"/>
      <c r="EV63" s="809"/>
      <c r="EW63" s="809"/>
      <c r="EX63" s="808"/>
      <c r="EY63" s="613"/>
      <c r="EZ63" s="138"/>
      <c r="FA63" s="183"/>
      <c r="FB63" s="182"/>
      <c r="FC63" s="182"/>
      <c r="FD63" s="182"/>
      <c r="FE63" s="178"/>
      <c r="FF63" s="175"/>
      <c r="FG63" s="47"/>
      <c r="FH63" s="175"/>
      <c r="FI63" s="47"/>
      <c r="FK63" s="47"/>
      <c r="FL63" s="47"/>
      <c r="FM63" s="47"/>
      <c r="FN63" s="47"/>
      <c r="FO63" s="47"/>
      <c r="FP63" s="47"/>
      <c r="FQ63" s="47"/>
      <c r="FR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I63" s="142"/>
      <c r="GJ63" s="142"/>
      <c r="GK63" s="808"/>
      <c r="IN63" s="47"/>
      <c r="IO63" s="47"/>
      <c r="IP63" s="47"/>
    </row>
    <row r="64" spans="6:193" ht="12.75">
      <c r="F64" s="181"/>
      <c r="G64" s="181"/>
      <c r="H64" s="181"/>
      <c r="I64" s="181"/>
      <c r="P64" s="334"/>
      <c r="R64" s="334"/>
      <c r="S64" s="334"/>
      <c r="T64" s="643"/>
      <c r="U64" s="334"/>
      <c r="X64" s="148"/>
      <c r="Z64" s="334"/>
      <c r="AL64" s="148"/>
      <c r="AZ64" s="148"/>
      <c r="BJ64" s="148"/>
      <c r="BL64" s="334"/>
      <c r="CM64" s="353" t="s">
        <v>252</v>
      </c>
      <c r="CN64" s="1402" t="s">
        <v>1651</v>
      </c>
      <c r="CO64" s="1473"/>
      <c r="CP64" s="1473"/>
      <c r="CQ64" s="1403" t="s">
        <v>1652</v>
      </c>
      <c r="CR64" s="1467"/>
      <c r="CS64" s="1467"/>
      <c r="CT64" s="1468"/>
      <c r="CU64" s="1403" t="s">
        <v>1653</v>
      </c>
      <c r="CV64" s="1467"/>
      <c r="CW64" s="1467"/>
      <c r="CX64" s="1468"/>
      <c r="CZ64" s="58"/>
      <c r="DA64" s="672" t="s">
        <v>252</v>
      </c>
      <c r="DB64" s="339" t="s">
        <v>35</v>
      </c>
      <c r="DC64" s="1403" t="s">
        <v>1366</v>
      </c>
      <c r="DD64" s="1467"/>
      <c r="DE64" s="1468"/>
      <c r="DF64" s="1472" t="s">
        <v>81</v>
      </c>
      <c r="DG64" s="1468"/>
      <c r="DH64" s="760"/>
      <c r="DI64" s="760"/>
      <c r="DJ64" s="47"/>
      <c r="DK64" s="47"/>
      <c r="DL64" s="47"/>
      <c r="DM64" s="47"/>
      <c r="DN64" s="47"/>
      <c r="DU64" s="57"/>
      <c r="DV64" s="57"/>
      <c r="DW64" s="57"/>
      <c r="DY64" s="681" t="s">
        <v>52</v>
      </c>
      <c r="DZ64" s="729" t="s">
        <v>1711</v>
      </c>
      <c r="EA64" s="727">
        <v>16.55</v>
      </c>
      <c r="EB64" s="727">
        <v>15.871</v>
      </c>
      <c r="EC64" s="662">
        <f t="shared" si="24"/>
        <v>16.55</v>
      </c>
      <c r="ED64" s="130"/>
      <c r="EE64" s="148"/>
      <c r="EF64" s="130"/>
      <c r="EG64" s="130"/>
      <c r="EI64" s="130"/>
      <c r="EJ64" s="148"/>
      <c r="EK64" s="130"/>
      <c r="EL64" s="130"/>
      <c r="EM64" s="130"/>
      <c r="EN64" s="130"/>
      <c r="EO64" s="148"/>
      <c r="EP64" s="130"/>
      <c r="EQ64" s="130"/>
      <c r="ER64" s="130"/>
      <c r="ET64" s="142"/>
      <c r="EU64" s="809"/>
      <c r="EV64" s="809"/>
      <c r="EW64" s="809"/>
      <c r="EX64" s="808"/>
      <c r="EY64" s="613"/>
      <c r="EZ64" s="138"/>
      <c r="FA64" s="183"/>
      <c r="FB64" s="182"/>
      <c r="FC64" s="182"/>
      <c r="FD64" s="182"/>
      <c r="FE64" s="178"/>
      <c r="FF64" s="175"/>
      <c r="FG64" s="47"/>
      <c r="FH64" s="175"/>
      <c r="FI64" s="47"/>
      <c r="FK64" s="47"/>
      <c r="FL64" s="47"/>
      <c r="FM64" s="47"/>
      <c r="FN64" s="47"/>
      <c r="FO64" s="47"/>
      <c r="FP64" s="47"/>
      <c r="FQ64" s="47"/>
      <c r="FR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I64" s="142"/>
      <c r="GJ64" s="142"/>
      <c r="GK64" s="808"/>
    </row>
    <row r="65" spans="6:193" ht="12.75">
      <c r="F65" s="181"/>
      <c r="G65" s="181"/>
      <c r="H65" s="181"/>
      <c r="I65" s="181"/>
      <c r="P65" s="643"/>
      <c r="R65" s="334"/>
      <c r="S65" s="334"/>
      <c r="T65" s="643"/>
      <c r="U65" s="334"/>
      <c r="X65" s="148"/>
      <c r="Z65" s="334"/>
      <c r="AL65" s="148"/>
      <c r="AZ65" s="148"/>
      <c r="BF65" s="441"/>
      <c r="BJ65" s="148"/>
      <c r="BL65" s="334"/>
      <c r="CM65" s="353" t="s">
        <v>247</v>
      </c>
      <c r="CN65" s="1402" t="s">
        <v>1654</v>
      </c>
      <c r="CO65" s="1473"/>
      <c r="CP65" s="1473"/>
      <c r="CQ65" s="1403" t="s">
        <v>1655</v>
      </c>
      <c r="CR65" s="1467"/>
      <c r="CS65" s="1467"/>
      <c r="CT65" s="1468"/>
      <c r="CU65" s="1403" t="s">
        <v>1656</v>
      </c>
      <c r="CV65" s="1467"/>
      <c r="CW65" s="1467"/>
      <c r="CX65" s="1468"/>
      <c r="CZ65" s="58"/>
      <c r="DA65" s="672" t="s">
        <v>247</v>
      </c>
      <c r="DB65" s="339" t="s">
        <v>141</v>
      </c>
      <c r="DC65" s="1403" t="s">
        <v>0</v>
      </c>
      <c r="DD65" s="1467"/>
      <c r="DE65" s="1468"/>
      <c r="DF65" s="1472" t="s">
        <v>1386</v>
      </c>
      <c r="DG65" s="1468"/>
      <c r="DH65" s="760"/>
      <c r="DI65" s="760"/>
      <c r="DJ65" s="47"/>
      <c r="DK65" s="47"/>
      <c r="DL65" s="47"/>
      <c r="DM65" s="47"/>
      <c r="DN65" s="47"/>
      <c r="DU65" s="57"/>
      <c r="DV65" s="57"/>
      <c r="DW65" s="57"/>
      <c r="DY65" s="681" t="s">
        <v>56</v>
      </c>
      <c r="DZ65" s="729" t="s">
        <v>644</v>
      </c>
      <c r="EA65" s="727">
        <v>15.675</v>
      </c>
      <c r="EB65" s="727">
        <v>16.619</v>
      </c>
      <c r="EC65" s="662">
        <f t="shared" si="24"/>
        <v>16.619</v>
      </c>
      <c r="ED65" s="130"/>
      <c r="EE65" s="148"/>
      <c r="EF65" s="130"/>
      <c r="EG65" s="130"/>
      <c r="EI65" s="130"/>
      <c r="EJ65" s="148"/>
      <c r="EK65" s="130"/>
      <c r="EL65" s="130"/>
      <c r="EM65" s="130"/>
      <c r="EN65" s="130"/>
      <c r="EO65" s="148"/>
      <c r="EP65" s="130"/>
      <c r="EQ65" s="130"/>
      <c r="ER65" s="130"/>
      <c r="ET65" s="142"/>
      <c r="EU65" s="809"/>
      <c r="EV65" s="809"/>
      <c r="EW65" s="809"/>
      <c r="EX65" s="808"/>
      <c r="EY65" s="613"/>
      <c r="EZ65" s="138"/>
      <c r="FA65" s="183"/>
      <c r="FB65" s="182"/>
      <c r="FC65" s="182"/>
      <c r="FD65" s="182"/>
      <c r="FE65" s="178"/>
      <c r="FF65" s="175"/>
      <c r="FG65" s="47"/>
      <c r="FH65" s="175"/>
      <c r="FI65" s="47"/>
      <c r="FK65" s="47"/>
      <c r="FL65" s="47"/>
      <c r="FM65" s="47"/>
      <c r="FN65" s="47"/>
      <c r="FO65" s="47"/>
      <c r="FP65" s="47"/>
      <c r="FQ65" s="47"/>
      <c r="FR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I65" s="142"/>
      <c r="GJ65" s="142"/>
      <c r="GK65" s="808"/>
    </row>
    <row r="66" spans="6:193" ht="12.75">
      <c r="F66" s="181"/>
      <c r="G66" s="181"/>
      <c r="H66" s="181"/>
      <c r="I66" s="181"/>
      <c r="P66" s="334"/>
      <c r="T66" s="334"/>
      <c r="V66" s="644"/>
      <c r="Z66" s="334"/>
      <c r="BE66" s="686"/>
      <c r="BF66" s="280"/>
      <c r="BG66" s="174"/>
      <c r="BH66" s="280"/>
      <c r="BI66" s="402"/>
      <c r="BL66" s="334"/>
      <c r="CM66" s="353" t="s">
        <v>248</v>
      </c>
      <c r="CN66" s="1402" t="s">
        <v>1657</v>
      </c>
      <c r="CO66" s="1473"/>
      <c r="CP66" s="1473"/>
      <c r="CQ66" s="1403" t="s">
        <v>1658</v>
      </c>
      <c r="CR66" s="1467"/>
      <c r="CS66" s="1467"/>
      <c r="CT66" s="1468"/>
      <c r="CU66" s="1403" t="s">
        <v>1659</v>
      </c>
      <c r="CV66" s="1467"/>
      <c r="CW66" s="1467"/>
      <c r="CX66" s="1468"/>
      <c r="CZ66" s="58"/>
      <c r="DA66" s="672" t="s">
        <v>248</v>
      </c>
      <c r="DB66" s="339" t="s">
        <v>95</v>
      </c>
      <c r="DC66" s="1403" t="s">
        <v>95</v>
      </c>
      <c r="DD66" s="1467"/>
      <c r="DE66" s="1468"/>
      <c r="DF66" s="1472" t="s">
        <v>71</v>
      </c>
      <c r="DG66" s="1468"/>
      <c r="DH66" s="760"/>
      <c r="DI66" s="760"/>
      <c r="DJ66" s="47"/>
      <c r="DK66" s="47"/>
      <c r="DL66" s="47"/>
      <c r="DM66" s="47"/>
      <c r="DN66" s="47"/>
      <c r="DU66" s="57"/>
      <c r="DV66" s="57"/>
      <c r="DW66" s="57"/>
      <c r="DY66" s="681" t="s">
        <v>53</v>
      </c>
      <c r="DZ66" s="729" t="s">
        <v>1454</v>
      </c>
      <c r="EA66" s="727">
        <v>16.673</v>
      </c>
      <c r="EB66" s="727">
        <v>16.433</v>
      </c>
      <c r="EC66" s="662">
        <f t="shared" si="24"/>
        <v>16.673</v>
      </c>
      <c r="ED66" s="130"/>
      <c r="EE66" s="148"/>
      <c r="EF66" s="130"/>
      <c r="EG66" s="130"/>
      <c r="EI66" s="130"/>
      <c r="EJ66" s="148"/>
      <c r="EK66" s="130"/>
      <c r="EL66" s="130"/>
      <c r="EM66" s="130"/>
      <c r="EN66" s="130"/>
      <c r="EO66" s="148"/>
      <c r="EP66" s="130"/>
      <c r="EQ66" s="130"/>
      <c r="ER66" s="130"/>
      <c r="ET66" s="142"/>
      <c r="EU66" s="809"/>
      <c r="EV66" s="809"/>
      <c r="EW66" s="809"/>
      <c r="EX66" s="808"/>
      <c r="EY66" s="613"/>
      <c r="EZ66" s="138"/>
      <c r="FA66" s="183"/>
      <c r="FB66" s="182"/>
      <c r="FC66" s="182"/>
      <c r="FD66" s="182"/>
      <c r="FE66" s="178"/>
      <c r="FF66" s="175"/>
      <c r="FG66" s="47"/>
      <c r="FH66" s="175"/>
      <c r="FI66" s="47"/>
      <c r="FK66" s="47"/>
      <c r="FL66" s="47"/>
      <c r="FM66" s="47"/>
      <c r="FN66" s="47"/>
      <c r="FO66" s="47"/>
      <c r="FP66" s="47"/>
      <c r="FQ66" s="47"/>
      <c r="FR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I66" s="142"/>
      <c r="GJ66" s="142"/>
      <c r="GK66" s="808"/>
    </row>
    <row r="67" spans="6:193" ht="13.5" thickBot="1">
      <c r="F67" s="181"/>
      <c r="G67" s="181"/>
      <c r="H67" s="181"/>
      <c r="I67" s="181"/>
      <c r="P67" s="643"/>
      <c r="T67" s="643"/>
      <c r="Z67" s="334"/>
      <c r="BE67" s="686"/>
      <c r="BF67" s="280"/>
      <c r="BG67" s="174"/>
      <c r="BH67" s="280"/>
      <c r="BI67" s="402"/>
      <c r="BL67" s="334"/>
      <c r="CM67" s="593"/>
      <c r="CN67" s="334"/>
      <c r="CO67" s="334"/>
      <c r="CP67" s="334"/>
      <c r="CQ67" s="334"/>
      <c r="CR67" s="334"/>
      <c r="CS67" s="334"/>
      <c r="CT67" s="334"/>
      <c r="CZ67" s="58"/>
      <c r="DA67" s="175"/>
      <c r="DB67" s="756"/>
      <c r="DC67" s="757"/>
      <c r="DD67" s="758"/>
      <c r="DE67" s="759"/>
      <c r="DF67" s="182"/>
      <c r="DG67" s="759"/>
      <c r="DH67" s="759"/>
      <c r="DI67" s="759"/>
      <c r="DJ67" s="47"/>
      <c r="DK67" s="47"/>
      <c r="DL67" s="47"/>
      <c r="DM67" s="47"/>
      <c r="DN67" s="47"/>
      <c r="DU67" s="57"/>
      <c r="DV67" s="57"/>
      <c r="DW67" s="57"/>
      <c r="DY67" s="681" t="s">
        <v>57</v>
      </c>
      <c r="DZ67" s="729" t="s">
        <v>209</v>
      </c>
      <c r="EA67" s="727">
        <v>16.529</v>
      </c>
      <c r="EB67" s="727">
        <v>16.98</v>
      </c>
      <c r="EC67" s="662">
        <f t="shared" si="24"/>
        <v>16.98</v>
      </c>
      <c r="ED67" s="130"/>
      <c r="EE67" s="148"/>
      <c r="EF67" s="130"/>
      <c r="EG67" s="130"/>
      <c r="EI67" s="130"/>
      <c r="EJ67" s="148"/>
      <c r="EK67" s="130"/>
      <c r="EL67" s="130"/>
      <c r="EM67" s="130"/>
      <c r="EN67" s="130"/>
      <c r="EO67" s="148"/>
      <c r="EP67" s="130"/>
      <c r="EQ67" s="130"/>
      <c r="ER67" s="130"/>
      <c r="ET67" s="142"/>
      <c r="EU67" s="809"/>
      <c r="EV67" s="809"/>
      <c r="EW67" s="809"/>
      <c r="EX67" s="808"/>
      <c r="EY67" s="613"/>
      <c r="EZ67" s="138"/>
      <c r="FA67" s="183"/>
      <c r="FB67" s="182"/>
      <c r="FC67" s="182"/>
      <c r="FD67" s="182"/>
      <c r="FE67" s="178"/>
      <c r="FF67" s="175"/>
      <c r="FG67" s="47"/>
      <c r="FH67" s="175"/>
      <c r="FI67" s="47"/>
      <c r="FK67" s="47"/>
      <c r="FL67" s="47"/>
      <c r="FM67" s="47"/>
      <c r="FN67" s="47"/>
      <c r="FO67" s="47"/>
      <c r="FP67" s="47"/>
      <c r="FQ67" s="47"/>
      <c r="FR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I67" s="142"/>
      <c r="GJ67" s="142"/>
      <c r="GK67" s="808"/>
    </row>
    <row r="68" spans="16:193" ht="12.75">
      <c r="P68" s="643"/>
      <c r="T68" s="334"/>
      <c r="Z68" s="334"/>
      <c r="BE68" s="686"/>
      <c r="BF68" s="280"/>
      <c r="BG68" s="174"/>
      <c r="BH68" s="280"/>
      <c r="BI68" s="402"/>
      <c r="BL68" s="334"/>
      <c r="CM68" s="588" t="s">
        <v>1662</v>
      </c>
      <c r="CN68" s="341"/>
      <c r="CO68" s="342" t="s">
        <v>247</v>
      </c>
      <c r="CP68" s="342" t="s">
        <v>248</v>
      </c>
      <c r="CQ68" s="700"/>
      <c r="CS68" s="334"/>
      <c r="CT68" s="334"/>
      <c r="CZ68" s="58"/>
      <c r="DA68" s="175"/>
      <c r="DB68" s="756"/>
      <c r="DC68" s="757"/>
      <c r="DD68" s="758"/>
      <c r="DE68" s="759"/>
      <c r="DF68" s="182"/>
      <c r="DG68" s="759"/>
      <c r="DH68" s="759"/>
      <c r="DI68" s="759"/>
      <c r="DJ68" s="47"/>
      <c r="DK68" s="47"/>
      <c r="DL68" s="47"/>
      <c r="DM68" s="47"/>
      <c r="DN68" s="47"/>
      <c r="DU68" s="57"/>
      <c r="DV68" s="57"/>
      <c r="DW68" s="57"/>
      <c r="DY68" s="681" t="s">
        <v>51</v>
      </c>
      <c r="DZ68" s="729" t="s">
        <v>1368</v>
      </c>
      <c r="EA68" s="727">
        <v>17.672</v>
      </c>
      <c r="EB68" s="727">
        <v>17.276</v>
      </c>
      <c r="EC68" s="662">
        <f t="shared" si="24"/>
        <v>17.672</v>
      </c>
      <c r="ED68" s="130"/>
      <c r="EE68" s="148"/>
      <c r="EF68" s="130"/>
      <c r="EG68" s="130"/>
      <c r="EI68" s="130"/>
      <c r="EJ68" s="148"/>
      <c r="EK68" s="130"/>
      <c r="EL68" s="130"/>
      <c r="EM68" s="130"/>
      <c r="EN68" s="130"/>
      <c r="EO68" s="148"/>
      <c r="EP68" s="130"/>
      <c r="EQ68" s="130"/>
      <c r="ER68" s="130"/>
      <c r="ET68" s="142"/>
      <c r="EU68" s="809"/>
      <c r="EV68" s="809"/>
      <c r="EW68" s="809"/>
      <c r="EX68" s="808"/>
      <c r="EY68" s="613"/>
      <c r="EZ68" s="138"/>
      <c r="FA68" s="183"/>
      <c r="FB68" s="182"/>
      <c r="FC68" s="182"/>
      <c r="FD68" s="182"/>
      <c r="FE68" s="178"/>
      <c r="FF68" s="175"/>
      <c r="FG68" s="47"/>
      <c r="FH68" s="175"/>
      <c r="FI68" s="47"/>
      <c r="FK68" s="47"/>
      <c r="FL68" s="47"/>
      <c r="FM68" s="47"/>
      <c r="FN68" s="47"/>
      <c r="FO68" s="47"/>
      <c r="FP68" s="47"/>
      <c r="FQ68" s="47"/>
      <c r="FR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I68" s="142"/>
      <c r="GJ68" s="142"/>
      <c r="GK68" s="808"/>
    </row>
    <row r="69" spans="16:193" ht="12.75">
      <c r="P69" s="643"/>
      <c r="T69" s="334"/>
      <c r="Z69" s="334"/>
      <c r="BE69" s="686"/>
      <c r="BF69" s="280"/>
      <c r="BG69" s="174"/>
      <c r="BH69" s="280"/>
      <c r="BI69" s="402"/>
      <c r="BL69" s="334"/>
      <c r="CM69" s="404" t="s">
        <v>46</v>
      </c>
      <c r="CN69" s="388" t="s">
        <v>654</v>
      </c>
      <c r="CO69" s="697">
        <v>13.887</v>
      </c>
      <c r="CP69" s="697">
        <v>13.54</v>
      </c>
      <c r="CQ69" s="695">
        <v>13.887</v>
      </c>
      <c r="CR69" s="334"/>
      <c r="CT69" s="334"/>
      <c r="CZ69" s="58"/>
      <c r="DA69" s="175"/>
      <c r="DB69" s="756"/>
      <c r="DC69" s="757"/>
      <c r="DD69" s="758"/>
      <c r="DE69" s="759"/>
      <c r="DF69" s="182"/>
      <c r="DG69" s="759"/>
      <c r="DH69" s="759"/>
      <c r="DI69" s="759"/>
      <c r="DJ69" s="47"/>
      <c r="DK69" s="47"/>
      <c r="DL69" s="47"/>
      <c r="DM69" s="47"/>
      <c r="DN69" s="47"/>
      <c r="DU69" s="57"/>
      <c r="DV69" s="57"/>
      <c r="DW69" s="57"/>
      <c r="DY69" s="681" t="s">
        <v>48</v>
      </c>
      <c r="DZ69" s="729" t="s">
        <v>1429</v>
      </c>
      <c r="EA69" s="727">
        <v>16.624</v>
      </c>
      <c r="EB69" s="727">
        <v>17.489</v>
      </c>
      <c r="EC69" s="662">
        <f t="shared" si="24"/>
        <v>17.489</v>
      </c>
      <c r="ED69" s="130"/>
      <c r="EE69" s="148"/>
      <c r="EF69" s="130"/>
      <c r="EG69" s="130"/>
      <c r="EI69" s="130"/>
      <c r="EJ69" s="148"/>
      <c r="EK69" s="130"/>
      <c r="EL69" s="130"/>
      <c r="EM69" s="130"/>
      <c r="EN69" s="130"/>
      <c r="EO69" s="148"/>
      <c r="EP69" s="130"/>
      <c r="EQ69" s="130"/>
      <c r="ER69" s="130"/>
      <c r="ET69" s="142"/>
      <c r="EU69" s="809"/>
      <c r="EV69" s="809"/>
      <c r="EW69" s="809"/>
      <c r="EX69" s="808"/>
      <c r="EY69" s="613"/>
      <c r="EZ69" s="138"/>
      <c r="FA69" s="183"/>
      <c r="FB69" s="182"/>
      <c r="FC69" s="182"/>
      <c r="FD69" s="182"/>
      <c r="FE69" s="178"/>
      <c r="FF69" s="175"/>
      <c r="FG69" s="47"/>
      <c r="FH69" s="175"/>
      <c r="FI69" s="47"/>
      <c r="FK69" s="47"/>
      <c r="FL69" s="47"/>
      <c r="FM69" s="47"/>
      <c r="FN69" s="47"/>
      <c r="FO69" s="47"/>
      <c r="FP69" s="47"/>
      <c r="FQ69" s="47"/>
      <c r="FR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I69" s="142"/>
      <c r="GJ69" s="142"/>
      <c r="GK69" s="808"/>
    </row>
    <row r="70" spans="16:193" ht="12.75">
      <c r="P70" s="334"/>
      <c r="T70" s="643"/>
      <c r="Z70" s="334"/>
      <c r="AM70" s="135"/>
      <c r="AN70" s="334"/>
      <c r="AO70" s="334"/>
      <c r="AP70" s="334"/>
      <c r="AR70" s="334"/>
      <c r="AT70" s="334"/>
      <c r="AW70" s="334"/>
      <c r="AX70" s="334"/>
      <c r="BE70" s="686"/>
      <c r="BF70" s="280"/>
      <c r="BG70" s="174"/>
      <c r="BH70" s="280"/>
      <c r="BI70" s="402"/>
      <c r="BL70" s="334"/>
      <c r="CM70" s="404" t="s">
        <v>50</v>
      </c>
      <c r="CN70" s="388" t="s">
        <v>1372</v>
      </c>
      <c r="CO70" s="697">
        <v>14.252</v>
      </c>
      <c r="CP70" s="697">
        <v>14.342</v>
      </c>
      <c r="CQ70" s="682">
        <v>14.342</v>
      </c>
      <c r="CR70" s="334"/>
      <c r="CT70" s="334"/>
      <c r="CZ70" s="58"/>
      <c r="DA70" s="175"/>
      <c r="DB70" s="756"/>
      <c r="DC70" s="757"/>
      <c r="DD70" s="758"/>
      <c r="DE70" s="759"/>
      <c r="DF70" s="182"/>
      <c r="DG70" s="759"/>
      <c r="DH70" s="759"/>
      <c r="DI70" s="759"/>
      <c r="DJ70" s="47"/>
      <c r="DK70" s="47"/>
      <c r="DL70" s="47"/>
      <c r="DM70" s="47"/>
      <c r="DN70" s="47"/>
      <c r="DU70" s="57"/>
      <c r="DV70" s="57"/>
      <c r="DW70" s="57"/>
      <c r="DY70" s="681" t="s">
        <v>62</v>
      </c>
      <c r="DZ70" s="729" t="s">
        <v>1712</v>
      </c>
      <c r="EA70" s="727">
        <v>17.636</v>
      </c>
      <c r="EB70" s="727">
        <v>18.315</v>
      </c>
      <c r="EC70" s="662">
        <f t="shared" si="24"/>
        <v>18.315</v>
      </c>
      <c r="ED70" s="130"/>
      <c r="EE70" s="148"/>
      <c r="EF70" s="130"/>
      <c r="EG70" s="130"/>
      <c r="EI70" s="130"/>
      <c r="EJ70" s="148"/>
      <c r="EK70" s="130"/>
      <c r="EL70" s="130"/>
      <c r="EM70" s="130"/>
      <c r="EN70" s="130"/>
      <c r="EO70" s="148"/>
      <c r="EP70" s="130"/>
      <c r="EQ70" s="130"/>
      <c r="ER70" s="130"/>
      <c r="ET70" s="142"/>
      <c r="EU70" s="809"/>
      <c r="EV70" s="809"/>
      <c r="EW70" s="809"/>
      <c r="EX70" s="808"/>
      <c r="EY70" s="613"/>
      <c r="EZ70" s="138"/>
      <c r="FA70" s="183"/>
      <c r="FB70" s="182"/>
      <c r="FC70" s="182"/>
      <c r="FD70" s="182"/>
      <c r="FE70" s="178"/>
      <c r="FF70" s="175"/>
      <c r="FG70" s="47"/>
      <c r="FH70" s="175"/>
      <c r="FI70" s="47"/>
      <c r="FK70" s="47"/>
      <c r="FL70" s="47"/>
      <c r="FM70" s="47"/>
      <c r="FN70" s="47"/>
      <c r="FO70" s="47"/>
      <c r="FP70" s="47"/>
      <c r="FQ70" s="47"/>
      <c r="FR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I70" s="142"/>
      <c r="GJ70" s="142"/>
      <c r="GK70" s="808"/>
    </row>
    <row r="71" spans="16:193" ht="12.75">
      <c r="P71" s="643"/>
      <c r="T71" s="643"/>
      <c r="Z71" s="334"/>
      <c r="AM71" s="135"/>
      <c r="AN71" s="334"/>
      <c r="AO71" s="334"/>
      <c r="AP71" s="334"/>
      <c r="AR71" s="334"/>
      <c r="AT71" s="334"/>
      <c r="AW71" s="334"/>
      <c r="AX71" s="334"/>
      <c r="BE71" s="686"/>
      <c r="BF71" s="280"/>
      <c r="BG71" s="174"/>
      <c r="BH71" s="280"/>
      <c r="BI71" s="402"/>
      <c r="BL71" s="334"/>
      <c r="CM71" s="404" t="s">
        <v>49</v>
      </c>
      <c r="CN71" s="388" t="s">
        <v>1452</v>
      </c>
      <c r="CO71" s="697">
        <v>14.82</v>
      </c>
      <c r="CP71" s="697">
        <v>14.653</v>
      </c>
      <c r="CQ71" s="695">
        <v>14.82</v>
      </c>
      <c r="CR71" s="334"/>
      <c r="CT71" s="334"/>
      <c r="CZ71" s="58"/>
      <c r="DA71" s="175"/>
      <c r="DB71" s="756"/>
      <c r="DC71" s="757"/>
      <c r="DD71" s="758"/>
      <c r="DE71" s="759"/>
      <c r="DF71" s="182"/>
      <c r="DG71" s="759"/>
      <c r="DH71" s="759"/>
      <c r="DI71" s="759"/>
      <c r="DJ71" s="47"/>
      <c r="DK71" s="47"/>
      <c r="DL71" s="47"/>
      <c r="DM71" s="47"/>
      <c r="DN71" s="47"/>
      <c r="DU71" s="57"/>
      <c r="DV71" s="57"/>
      <c r="DW71" s="57"/>
      <c r="DY71" s="681" t="s">
        <v>114</v>
      </c>
      <c r="DZ71" s="729" t="s">
        <v>1354</v>
      </c>
      <c r="EA71" s="727">
        <v>20.888</v>
      </c>
      <c r="EB71" s="727">
        <v>20.848</v>
      </c>
      <c r="EC71" s="662">
        <f>MAX(EA71:EB71)</f>
        <v>20.888</v>
      </c>
      <c r="ED71" s="130"/>
      <c r="EE71" s="148"/>
      <c r="EF71" s="130"/>
      <c r="EG71" s="130"/>
      <c r="EI71" s="130"/>
      <c r="EJ71" s="148"/>
      <c r="EK71" s="770"/>
      <c r="EL71" s="752"/>
      <c r="EM71" s="753"/>
      <c r="EN71" s="754"/>
      <c r="EO71" s="754"/>
      <c r="EP71" s="754"/>
      <c r="EQ71" s="130"/>
      <c r="ER71" s="130"/>
      <c r="ET71" s="142"/>
      <c r="EU71" s="809"/>
      <c r="EV71" s="809"/>
      <c r="EW71" s="809"/>
      <c r="EX71" s="808"/>
      <c r="EY71" s="613"/>
      <c r="EZ71" s="138"/>
      <c r="FA71" s="183"/>
      <c r="FB71" s="182"/>
      <c r="FC71" s="182"/>
      <c r="FD71" s="182"/>
      <c r="FE71" s="178"/>
      <c r="FF71" s="175"/>
      <c r="FG71" s="47"/>
      <c r="FH71" s="175"/>
      <c r="FI71" s="47"/>
      <c r="FK71" s="47"/>
      <c r="FL71" s="47"/>
      <c r="FM71" s="47"/>
      <c r="FN71" s="47"/>
      <c r="FO71" s="47"/>
      <c r="FP71" s="47"/>
      <c r="FQ71" s="47"/>
      <c r="FR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I71" s="142"/>
      <c r="GJ71" s="142"/>
      <c r="GK71" s="808"/>
    </row>
    <row r="72" spans="16:193" ht="13.5" thickBot="1">
      <c r="P72" s="334"/>
      <c r="T72" s="334"/>
      <c r="Z72" s="334"/>
      <c r="AM72" s="135"/>
      <c r="AN72" s="334"/>
      <c r="AO72" s="334"/>
      <c r="AP72" s="334"/>
      <c r="AR72" s="334"/>
      <c r="AT72" s="334"/>
      <c r="AW72" s="334"/>
      <c r="AX72" s="334"/>
      <c r="BE72" s="686"/>
      <c r="BF72" s="280"/>
      <c r="BG72" s="174"/>
      <c r="BH72" s="280"/>
      <c r="BI72" s="402"/>
      <c r="BL72" s="334"/>
      <c r="CM72" s="404" t="s">
        <v>47</v>
      </c>
      <c r="CN72" s="388" t="s">
        <v>209</v>
      </c>
      <c r="CO72" s="697">
        <v>14.54</v>
      </c>
      <c r="CP72" s="697">
        <v>15.07</v>
      </c>
      <c r="CQ72" s="695">
        <v>15.07</v>
      </c>
      <c r="CR72" s="334"/>
      <c r="CT72" s="334"/>
      <c r="CZ72" s="58"/>
      <c r="DA72" s="175"/>
      <c r="DB72" s="48"/>
      <c r="DC72" s="141"/>
      <c r="DD72" s="142"/>
      <c r="DE72" s="47"/>
      <c r="DF72" s="119"/>
      <c r="DG72" s="47"/>
      <c r="DH72" s="47"/>
      <c r="DI72" s="47"/>
      <c r="DJ72" s="47"/>
      <c r="DK72" s="47"/>
      <c r="DL72" s="47"/>
      <c r="DM72" s="47"/>
      <c r="DN72" s="47"/>
      <c r="DU72" s="57"/>
      <c r="DV72" s="57"/>
      <c r="DW72" s="57"/>
      <c r="DY72" s="719" t="s">
        <v>54</v>
      </c>
      <c r="DZ72" s="730" t="s">
        <v>650</v>
      </c>
      <c r="EA72" s="540">
        <v>23.42</v>
      </c>
      <c r="EB72" s="540">
        <v>24.392</v>
      </c>
      <c r="EC72" s="665">
        <f>MAX(EA72:EB72)</f>
        <v>24.392</v>
      </c>
      <c r="ED72" s="130"/>
      <c r="EE72" s="148"/>
      <c r="EF72" s="130"/>
      <c r="EG72" s="130"/>
      <c r="EI72" s="47"/>
      <c r="EJ72" s="130"/>
      <c r="EK72" s="770"/>
      <c r="EL72" s="752"/>
      <c r="EM72" s="753"/>
      <c r="EN72" s="754"/>
      <c r="EO72" s="754"/>
      <c r="EP72" s="754"/>
      <c r="EQ72" s="130"/>
      <c r="ER72" s="130"/>
      <c r="ET72" s="142"/>
      <c r="EU72" s="809"/>
      <c r="EV72" s="809"/>
      <c r="EW72" s="809"/>
      <c r="EX72" s="808"/>
      <c r="EY72" s="613"/>
      <c r="EZ72" s="138"/>
      <c r="FA72" s="183"/>
      <c r="FB72" s="182"/>
      <c r="FC72" s="182"/>
      <c r="FD72" s="182"/>
      <c r="FE72" s="178"/>
      <c r="FF72" s="175"/>
      <c r="FG72" s="47"/>
      <c r="FH72" s="175"/>
      <c r="FI72" s="47"/>
      <c r="FK72" s="47"/>
      <c r="FL72" s="47"/>
      <c r="FM72" s="47"/>
      <c r="FN72" s="47"/>
      <c r="FO72" s="47"/>
      <c r="FP72" s="47"/>
      <c r="FQ72" s="47"/>
      <c r="FR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I72" s="142"/>
      <c r="GJ72" s="142"/>
      <c r="GK72" s="808"/>
    </row>
    <row r="73" spans="16:193" ht="12.75">
      <c r="P73" s="334"/>
      <c r="Z73" s="334"/>
      <c r="AM73" s="135"/>
      <c r="AN73" s="334"/>
      <c r="AO73" s="334"/>
      <c r="AP73" s="334"/>
      <c r="AR73" s="334"/>
      <c r="AT73" s="334"/>
      <c r="AW73" s="334"/>
      <c r="AX73" s="334"/>
      <c r="BB73" s="280"/>
      <c r="BC73" s="280"/>
      <c r="BD73" s="280"/>
      <c r="BE73" s="280"/>
      <c r="BF73" s="280"/>
      <c r="BG73" s="280"/>
      <c r="BH73" s="280"/>
      <c r="BI73" s="402"/>
      <c r="BL73" s="334"/>
      <c r="CM73" s="404" t="s">
        <v>55</v>
      </c>
      <c r="CN73" s="698" t="s">
        <v>1660</v>
      </c>
      <c r="CO73" s="699">
        <v>15.112</v>
      </c>
      <c r="CP73" s="699">
        <v>15.511</v>
      </c>
      <c r="CQ73" s="695">
        <v>15.511</v>
      </c>
      <c r="CR73" s="334"/>
      <c r="CT73" s="334"/>
      <c r="CW73" s="334"/>
      <c r="CX73" s="334"/>
      <c r="DA73" s="175"/>
      <c r="DB73" s="48"/>
      <c r="DC73" s="141"/>
      <c r="DD73" s="142"/>
      <c r="DE73" s="47"/>
      <c r="DF73" s="119"/>
      <c r="DG73" s="47"/>
      <c r="DH73" s="47"/>
      <c r="DI73" s="47"/>
      <c r="DJ73" s="47"/>
      <c r="DK73" s="47"/>
      <c r="DL73" s="47"/>
      <c r="DM73" s="47"/>
      <c r="DN73" s="47"/>
      <c r="DU73" s="57"/>
      <c r="DV73" s="57"/>
      <c r="DW73" s="57"/>
      <c r="ED73" s="130"/>
      <c r="EE73" s="148"/>
      <c r="EF73" s="130"/>
      <c r="EG73" s="130"/>
      <c r="EI73" s="47"/>
      <c r="EJ73" s="130"/>
      <c r="EK73" s="770"/>
      <c r="EL73" s="752"/>
      <c r="EM73" s="753"/>
      <c r="EN73" s="754"/>
      <c r="EO73" s="754"/>
      <c r="EP73" s="754"/>
      <c r="EQ73" s="130"/>
      <c r="ER73" s="130"/>
      <c r="ET73" s="142"/>
      <c r="EU73" s="809"/>
      <c r="EV73" s="809"/>
      <c r="EW73" s="809"/>
      <c r="EX73" s="808"/>
      <c r="EY73" s="613"/>
      <c r="EZ73" s="138"/>
      <c r="FA73" s="183"/>
      <c r="FB73" s="182"/>
      <c r="FC73" s="182"/>
      <c r="FD73" s="182"/>
      <c r="FE73" s="178"/>
      <c r="FF73" s="175"/>
      <c r="FG73" s="47"/>
      <c r="FH73" s="175"/>
      <c r="FI73" s="47"/>
      <c r="FK73" s="47"/>
      <c r="FL73" s="47"/>
      <c r="FM73" s="47"/>
      <c r="FN73" s="47"/>
      <c r="FO73" s="47"/>
      <c r="FP73" s="47"/>
      <c r="FQ73" s="47"/>
      <c r="FR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I73" s="142"/>
      <c r="GJ73" s="142"/>
      <c r="GK73" s="808"/>
    </row>
    <row r="74" spans="16:193" ht="12.75">
      <c r="P74" s="334"/>
      <c r="Z74" s="334"/>
      <c r="AM74" s="135"/>
      <c r="AN74" s="334"/>
      <c r="AO74" s="334"/>
      <c r="AP74" s="334"/>
      <c r="AR74" s="334"/>
      <c r="AT74" s="334"/>
      <c r="AW74" s="334"/>
      <c r="AX74" s="334"/>
      <c r="BB74" s="280"/>
      <c r="BC74" s="280"/>
      <c r="BD74" s="280"/>
      <c r="BE74" s="280"/>
      <c r="BF74" s="280"/>
      <c r="BG74" s="280"/>
      <c r="BH74" s="280"/>
      <c r="BI74" s="402"/>
      <c r="BL74" s="334"/>
      <c r="CM74" s="404" t="s">
        <v>52</v>
      </c>
      <c r="CN74" s="388" t="s">
        <v>1455</v>
      </c>
      <c r="CO74" s="697">
        <v>15.767</v>
      </c>
      <c r="CP74" s="697">
        <v>14.702</v>
      </c>
      <c r="CQ74" s="695">
        <v>15.767</v>
      </c>
      <c r="CR74" s="334"/>
      <c r="CT74" s="334"/>
      <c r="CW74" s="334"/>
      <c r="CX74" s="334"/>
      <c r="DA74" s="175"/>
      <c r="DB74" s="48"/>
      <c r="DC74" s="141"/>
      <c r="DD74" s="142"/>
      <c r="DE74" s="47"/>
      <c r="DF74" s="119"/>
      <c r="DG74" s="47"/>
      <c r="DH74" s="47"/>
      <c r="DI74" s="47"/>
      <c r="DJ74" s="47"/>
      <c r="DK74" s="47"/>
      <c r="DL74" s="47"/>
      <c r="DM74" s="47"/>
      <c r="DN74" s="47"/>
      <c r="DU74" s="57"/>
      <c r="DV74" s="57"/>
      <c r="DW74" s="57"/>
      <c r="ED74" s="130"/>
      <c r="EE74" s="148"/>
      <c r="EF74" s="130"/>
      <c r="EG74" s="130"/>
      <c r="EI74" s="47"/>
      <c r="EJ74" s="130"/>
      <c r="EK74" s="770"/>
      <c r="EL74" s="752"/>
      <c r="EM74" s="168"/>
      <c r="EN74" s="754"/>
      <c r="EO74" s="754"/>
      <c r="EP74" s="754"/>
      <c r="EQ74" s="130"/>
      <c r="ER74" s="130"/>
      <c r="ET74" s="142"/>
      <c r="EU74" s="809"/>
      <c r="EV74" s="809"/>
      <c r="EW74" s="809"/>
      <c r="EX74" s="808"/>
      <c r="EY74" s="613"/>
      <c r="EZ74" s="138"/>
      <c r="FA74" s="183"/>
      <c r="FB74" s="182"/>
      <c r="FC74" s="182"/>
      <c r="FD74" s="182"/>
      <c r="FE74" s="178"/>
      <c r="FF74" s="175"/>
      <c r="FG74" s="47"/>
      <c r="FH74" s="175"/>
      <c r="FI74" s="47"/>
      <c r="FK74" s="47"/>
      <c r="FL74" s="47"/>
      <c r="FM74" s="47"/>
      <c r="FN74" s="47"/>
      <c r="FO74" s="47"/>
      <c r="FP74" s="47"/>
      <c r="FQ74" s="47"/>
      <c r="FR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I74" s="142"/>
      <c r="GJ74" s="142"/>
      <c r="GK74" s="808"/>
    </row>
    <row r="75" spans="16:250" ht="12.75">
      <c r="P75" s="334"/>
      <c r="Z75" s="334"/>
      <c r="AM75" s="135"/>
      <c r="AN75" s="334"/>
      <c r="AO75" s="334"/>
      <c r="AP75" s="334"/>
      <c r="AR75" s="334"/>
      <c r="AT75" s="334"/>
      <c r="AW75" s="334"/>
      <c r="AX75" s="334"/>
      <c r="BB75" s="280"/>
      <c r="BC75" s="280"/>
      <c r="BD75" s="280"/>
      <c r="BE75" s="280"/>
      <c r="BF75" s="280"/>
      <c r="BG75" s="280"/>
      <c r="BH75" s="280"/>
      <c r="BI75" s="402"/>
      <c r="BL75" s="334"/>
      <c r="CM75" s="404" t="s">
        <v>56</v>
      </c>
      <c r="CN75" s="388" t="s">
        <v>647</v>
      </c>
      <c r="CO75" s="697">
        <v>15.95</v>
      </c>
      <c r="CP75" s="697">
        <v>16.486</v>
      </c>
      <c r="CQ75" s="695">
        <v>16.486</v>
      </c>
      <c r="CT75" s="334"/>
      <c r="CW75" s="334"/>
      <c r="CX75" s="334"/>
      <c r="DA75" s="175"/>
      <c r="DB75" s="48"/>
      <c r="DC75" s="141"/>
      <c r="DD75" s="142"/>
      <c r="DE75" s="47"/>
      <c r="DF75" s="119"/>
      <c r="DG75" s="47"/>
      <c r="DH75" s="47"/>
      <c r="DI75" s="47"/>
      <c r="DJ75" s="47"/>
      <c r="DK75" s="47"/>
      <c r="DL75" s="47"/>
      <c r="DM75" s="47"/>
      <c r="DN75" s="47"/>
      <c r="DW75" s="57"/>
      <c r="ED75" s="130"/>
      <c r="EE75" s="148"/>
      <c r="EF75" s="130"/>
      <c r="EG75" s="130"/>
      <c r="EI75" s="47"/>
      <c r="EJ75" s="130"/>
      <c r="EK75" s="770"/>
      <c r="EL75" s="752"/>
      <c r="EM75" s="168"/>
      <c r="EN75" s="754"/>
      <c r="EO75" s="754"/>
      <c r="EP75" s="754"/>
      <c r="EQ75" s="130"/>
      <c r="ER75" s="130"/>
      <c r="ET75" s="142"/>
      <c r="EU75" s="809"/>
      <c r="EV75" s="809"/>
      <c r="EW75" s="809"/>
      <c r="EX75" s="808"/>
      <c r="EY75" s="613"/>
      <c r="EZ75" s="138"/>
      <c r="FA75" s="183"/>
      <c r="FB75" s="182"/>
      <c r="FC75" s="182"/>
      <c r="FD75" s="182"/>
      <c r="FE75" s="178"/>
      <c r="FF75" s="175"/>
      <c r="FG75" s="47"/>
      <c r="FH75" s="175"/>
      <c r="FI75" s="47"/>
      <c r="FK75" s="47"/>
      <c r="FL75" s="47"/>
      <c r="FM75" s="47"/>
      <c r="FN75" s="47"/>
      <c r="FO75" s="47"/>
      <c r="FP75" s="47"/>
      <c r="FQ75" s="47"/>
      <c r="FR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I75" s="142"/>
      <c r="GJ75" s="142"/>
      <c r="GK75" s="808"/>
      <c r="IN75" s="142"/>
      <c r="IO75" s="142"/>
      <c r="IP75" s="808"/>
    </row>
    <row r="76" spans="16:250" ht="12.75">
      <c r="P76" s="334"/>
      <c r="Z76" s="334"/>
      <c r="AM76" s="135"/>
      <c r="AN76" s="334"/>
      <c r="AO76" s="334"/>
      <c r="AP76" s="334"/>
      <c r="AR76" s="334"/>
      <c r="AT76" s="334"/>
      <c r="AW76" s="334"/>
      <c r="AX76" s="334"/>
      <c r="BB76" s="280"/>
      <c r="BC76" s="280"/>
      <c r="BD76" s="280"/>
      <c r="BE76" s="280"/>
      <c r="BF76" s="280"/>
      <c r="BG76" s="280"/>
      <c r="BH76" s="280"/>
      <c r="BI76" s="402"/>
      <c r="BL76" s="334"/>
      <c r="CM76" s="404" t="s">
        <v>53</v>
      </c>
      <c r="CN76" s="388" t="s">
        <v>1373</v>
      </c>
      <c r="CO76" s="697">
        <v>18.605</v>
      </c>
      <c r="CP76" s="697">
        <v>18.598</v>
      </c>
      <c r="CQ76" s="695">
        <v>18.605</v>
      </c>
      <c r="CT76" s="334"/>
      <c r="CW76" s="334"/>
      <c r="CX76" s="334"/>
      <c r="DA76" s="175"/>
      <c r="DB76" s="48"/>
      <c r="DC76" s="141"/>
      <c r="DD76" s="142"/>
      <c r="DE76" s="47"/>
      <c r="DF76" s="119"/>
      <c r="DG76" s="47"/>
      <c r="DH76" s="47"/>
      <c r="DI76" s="47"/>
      <c r="DJ76" s="47"/>
      <c r="DK76" s="47"/>
      <c r="DL76" s="47"/>
      <c r="DM76" s="47"/>
      <c r="DN76" s="47"/>
      <c r="DW76" s="57"/>
      <c r="ED76" s="130"/>
      <c r="EE76" s="148"/>
      <c r="EF76" s="130"/>
      <c r="EG76" s="130"/>
      <c r="EI76" s="47"/>
      <c r="EJ76" s="130"/>
      <c r="EK76" s="608"/>
      <c r="EL76" s="752"/>
      <c r="EM76" s="753"/>
      <c r="EN76" s="754"/>
      <c r="EO76" s="754"/>
      <c r="EP76" s="754"/>
      <c r="EQ76" s="130"/>
      <c r="ER76" s="130"/>
      <c r="ET76" s="142"/>
      <c r="EU76" s="809"/>
      <c r="EV76" s="809"/>
      <c r="EW76" s="809"/>
      <c r="EX76" s="808"/>
      <c r="EY76" s="613"/>
      <c r="EZ76" s="138"/>
      <c r="FA76" s="183"/>
      <c r="FB76" s="182"/>
      <c r="FC76" s="182"/>
      <c r="FD76" s="182"/>
      <c r="FE76" s="178"/>
      <c r="FF76" s="175"/>
      <c r="FG76" s="47"/>
      <c r="FH76" s="175"/>
      <c r="FI76" s="47"/>
      <c r="FK76" s="47"/>
      <c r="FL76" s="47"/>
      <c r="FM76" s="47"/>
      <c r="FN76" s="47"/>
      <c r="FO76" s="47"/>
      <c r="FP76" s="47"/>
      <c r="FQ76" s="47"/>
      <c r="FR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I76" s="142"/>
      <c r="GJ76" s="142"/>
      <c r="GK76" s="808"/>
      <c r="IN76" s="142"/>
      <c r="IO76" s="142"/>
      <c r="IP76" s="808"/>
    </row>
    <row r="77" spans="16:250" ht="12.75">
      <c r="P77" s="334"/>
      <c r="Z77" s="334"/>
      <c r="AM77" s="135"/>
      <c r="AN77" s="334"/>
      <c r="BL77" s="334"/>
      <c r="CM77" s="404" t="s">
        <v>57</v>
      </c>
      <c r="CN77" s="388" t="s">
        <v>608</v>
      </c>
      <c r="CO77" s="697">
        <v>19.323</v>
      </c>
      <c r="CP77" s="697">
        <v>17.865</v>
      </c>
      <c r="CQ77" s="695">
        <v>19.323</v>
      </c>
      <c r="CT77" s="334"/>
      <c r="CW77" s="334"/>
      <c r="CX77" s="334"/>
      <c r="DA77" s="175"/>
      <c r="DB77" s="48"/>
      <c r="DC77" s="141"/>
      <c r="DD77" s="142"/>
      <c r="DE77" s="47"/>
      <c r="DF77" s="119"/>
      <c r="DG77" s="47"/>
      <c r="DH77" s="47"/>
      <c r="DI77" s="47"/>
      <c r="DJ77" s="47"/>
      <c r="DK77" s="47"/>
      <c r="DL77" s="47"/>
      <c r="DM77" s="47"/>
      <c r="DN77" s="47"/>
      <c r="DW77" s="57"/>
      <c r="ED77" s="130"/>
      <c r="EE77" s="148"/>
      <c r="EF77" s="130"/>
      <c r="EG77" s="130"/>
      <c r="EI77" s="47"/>
      <c r="EJ77" s="130"/>
      <c r="EK77" s="770"/>
      <c r="EL77" s="752"/>
      <c r="EM77" s="753"/>
      <c r="EN77" s="754"/>
      <c r="EO77" s="754"/>
      <c r="EP77" s="754"/>
      <c r="EQ77" s="130"/>
      <c r="ER77" s="130"/>
      <c r="ET77" s="142"/>
      <c r="EU77" s="809"/>
      <c r="EV77" s="809"/>
      <c r="EW77" s="809"/>
      <c r="EX77" s="808"/>
      <c r="EY77" s="613"/>
      <c r="EZ77" s="138"/>
      <c r="FA77" s="183"/>
      <c r="FB77" s="182"/>
      <c r="FC77" s="182"/>
      <c r="FD77" s="182"/>
      <c r="FE77" s="178"/>
      <c r="FF77" s="175"/>
      <c r="FG77" s="47"/>
      <c r="FH77" s="175"/>
      <c r="FI77" s="47"/>
      <c r="FK77" s="47"/>
      <c r="FL77" s="47"/>
      <c r="FM77" s="47"/>
      <c r="FN77" s="47"/>
      <c r="FO77" s="47"/>
      <c r="FP77" s="47"/>
      <c r="FQ77" s="47"/>
      <c r="FR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I77" s="142"/>
      <c r="GJ77" s="142"/>
      <c r="GK77" s="808"/>
      <c r="IN77" s="142"/>
      <c r="IO77" s="142"/>
      <c r="IP77" s="808"/>
    </row>
    <row r="78" spans="2:250" ht="12.75">
      <c r="B78" s="334"/>
      <c r="P78" s="334"/>
      <c r="Z78" s="334"/>
      <c r="AM78" s="135"/>
      <c r="AN78" s="334"/>
      <c r="BL78" s="334"/>
      <c r="CM78" s="404" t="s">
        <v>51</v>
      </c>
      <c r="CN78" s="388" t="s">
        <v>1378</v>
      </c>
      <c r="CO78" s="697" t="s">
        <v>239</v>
      </c>
      <c r="CP78" s="697" t="s">
        <v>239</v>
      </c>
      <c r="CQ78" s="695" t="s">
        <v>239</v>
      </c>
      <c r="CT78" s="334"/>
      <c r="CW78" s="334"/>
      <c r="CX78" s="334"/>
      <c r="DA78" s="175"/>
      <c r="DB78" s="48"/>
      <c r="DC78" s="141"/>
      <c r="DD78" s="142"/>
      <c r="DE78" s="47"/>
      <c r="DF78" s="119"/>
      <c r="DG78" s="47"/>
      <c r="DH78" s="47"/>
      <c r="DI78" s="47"/>
      <c r="DJ78" s="47"/>
      <c r="DK78" s="47"/>
      <c r="DL78" s="47"/>
      <c r="DM78" s="47"/>
      <c r="DN78" s="47"/>
      <c r="DW78" s="57"/>
      <c r="ED78" s="130"/>
      <c r="EE78" s="148"/>
      <c r="EF78" s="130"/>
      <c r="EG78" s="130"/>
      <c r="EI78" s="135"/>
      <c r="EK78" s="770"/>
      <c r="EL78" s="752"/>
      <c r="EM78" s="753"/>
      <c r="EN78" s="754"/>
      <c r="EO78" s="754"/>
      <c r="EP78" s="754"/>
      <c r="EQ78" s="130"/>
      <c r="ER78" s="130"/>
      <c r="ET78" s="142"/>
      <c r="EU78" s="809"/>
      <c r="EV78" s="809"/>
      <c r="EW78" s="809"/>
      <c r="EX78" s="808"/>
      <c r="EY78" s="613"/>
      <c r="EZ78" s="138"/>
      <c r="FA78" s="183"/>
      <c r="FB78" s="182"/>
      <c r="FC78" s="182"/>
      <c r="FD78" s="182"/>
      <c r="FE78" s="178"/>
      <c r="FF78" s="175"/>
      <c r="FG78" s="47"/>
      <c r="FH78" s="175"/>
      <c r="FI78" s="47"/>
      <c r="FK78" s="47"/>
      <c r="FL78" s="47"/>
      <c r="FM78" s="47"/>
      <c r="FN78" s="47"/>
      <c r="FO78" s="47"/>
      <c r="FP78" s="47"/>
      <c r="FQ78" s="47"/>
      <c r="FR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I78" s="142"/>
      <c r="GJ78" s="142"/>
      <c r="GK78" s="808"/>
      <c r="IN78" s="142"/>
      <c r="IO78" s="142"/>
      <c r="IP78" s="808"/>
    </row>
    <row r="79" spans="2:250" ht="12.75">
      <c r="B79" s="334"/>
      <c r="P79" s="334"/>
      <c r="Z79" s="334"/>
      <c r="AM79" s="135"/>
      <c r="AN79" s="334"/>
      <c r="BL79" s="334"/>
      <c r="CM79" s="404" t="s">
        <v>48</v>
      </c>
      <c r="CN79" s="388" t="s">
        <v>1368</v>
      </c>
      <c r="CO79" s="697" t="s">
        <v>239</v>
      </c>
      <c r="CP79" s="697" t="s">
        <v>239</v>
      </c>
      <c r="CQ79" s="695" t="s">
        <v>239</v>
      </c>
      <c r="CT79" s="334"/>
      <c r="CW79" s="334"/>
      <c r="CX79" s="334"/>
      <c r="DA79" s="175"/>
      <c r="DB79" s="48"/>
      <c r="DC79" s="141"/>
      <c r="DD79" s="142"/>
      <c r="DE79" s="47"/>
      <c r="DF79" s="119"/>
      <c r="DG79" s="47"/>
      <c r="DH79" s="47"/>
      <c r="DI79" s="47"/>
      <c r="DJ79" s="47"/>
      <c r="DK79" s="47"/>
      <c r="DL79" s="47"/>
      <c r="DM79" s="47"/>
      <c r="DN79" s="47"/>
      <c r="DW79" s="57"/>
      <c r="ED79" s="130"/>
      <c r="EE79" s="148"/>
      <c r="EF79" s="130"/>
      <c r="EG79" s="130"/>
      <c r="EI79" s="135"/>
      <c r="EK79" s="608"/>
      <c r="EL79" s="752"/>
      <c r="EM79" s="753"/>
      <c r="EN79" s="754"/>
      <c r="EO79" s="754"/>
      <c r="EP79" s="754"/>
      <c r="EQ79" s="130"/>
      <c r="ER79" s="130"/>
      <c r="ET79" s="142"/>
      <c r="EU79" s="809"/>
      <c r="EV79" s="809"/>
      <c r="EW79" s="809"/>
      <c r="EX79" s="808"/>
      <c r="EY79" s="613"/>
      <c r="EZ79" s="138"/>
      <c r="FA79" s="183"/>
      <c r="FB79" s="182"/>
      <c r="FC79" s="182"/>
      <c r="FD79" s="182"/>
      <c r="FE79" s="178"/>
      <c r="FF79" s="175"/>
      <c r="FG79" s="47"/>
      <c r="FH79" s="175"/>
      <c r="FI79" s="47"/>
      <c r="FK79" s="47"/>
      <c r="FL79" s="47"/>
      <c r="FM79" s="47"/>
      <c r="FN79" s="47"/>
      <c r="FO79" s="47"/>
      <c r="FP79" s="47"/>
      <c r="FQ79" s="47"/>
      <c r="FR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I79" s="142"/>
      <c r="GJ79" s="142"/>
      <c r="GK79" s="808"/>
      <c r="IN79" s="142"/>
      <c r="IO79" s="142"/>
      <c r="IP79" s="808"/>
    </row>
    <row r="80" spans="2:250" ht="12.75">
      <c r="B80" s="334"/>
      <c r="P80" s="334"/>
      <c r="Z80" s="334"/>
      <c r="AM80" s="135"/>
      <c r="AN80" s="334"/>
      <c r="BB80" s="658"/>
      <c r="BL80" s="334"/>
      <c r="CM80" s="404" t="s">
        <v>62</v>
      </c>
      <c r="CN80" s="388" t="s">
        <v>1661</v>
      </c>
      <c r="CO80" s="697">
        <v>15.163</v>
      </c>
      <c r="CP80" s="697" t="s">
        <v>239</v>
      </c>
      <c r="CQ80" s="695" t="s">
        <v>239</v>
      </c>
      <c r="DA80" s="175"/>
      <c r="DB80" s="48"/>
      <c r="DC80" s="141"/>
      <c r="DD80" s="142"/>
      <c r="DE80" s="47"/>
      <c r="DF80" s="119"/>
      <c r="DG80" s="47"/>
      <c r="DH80" s="47"/>
      <c r="DI80" s="47"/>
      <c r="DJ80" s="47"/>
      <c r="DK80" s="47"/>
      <c r="DL80" s="47"/>
      <c r="DM80" s="47"/>
      <c r="DN80" s="47"/>
      <c r="DW80" s="57"/>
      <c r="ED80" s="130"/>
      <c r="EE80" s="148"/>
      <c r="EF80" s="130"/>
      <c r="EG80" s="130"/>
      <c r="EI80" s="135"/>
      <c r="EK80" s="770"/>
      <c r="EL80" s="752"/>
      <c r="EM80" s="753"/>
      <c r="EN80" s="754"/>
      <c r="EO80" s="754"/>
      <c r="EP80" s="754"/>
      <c r="EQ80" s="130"/>
      <c r="ER80" s="130"/>
      <c r="ET80" s="142"/>
      <c r="EU80" s="809"/>
      <c r="EV80" s="809"/>
      <c r="EW80" s="809"/>
      <c r="EX80" s="808"/>
      <c r="EY80" s="613"/>
      <c r="EZ80" s="138"/>
      <c r="FA80" s="183"/>
      <c r="FB80" s="182"/>
      <c r="FC80" s="182"/>
      <c r="FD80" s="182"/>
      <c r="FE80" s="178"/>
      <c r="FF80" s="175"/>
      <c r="FG80" s="47"/>
      <c r="FH80" s="175"/>
      <c r="FI80" s="47"/>
      <c r="FK80" s="47"/>
      <c r="FL80" s="47"/>
      <c r="FM80" s="47"/>
      <c r="FN80" s="47"/>
      <c r="FO80" s="47"/>
      <c r="FP80" s="47"/>
      <c r="FQ80" s="47"/>
      <c r="FR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I80" s="142"/>
      <c r="GJ80" s="142"/>
      <c r="GK80" s="808"/>
      <c r="IN80" s="142"/>
      <c r="IO80" s="142"/>
      <c r="IP80" s="808"/>
    </row>
    <row r="81" spans="2:250" ht="12.75">
      <c r="B81" s="334"/>
      <c r="P81" s="334"/>
      <c r="Z81" s="334"/>
      <c r="AM81" s="135"/>
      <c r="AN81" s="334"/>
      <c r="BB81" s="684"/>
      <c r="BC81" s="280"/>
      <c r="BL81" s="334"/>
      <c r="CM81" s="404" t="s">
        <v>114</v>
      </c>
      <c r="CN81" s="388" t="s">
        <v>1356</v>
      </c>
      <c r="CO81" s="697" t="s">
        <v>239</v>
      </c>
      <c r="CP81" s="697" t="s">
        <v>239</v>
      </c>
      <c r="CQ81" s="695" t="s">
        <v>239</v>
      </c>
      <c r="DA81" s="175"/>
      <c r="DB81" s="48"/>
      <c r="DC81" s="141"/>
      <c r="DD81" s="142"/>
      <c r="DE81" s="47"/>
      <c r="DF81" s="119"/>
      <c r="DG81" s="47"/>
      <c r="DH81" s="47"/>
      <c r="DI81" s="47"/>
      <c r="DJ81" s="47"/>
      <c r="DK81" s="47"/>
      <c r="DL81" s="47"/>
      <c r="DM81" s="47"/>
      <c r="DN81" s="47"/>
      <c r="DW81" s="57"/>
      <c r="ED81" s="130"/>
      <c r="EE81" s="148"/>
      <c r="EF81" s="130"/>
      <c r="EG81" s="130"/>
      <c r="EI81" s="135"/>
      <c r="EK81" s="770"/>
      <c r="EL81" s="752"/>
      <c r="EM81" s="753"/>
      <c r="EN81" s="754"/>
      <c r="EO81" s="754"/>
      <c r="EP81" s="754"/>
      <c r="EQ81" s="130"/>
      <c r="ER81" s="130"/>
      <c r="ET81" s="142"/>
      <c r="EU81" s="809"/>
      <c r="EV81" s="809"/>
      <c r="EW81" s="809"/>
      <c r="EX81" s="808"/>
      <c r="EY81" s="613"/>
      <c r="EZ81" s="138"/>
      <c r="FA81" s="183"/>
      <c r="FB81" s="182"/>
      <c r="FC81" s="182"/>
      <c r="FD81" s="182"/>
      <c r="FE81" s="178"/>
      <c r="FF81" s="175"/>
      <c r="FG81" s="47"/>
      <c r="FH81" s="175"/>
      <c r="FI81" s="47"/>
      <c r="FK81" s="47"/>
      <c r="FL81" s="47"/>
      <c r="FM81" s="47"/>
      <c r="FN81" s="47"/>
      <c r="FO81" s="47"/>
      <c r="FP81" s="47"/>
      <c r="FQ81" s="47"/>
      <c r="FR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I81" s="142"/>
      <c r="GJ81" s="142"/>
      <c r="GK81" s="808"/>
      <c r="IN81" s="142"/>
      <c r="IO81" s="142"/>
      <c r="IP81" s="808"/>
    </row>
    <row r="82" spans="2:250" ht="12.75">
      <c r="B82" s="334"/>
      <c r="P82" s="334"/>
      <c r="Z82" s="334"/>
      <c r="AM82" s="135"/>
      <c r="AN82" s="334"/>
      <c r="BL82" s="334"/>
      <c r="CM82" s="404" t="s">
        <v>54</v>
      </c>
      <c r="CN82" s="388" t="s">
        <v>1377</v>
      </c>
      <c r="CO82" s="697" t="s">
        <v>239</v>
      </c>
      <c r="CP82" s="697" t="s">
        <v>239</v>
      </c>
      <c r="CQ82" s="695" t="s">
        <v>239</v>
      </c>
      <c r="DA82" s="175"/>
      <c r="DB82" s="48"/>
      <c r="DC82" s="141"/>
      <c r="DD82" s="142"/>
      <c r="DE82" s="47"/>
      <c r="DF82" s="119"/>
      <c r="DG82" s="47"/>
      <c r="DH82" s="47"/>
      <c r="DI82" s="47"/>
      <c r="DJ82" s="47"/>
      <c r="DK82" s="47"/>
      <c r="DL82" s="47"/>
      <c r="DM82" s="47"/>
      <c r="DN82" s="47"/>
      <c r="DW82" s="57"/>
      <c r="ED82" s="130"/>
      <c r="EE82" s="148"/>
      <c r="EF82" s="130"/>
      <c r="EG82" s="130"/>
      <c r="EK82" s="770"/>
      <c r="EL82" s="771"/>
      <c r="EM82" s="772"/>
      <c r="EN82" s="773"/>
      <c r="EO82" s="773"/>
      <c r="EP82" s="773"/>
      <c r="EQ82" s="130"/>
      <c r="ER82" s="130"/>
      <c r="ET82" s="142"/>
      <c r="EU82" s="809"/>
      <c r="EV82" s="809"/>
      <c r="EW82" s="809"/>
      <c r="EX82" s="808"/>
      <c r="EY82" s="613"/>
      <c r="EZ82" s="138"/>
      <c r="FA82" s="183"/>
      <c r="FB82" s="182"/>
      <c r="FC82" s="182"/>
      <c r="FD82" s="182"/>
      <c r="FE82" s="178"/>
      <c r="FF82" s="175"/>
      <c r="FG82" s="47"/>
      <c r="FH82" s="175"/>
      <c r="FI82" s="47"/>
      <c r="FK82" s="47"/>
      <c r="FL82" s="47"/>
      <c r="FM82" s="47"/>
      <c r="FN82" s="47"/>
      <c r="FO82" s="47"/>
      <c r="FP82" s="47"/>
      <c r="FQ82" s="47"/>
      <c r="FR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I82" s="142"/>
      <c r="GJ82" s="142"/>
      <c r="GK82" s="808"/>
      <c r="IN82" s="142"/>
      <c r="IO82" s="142"/>
      <c r="IP82" s="808"/>
    </row>
    <row r="83" spans="2:250" ht="13.5" thickBot="1">
      <c r="B83" s="334"/>
      <c r="P83" s="334"/>
      <c r="Z83" s="334"/>
      <c r="AM83" s="135"/>
      <c r="AN83" s="334"/>
      <c r="BB83" s="168"/>
      <c r="BC83" s="280"/>
      <c r="BL83" s="334"/>
      <c r="CM83" s="405" t="s">
        <v>120</v>
      </c>
      <c r="CN83" s="389" t="s">
        <v>638</v>
      </c>
      <c r="CO83" s="701" t="s">
        <v>239</v>
      </c>
      <c r="CP83" s="701" t="s">
        <v>239</v>
      </c>
      <c r="CQ83" s="702" t="s">
        <v>239</v>
      </c>
      <c r="DA83" s="175"/>
      <c r="DB83" s="48"/>
      <c r="DC83" s="141"/>
      <c r="DD83" s="142"/>
      <c r="DE83" s="47"/>
      <c r="DF83" s="119"/>
      <c r="DG83" s="47"/>
      <c r="DH83" s="47"/>
      <c r="DI83" s="47"/>
      <c r="DJ83" s="47"/>
      <c r="DK83" s="47"/>
      <c r="DL83" s="47"/>
      <c r="DM83" s="47"/>
      <c r="DN83" s="47"/>
      <c r="DW83" s="57"/>
      <c r="ED83" s="130"/>
      <c r="EE83" s="148"/>
      <c r="EF83" s="130"/>
      <c r="EG83" s="130"/>
      <c r="EK83" s="770"/>
      <c r="EL83" s="752"/>
      <c r="EM83" s="753"/>
      <c r="EN83" s="754"/>
      <c r="EO83" s="754"/>
      <c r="EP83" s="754"/>
      <c r="EQ83" s="130"/>
      <c r="ER83" s="130"/>
      <c r="ET83" s="142"/>
      <c r="EU83" s="809"/>
      <c r="EV83" s="809"/>
      <c r="EW83" s="809"/>
      <c r="EX83" s="808"/>
      <c r="EY83" s="613"/>
      <c r="EZ83" s="138"/>
      <c r="FA83" s="183"/>
      <c r="FB83" s="182"/>
      <c r="FC83" s="182"/>
      <c r="FD83" s="182"/>
      <c r="FE83" s="178"/>
      <c r="FF83" s="175"/>
      <c r="FG83" s="47"/>
      <c r="FH83" s="175"/>
      <c r="FI83" s="47"/>
      <c r="FK83" s="47"/>
      <c r="FL83" s="47"/>
      <c r="FM83" s="47"/>
      <c r="FN83" s="47"/>
      <c r="FO83" s="47"/>
      <c r="FP83" s="47"/>
      <c r="FQ83" s="47"/>
      <c r="FR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I83" s="142"/>
      <c r="GJ83" s="142"/>
      <c r="GK83" s="808"/>
      <c r="IL83" s="808"/>
      <c r="IM83" s="47"/>
      <c r="IN83" s="47"/>
      <c r="IO83" s="47"/>
      <c r="IP83" s="47"/>
    </row>
    <row r="84" spans="2:250" ht="12.75">
      <c r="B84" s="334"/>
      <c r="P84" s="334"/>
      <c r="Z84" s="334"/>
      <c r="AM84" s="135"/>
      <c r="AN84" s="334"/>
      <c r="BB84" s="657"/>
      <c r="BL84" s="334"/>
      <c r="CM84" s="588" t="s">
        <v>1663</v>
      </c>
      <c r="CN84" s="341"/>
      <c r="CO84" s="342" t="s">
        <v>247</v>
      </c>
      <c r="CP84" s="342" t="s">
        <v>248</v>
      </c>
      <c r="CQ84" s="700"/>
      <c r="DA84" s="175"/>
      <c r="DB84" s="48"/>
      <c r="DC84" s="141"/>
      <c r="DD84" s="142"/>
      <c r="DE84" s="47"/>
      <c r="DF84" s="119"/>
      <c r="DG84" s="47"/>
      <c r="DH84" s="47"/>
      <c r="DI84" s="47"/>
      <c r="DJ84" s="47"/>
      <c r="DK84" s="47"/>
      <c r="DL84" s="47"/>
      <c r="DM84" s="47"/>
      <c r="DN84" s="47"/>
      <c r="DW84" s="57"/>
      <c r="ED84" s="130"/>
      <c r="EE84" s="148"/>
      <c r="EF84" s="130"/>
      <c r="EG84" s="130"/>
      <c r="EK84" s="770"/>
      <c r="EL84" s="752"/>
      <c r="EM84" s="753"/>
      <c r="EN84" s="754"/>
      <c r="EO84" s="754"/>
      <c r="EP84" s="754"/>
      <c r="EQ84" s="130"/>
      <c r="ER84" s="130"/>
      <c r="ET84" s="142"/>
      <c r="EU84" s="809"/>
      <c r="EV84" s="809"/>
      <c r="EW84" s="809"/>
      <c r="EX84" s="808"/>
      <c r="EY84" s="613"/>
      <c r="EZ84" s="138"/>
      <c r="FA84" s="183"/>
      <c r="FB84" s="182"/>
      <c r="FC84" s="182"/>
      <c r="FD84" s="182"/>
      <c r="FE84" s="178"/>
      <c r="FF84" s="175"/>
      <c r="FG84" s="47"/>
      <c r="FH84" s="175"/>
      <c r="FI84" s="47"/>
      <c r="FK84" s="47"/>
      <c r="FL84" s="47"/>
      <c r="FM84" s="47"/>
      <c r="FN84" s="47"/>
      <c r="FO84" s="47"/>
      <c r="FP84" s="47"/>
      <c r="FQ84" s="47"/>
      <c r="FR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I84" s="142"/>
      <c r="GJ84" s="142"/>
      <c r="GK84" s="808"/>
      <c r="IL84" s="808"/>
      <c r="IM84" s="47"/>
      <c r="IN84" s="47"/>
      <c r="IO84" s="47"/>
      <c r="IP84" s="47"/>
    </row>
    <row r="85" spans="2:250" ht="12.75">
      <c r="B85" s="334"/>
      <c r="P85" s="334"/>
      <c r="Z85" s="334"/>
      <c r="AM85" s="135"/>
      <c r="AN85" s="334"/>
      <c r="BB85" s="657"/>
      <c r="BL85" s="334"/>
      <c r="CM85" s="404" t="s">
        <v>46</v>
      </c>
      <c r="CN85" s="396" t="s">
        <v>1377</v>
      </c>
      <c r="CO85" s="703">
        <v>18.447</v>
      </c>
      <c r="CP85" s="703">
        <v>18.03</v>
      </c>
      <c r="CQ85" s="704">
        <v>18.447</v>
      </c>
      <c r="DA85" s="175"/>
      <c r="DB85" s="48"/>
      <c r="DC85" s="141"/>
      <c r="DD85" s="142"/>
      <c r="DE85" s="47"/>
      <c r="DF85" s="119"/>
      <c r="DG85" s="47"/>
      <c r="DH85" s="47"/>
      <c r="DI85" s="47"/>
      <c r="DJ85" s="47"/>
      <c r="DK85" s="47"/>
      <c r="DL85" s="47"/>
      <c r="DM85" s="47"/>
      <c r="DN85" s="47"/>
      <c r="DW85" s="57"/>
      <c r="ED85" s="148"/>
      <c r="EE85" s="130"/>
      <c r="EF85" s="130"/>
      <c r="EG85" s="130"/>
      <c r="EK85" s="770"/>
      <c r="EL85" s="752"/>
      <c r="EM85" s="168"/>
      <c r="EN85" s="754"/>
      <c r="EO85" s="754"/>
      <c r="EP85" s="754"/>
      <c r="EQ85" s="130"/>
      <c r="ER85" s="130"/>
      <c r="ET85" s="142"/>
      <c r="EU85" s="809"/>
      <c r="EV85" s="809"/>
      <c r="EW85" s="809"/>
      <c r="EX85" s="808"/>
      <c r="EY85" s="613"/>
      <c r="EZ85" s="183"/>
      <c r="FA85" s="696"/>
      <c r="FB85" s="182"/>
      <c r="FC85" s="182"/>
      <c r="FD85" s="47"/>
      <c r="FE85" s="178"/>
      <c r="FF85" s="47"/>
      <c r="FG85" s="175"/>
      <c r="FH85" s="47"/>
      <c r="FI85" s="47"/>
      <c r="FK85" s="47"/>
      <c r="FL85" s="47"/>
      <c r="FM85" s="47"/>
      <c r="FN85" s="47"/>
      <c r="FO85" s="47"/>
      <c r="FP85" s="47"/>
      <c r="FQ85" s="47"/>
      <c r="FR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I85" s="142"/>
      <c r="GJ85" s="142"/>
      <c r="GK85" s="808"/>
      <c r="IL85" s="808"/>
      <c r="IM85" s="47"/>
      <c r="IN85" s="47"/>
      <c r="IO85" s="47"/>
      <c r="IP85" s="47"/>
    </row>
    <row r="86" spans="1:250" ht="13.5" thickBot="1">
      <c r="A86" s="280"/>
      <c r="B86" s="190"/>
      <c r="C86" s="1357"/>
      <c r="D86" s="1357"/>
      <c r="E86" s="1357"/>
      <c r="F86" s="280"/>
      <c r="P86" s="334"/>
      <c r="Z86" s="334"/>
      <c r="AM86" s="135"/>
      <c r="AN86" s="334"/>
      <c r="BB86" s="657"/>
      <c r="BL86" s="334"/>
      <c r="BX86" s="288"/>
      <c r="BY86" s="288"/>
      <c r="BZ86" s="707"/>
      <c r="CA86" s="295"/>
      <c r="CB86" s="295"/>
      <c r="CC86" s="295"/>
      <c r="CD86" s="707"/>
      <c r="CE86" s="295"/>
      <c r="CF86" s="295"/>
      <c r="CG86" s="295"/>
      <c r="CH86" s="707"/>
      <c r="CI86" s="295"/>
      <c r="CJ86" s="295"/>
      <c r="CK86" s="295"/>
      <c r="CL86" s="288"/>
      <c r="CM86" s="405" t="s">
        <v>50</v>
      </c>
      <c r="CN86" s="397" t="s">
        <v>638</v>
      </c>
      <c r="CO86" s="701" t="s">
        <v>239</v>
      </c>
      <c r="CP86" s="701">
        <v>19.638</v>
      </c>
      <c r="CQ86" s="702" t="s">
        <v>239</v>
      </c>
      <c r="DA86" s="48"/>
      <c r="DB86" s="141"/>
      <c r="DC86" s="142"/>
      <c r="DD86" s="47"/>
      <c r="DE86" s="119"/>
      <c r="DF86" s="47"/>
      <c r="DG86" s="47"/>
      <c r="DH86" s="47"/>
      <c r="DI86" s="47"/>
      <c r="DJ86" s="47"/>
      <c r="DK86" s="47"/>
      <c r="DL86" s="47"/>
      <c r="DM86" s="47"/>
      <c r="DN86" s="47"/>
      <c r="DW86" s="57"/>
      <c r="ED86" s="148"/>
      <c r="EE86" s="130"/>
      <c r="EF86" s="130"/>
      <c r="EG86" s="130"/>
      <c r="EH86" s="148"/>
      <c r="EK86" s="770"/>
      <c r="EL86" s="752"/>
      <c r="EM86" s="168"/>
      <c r="EN86" s="754"/>
      <c r="EO86" s="754"/>
      <c r="EP86" s="754"/>
      <c r="EQ86" s="130"/>
      <c r="ER86" s="130"/>
      <c r="ET86" s="142"/>
      <c r="EU86" s="809"/>
      <c r="EV86" s="809"/>
      <c r="EW86" s="809"/>
      <c r="EX86" s="808"/>
      <c r="EY86" s="613"/>
      <c r="EZ86" s="183"/>
      <c r="FA86" s="696"/>
      <c r="FB86" s="182"/>
      <c r="FC86" s="182"/>
      <c r="FD86" s="47"/>
      <c r="FE86" s="178"/>
      <c r="FF86" s="47"/>
      <c r="FG86" s="175"/>
      <c r="FH86" s="47"/>
      <c r="FI86" s="47"/>
      <c r="FK86" s="47"/>
      <c r="FL86" s="47"/>
      <c r="FM86" s="47"/>
      <c r="FN86" s="47"/>
      <c r="FO86" s="47"/>
      <c r="FP86" s="47"/>
      <c r="FQ86" s="47"/>
      <c r="FR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I86" s="142"/>
      <c r="GJ86" s="142"/>
      <c r="GK86" s="808"/>
      <c r="IL86" s="808"/>
      <c r="IM86" s="47"/>
      <c r="IN86" s="47"/>
      <c r="IO86" s="47"/>
      <c r="IP86" s="47"/>
    </row>
    <row r="87" spans="1:250" ht="12.75">
      <c r="A87" s="280"/>
      <c r="B87" s="190"/>
      <c r="C87" s="1357"/>
      <c r="D87" s="1357"/>
      <c r="E87" s="1357"/>
      <c r="F87" s="280"/>
      <c r="P87" s="334"/>
      <c r="Z87" s="334"/>
      <c r="AM87" s="135"/>
      <c r="AN87" s="334"/>
      <c r="BB87" s="657"/>
      <c r="BL87" s="334"/>
      <c r="BX87" s="288"/>
      <c r="BY87" s="288"/>
      <c r="BZ87" s="707"/>
      <c r="CA87" s="295"/>
      <c r="CB87" s="295"/>
      <c r="CC87" s="295"/>
      <c r="CD87" s="707"/>
      <c r="CE87" s="295"/>
      <c r="CF87" s="295"/>
      <c r="CG87" s="295"/>
      <c r="CH87" s="707"/>
      <c r="CI87" s="295"/>
      <c r="CJ87" s="295"/>
      <c r="CK87" s="295"/>
      <c r="CL87" s="288"/>
      <c r="DA87" s="48"/>
      <c r="DB87" s="141"/>
      <c r="DC87" s="142"/>
      <c r="DD87" s="47"/>
      <c r="DE87" s="119"/>
      <c r="DF87" s="47"/>
      <c r="DG87" s="47"/>
      <c r="DH87" s="47"/>
      <c r="DI87" s="47"/>
      <c r="DJ87" s="47"/>
      <c r="DK87" s="47"/>
      <c r="DL87" s="47"/>
      <c r="DM87" s="47"/>
      <c r="DN87" s="47"/>
      <c r="DW87" s="57"/>
      <c r="ED87" s="148"/>
      <c r="EE87" s="130"/>
      <c r="EF87" s="130"/>
      <c r="EG87" s="130"/>
      <c r="EH87" s="148"/>
      <c r="EK87" s="770"/>
      <c r="EL87" s="752"/>
      <c r="EM87" s="753"/>
      <c r="EN87" s="754"/>
      <c r="EO87" s="754"/>
      <c r="EP87" s="754"/>
      <c r="EQ87" s="130"/>
      <c r="ER87" s="130"/>
      <c r="ET87" s="142"/>
      <c r="EU87" s="809"/>
      <c r="EV87" s="809"/>
      <c r="EW87" s="809"/>
      <c r="EX87" s="808"/>
      <c r="EY87" s="613"/>
      <c r="EZ87" s="183"/>
      <c r="FA87" s="696"/>
      <c r="FB87" s="182"/>
      <c r="FC87" s="182"/>
      <c r="FD87" s="47"/>
      <c r="FE87" s="178"/>
      <c r="FF87" s="47"/>
      <c r="FG87" s="175"/>
      <c r="FH87" s="47"/>
      <c r="FI87" s="47"/>
      <c r="FK87" s="47"/>
      <c r="FL87" s="47"/>
      <c r="FM87" s="47"/>
      <c r="FN87" s="47"/>
      <c r="FO87" s="47"/>
      <c r="FP87" s="47"/>
      <c r="FQ87" s="47"/>
      <c r="FR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I87" s="142"/>
      <c r="GJ87" s="142"/>
      <c r="GK87" s="808"/>
      <c r="IL87" s="808"/>
      <c r="IM87" s="47"/>
      <c r="IN87" s="47"/>
      <c r="IO87" s="47"/>
      <c r="IP87" s="47"/>
    </row>
    <row r="88" spans="1:250" ht="12.75">
      <c r="A88" s="280"/>
      <c r="B88" s="1358"/>
      <c r="C88" s="1359"/>
      <c r="D88" s="1359"/>
      <c r="E88" s="1359"/>
      <c r="F88" s="280"/>
      <c r="P88" s="334"/>
      <c r="Z88" s="334"/>
      <c r="AM88" s="135"/>
      <c r="AN88" s="334"/>
      <c r="BB88" s="657"/>
      <c r="BL88" s="334"/>
      <c r="BX88" s="288"/>
      <c r="BY88" s="288"/>
      <c r="BZ88" s="707"/>
      <c r="CA88" s="295"/>
      <c r="CB88" s="295"/>
      <c r="CC88" s="295"/>
      <c r="CD88" s="707"/>
      <c r="CE88" s="295"/>
      <c r="CF88" s="295"/>
      <c r="CG88" s="295"/>
      <c r="CH88" s="707"/>
      <c r="CI88" s="295"/>
      <c r="CJ88" s="295"/>
      <c r="CK88" s="295"/>
      <c r="CL88" s="288"/>
      <c r="CM88" s="135"/>
      <c r="CN88" s="696"/>
      <c r="CO88" s="182"/>
      <c r="CP88" s="182"/>
      <c r="CQ88" s="182"/>
      <c r="DA88" s="48"/>
      <c r="DB88" s="141"/>
      <c r="DC88" s="142"/>
      <c r="DD88" s="47"/>
      <c r="DE88" s="119"/>
      <c r="DF88" s="47"/>
      <c r="DG88" s="47"/>
      <c r="DH88" s="47"/>
      <c r="DI88" s="47"/>
      <c r="DJ88" s="47"/>
      <c r="DK88" s="47"/>
      <c r="DL88" s="47"/>
      <c r="DM88" s="47"/>
      <c r="DN88" s="47"/>
      <c r="DW88" s="57"/>
      <c r="ED88" s="148"/>
      <c r="EE88" s="130"/>
      <c r="EF88" s="130"/>
      <c r="EG88" s="130"/>
      <c r="EH88" s="148"/>
      <c r="EK88" s="770"/>
      <c r="EL88" s="752"/>
      <c r="EM88" s="753"/>
      <c r="EN88" s="754"/>
      <c r="EO88" s="754"/>
      <c r="EP88" s="754"/>
      <c r="EQ88" s="130"/>
      <c r="ER88" s="130"/>
      <c r="ET88" s="142"/>
      <c r="EU88" s="809"/>
      <c r="EV88" s="809"/>
      <c r="EW88" s="809"/>
      <c r="EX88" s="808"/>
      <c r="EY88" s="613"/>
      <c r="EZ88" s="183"/>
      <c r="FA88" s="696"/>
      <c r="FB88" s="182"/>
      <c r="FC88" s="182"/>
      <c r="FD88" s="47"/>
      <c r="FE88" s="178"/>
      <c r="FF88" s="47"/>
      <c r="FG88" s="175"/>
      <c r="FH88" s="47"/>
      <c r="FI88" s="47"/>
      <c r="FK88" s="47"/>
      <c r="FL88" s="47"/>
      <c r="FM88" s="47"/>
      <c r="FN88" s="47"/>
      <c r="FO88" s="47"/>
      <c r="FP88" s="47"/>
      <c r="FQ88" s="47"/>
      <c r="FR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I88" s="142"/>
      <c r="GJ88" s="142"/>
      <c r="GK88" s="808"/>
      <c r="IL88" s="808"/>
      <c r="IM88" s="47"/>
      <c r="IN88" s="47"/>
      <c r="IO88" s="47"/>
      <c r="IP88" s="47"/>
    </row>
    <row r="89" spans="1:250" ht="12.75">
      <c r="A89" s="280"/>
      <c r="B89" s="190"/>
      <c r="C89" s="1357"/>
      <c r="D89" s="1357"/>
      <c r="E89" s="1357"/>
      <c r="F89" s="280"/>
      <c r="P89" s="334"/>
      <c r="AM89" s="135"/>
      <c r="AN89" s="334"/>
      <c r="BB89" s="168"/>
      <c r="BX89" s="288"/>
      <c r="BY89" s="288"/>
      <c r="BZ89" s="707"/>
      <c r="CA89" s="295"/>
      <c r="CB89" s="295"/>
      <c r="CC89" s="295"/>
      <c r="CD89" s="707"/>
      <c r="CE89" s="295"/>
      <c r="CF89" s="295"/>
      <c r="CG89" s="295"/>
      <c r="CH89" s="707"/>
      <c r="CI89" s="295"/>
      <c r="CJ89" s="295"/>
      <c r="CK89" s="295"/>
      <c r="CL89" s="288"/>
      <c r="CM89" s="135"/>
      <c r="CN89" s="334"/>
      <c r="CZ89" s="185"/>
      <c r="DA89" s="48"/>
      <c r="DB89" s="141"/>
      <c r="DC89" s="142"/>
      <c r="DD89" s="47"/>
      <c r="DE89" s="119"/>
      <c r="DF89" s="47"/>
      <c r="DG89" s="47"/>
      <c r="DH89" s="47"/>
      <c r="DI89" s="47"/>
      <c r="DJ89" s="47"/>
      <c r="DK89" s="47"/>
      <c r="DL89" s="47"/>
      <c r="DM89" s="47"/>
      <c r="DN89" s="47"/>
      <c r="DW89" s="57"/>
      <c r="ED89" s="148"/>
      <c r="EE89" s="130"/>
      <c r="EF89" s="130"/>
      <c r="EG89" s="130"/>
      <c r="EH89" s="148"/>
      <c r="EK89" s="770"/>
      <c r="EL89" s="752"/>
      <c r="EM89" s="753"/>
      <c r="EN89" s="754"/>
      <c r="EO89" s="754"/>
      <c r="EP89" s="754"/>
      <c r="EQ89" s="130"/>
      <c r="ER89" s="130"/>
      <c r="ET89" s="142"/>
      <c r="EU89" s="809"/>
      <c r="EV89" s="809"/>
      <c r="EW89" s="809"/>
      <c r="EX89" s="808"/>
      <c r="EY89" s="613"/>
      <c r="EZ89" s="183"/>
      <c r="FA89" s="696"/>
      <c r="FB89" s="182"/>
      <c r="FC89" s="182"/>
      <c r="FD89" s="47"/>
      <c r="FE89" s="178"/>
      <c r="FF89" s="47"/>
      <c r="FG89" s="175"/>
      <c r="FH89" s="47"/>
      <c r="FI89" s="47"/>
      <c r="FK89" s="47"/>
      <c r="FL89" s="47"/>
      <c r="FM89" s="47"/>
      <c r="FN89" s="47"/>
      <c r="FO89" s="47"/>
      <c r="FP89" s="47"/>
      <c r="FQ89" s="47"/>
      <c r="FR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I89" s="142"/>
      <c r="GJ89" s="142"/>
      <c r="GK89" s="808"/>
      <c r="IL89" s="808"/>
      <c r="IM89" s="47"/>
      <c r="IN89" s="47"/>
      <c r="IO89" s="47"/>
      <c r="IP89" s="47"/>
    </row>
    <row r="90" spans="1:250" ht="12.75">
      <c r="A90" s="280"/>
      <c r="B90" s="190"/>
      <c r="C90" s="1360"/>
      <c r="D90" s="1360"/>
      <c r="E90" s="1360"/>
      <c r="F90" s="280"/>
      <c r="P90" s="334"/>
      <c r="Z90" s="334"/>
      <c r="AM90" s="135"/>
      <c r="AN90" s="334"/>
      <c r="BB90" s="168"/>
      <c r="BC90" s="280"/>
      <c r="BL90" s="334"/>
      <c r="BX90" s="288"/>
      <c r="BY90" s="288"/>
      <c r="BZ90" s="707"/>
      <c r="CA90" s="295"/>
      <c r="CB90" s="295"/>
      <c r="CC90" s="295"/>
      <c r="CD90" s="707"/>
      <c r="CE90" s="295"/>
      <c r="CF90" s="295"/>
      <c r="CG90" s="295"/>
      <c r="CH90" s="707"/>
      <c r="CI90" s="295"/>
      <c r="CJ90" s="295"/>
      <c r="CK90" s="295"/>
      <c r="CL90" s="288"/>
      <c r="CM90" s="135"/>
      <c r="CN90" s="334"/>
      <c r="CZ90" s="185"/>
      <c r="DA90" s="48"/>
      <c r="DB90" s="141"/>
      <c r="DC90" s="142"/>
      <c r="DD90" s="47"/>
      <c r="DE90" s="119"/>
      <c r="DF90" s="47"/>
      <c r="DG90" s="47"/>
      <c r="DH90" s="47"/>
      <c r="DI90" s="47"/>
      <c r="DJ90" s="47"/>
      <c r="DK90" s="47"/>
      <c r="DL90" s="47"/>
      <c r="DM90" s="47"/>
      <c r="DN90" s="47"/>
      <c r="DW90" s="57"/>
      <c r="ED90" s="148"/>
      <c r="EE90" s="130"/>
      <c r="EF90" s="130"/>
      <c r="EG90" s="130"/>
      <c r="EH90" s="148"/>
      <c r="EK90" s="774"/>
      <c r="EL90" s="750"/>
      <c r="EM90" s="775"/>
      <c r="EN90" s="776"/>
      <c r="EO90" s="776"/>
      <c r="EP90" s="751"/>
      <c r="EQ90" s="130"/>
      <c r="ER90" s="130"/>
      <c r="ET90" s="142"/>
      <c r="EU90" s="809"/>
      <c r="EV90" s="809"/>
      <c r="EW90" s="809"/>
      <c r="EX90" s="808"/>
      <c r="EY90" s="613"/>
      <c r="EZ90" s="183"/>
      <c r="FA90" s="696"/>
      <c r="FB90" s="182"/>
      <c r="FC90" s="182"/>
      <c r="FD90" s="47"/>
      <c r="FE90" s="178"/>
      <c r="FF90" s="47"/>
      <c r="FG90" s="175"/>
      <c r="FH90" s="47"/>
      <c r="FI90" s="47"/>
      <c r="FK90" s="47"/>
      <c r="FL90" s="47"/>
      <c r="FM90" s="47"/>
      <c r="FN90" s="47"/>
      <c r="FO90" s="47"/>
      <c r="FP90" s="47"/>
      <c r="FQ90" s="47"/>
      <c r="FR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I90" s="142"/>
      <c r="GJ90" s="142"/>
      <c r="GK90" s="808"/>
      <c r="IL90" s="808"/>
      <c r="IM90" s="47"/>
      <c r="IN90" s="47"/>
      <c r="IO90" s="47"/>
      <c r="IP90" s="47"/>
    </row>
    <row r="91" spans="1:250" ht="12.75">
      <c r="A91" s="280"/>
      <c r="B91" s="402"/>
      <c r="C91" s="280"/>
      <c r="D91" s="280"/>
      <c r="E91" s="280"/>
      <c r="F91" s="280"/>
      <c r="P91" s="334"/>
      <c r="Z91" s="334"/>
      <c r="AM91" s="135"/>
      <c r="AN91" s="334"/>
      <c r="BB91" s="168"/>
      <c r="BL91" s="334"/>
      <c r="BX91" s="288"/>
      <c r="BY91" s="288"/>
      <c r="BZ91" s="707"/>
      <c r="CA91" s="295"/>
      <c r="CB91" s="295"/>
      <c r="CC91" s="295"/>
      <c r="CD91" s="707"/>
      <c r="CE91" s="295"/>
      <c r="CF91" s="295"/>
      <c r="CG91" s="295"/>
      <c r="CH91" s="707"/>
      <c r="CI91" s="295"/>
      <c r="CJ91" s="295"/>
      <c r="CK91" s="295"/>
      <c r="CL91" s="288"/>
      <c r="CM91" s="135"/>
      <c r="CN91" s="334"/>
      <c r="CZ91" s="185"/>
      <c r="DA91" s="48"/>
      <c r="DB91" s="141"/>
      <c r="DC91" s="142"/>
      <c r="DD91" s="47"/>
      <c r="DE91" s="119"/>
      <c r="DF91" s="47"/>
      <c r="DG91" s="47"/>
      <c r="DH91" s="47"/>
      <c r="DI91" s="47"/>
      <c r="DJ91" s="47"/>
      <c r="DK91" s="47"/>
      <c r="DL91" s="47"/>
      <c r="DM91" s="47"/>
      <c r="DN91" s="47"/>
      <c r="DW91" s="57"/>
      <c r="ED91" s="148"/>
      <c r="EE91" s="130"/>
      <c r="EF91" s="130"/>
      <c r="EG91" s="130"/>
      <c r="EH91" s="148"/>
      <c r="EK91" s="770"/>
      <c r="EL91" s="752"/>
      <c r="EM91" s="168"/>
      <c r="EN91" s="754"/>
      <c r="EO91" s="754"/>
      <c r="EP91" s="754"/>
      <c r="EQ91" s="130"/>
      <c r="ER91" s="130"/>
      <c r="ET91" s="142"/>
      <c r="EU91" s="809"/>
      <c r="EV91" s="809"/>
      <c r="EW91" s="809"/>
      <c r="EX91" s="808"/>
      <c r="EY91" s="613"/>
      <c r="EZ91" s="183"/>
      <c r="FA91" s="696"/>
      <c r="FB91" s="182"/>
      <c r="FC91" s="182"/>
      <c r="FD91" s="47"/>
      <c r="FE91" s="178"/>
      <c r="FF91" s="47"/>
      <c r="FG91" s="175"/>
      <c r="FH91" s="47"/>
      <c r="FI91" s="47"/>
      <c r="FK91" s="47"/>
      <c r="FL91" s="47"/>
      <c r="FM91" s="47"/>
      <c r="FN91" s="47"/>
      <c r="FO91" s="47"/>
      <c r="FP91" s="47"/>
      <c r="FQ91" s="47"/>
      <c r="FR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I91" s="142"/>
      <c r="GJ91" s="142"/>
      <c r="GK91" s="808"/>
      <c r="IL91" s="808"/>
      <c r="IM91" s="47"/>
      <c r="IN91" s="47"/>
      <c r="IO91" s="47"/>
      <c r="IP91" s="47"/>
    </row>
    <row r="92" spans="1:250" ht="12.75">
      <c r="A92" s="770"/>
      <c r="B92" s="190"/>
      <c r="C92" s="1357"/>
      <c r="D92" s="1357"/>
      <c r="E92" s="1357"/>
      <c r="F92" s="280"/>
      <c r="P92" s="334"/>
      <c r="Z92" s="334"/>
      <c r="AM92" s="135"/>
      <c r="AN92" s="334"/>
      <c r="BB92" s="657"/>
      <c r="BL92" s="334"/>
      <c r="BX92" s="288"/>
      <c r="BY92" s="288"/>
      <c r="BZ92" s="707"/>
      <c r="CA92" s="295"/>
      <c r="CB92" s="295"/>
      <c r="CC92" s="295"/>
      <c r="CD92" s="707"/>
      <c r="CE92" s="295"/>
      <c r="CF92" s="295"/>
      <c r="CG92" s="295"/>
      <c r="CH92" s="707"/>
      <c r="CI92" s="295"/>
      <c r="CJ92" s="295"/>
      <c r="CK92" s="295"/>
      <c r="CL92" s="288"/>
      <c r="CM92" s="135"/>
      <c r="CN92" s="334"/>
      <c r="CZ92" s="185"/>
      <c r="DA92" s="48"/>
      <c r="DB92" s="141"/>
      <c r="DC92" s="142"/>
      <c r="DD92" s="47"/>
      <c r="DE92" s="119"/>
      <c r="DF92" s="47"/>
      <c r="DG92" s="47"/>
      <c r="DH92" s="47"/>
      <c r="DI92" s="47"/>
      <c r="DJ92" s="47"/>
      <c r="DK92" s="47"/>
      <c r="DL92" s="47"/>
      <c r="DM92" s="47"/>
      <c r="DN92" s="47"/>
      <c r="DW92" s="57"/>
      <c r="ED92" s="148"/>
      <c r="EE92" s="130"/>
      <c r="EF92" s="130"/>
      <c r="EG92" s="130"/>
      <c r="EH92" s="148"/>
      <c r="EK92" s="770"/>
      <c r="EL92" s="752"/>
      <c r="EM92" s="753"/>
      <c r="EN92" s="754"/>
      <c r="EO92" s="754"/>
      <c r="EP92" s="754"/>
      <c r="EQ92" s="130"/>
      <c r="ER92" s="130"/>
      <c r="ET92" s="142"/>
      <c r="EU92" s="809"/>
      <c r="EV92" s="809"/>
      <c r="EW92" s="809"/>
      <c r="EX92" s="808"/>
      <c r="EY92" s="613"/>
      <c r="EZ92" s="183"/>
      <c r="FA92" s="696"/>
      <c r="FB92" s="182"/>
      <c r="FC92" s="182"/>
      <c r="FD92" s="47"/>
      <c r="FE92" s="178"/>
      <c r="FF92" s="47"/>
      <c r="FG92" s="175"/>
      <c r="FH92" s="47"/>
      <c r="FI92" s="47"/>
      <c r="FK92" s="47"/>
      <c r="FL92" s="47"/>
      <c r="FM92" s="47"/>
      <c r="FN92" s="47"/>
      <c r="FO92" s="47"/>
      <c r="FP92" s="47"/>
      <c r="FQ92" s="47"/>
      <c r="FR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I92" s="142"/>
      <c r="GJ92" s="142"/>
      <c r="GK92" s="808"/>
      <c r="IL92" s="808"/>
      <c r="IM92" s="47"/>
      <c r="IN92" s="47"/>
      <c r="IO92" s="47"/>
      <c r="IP92" s="47"/>
    </row>
    <row r="93" spans="1:250" ht="12.75">
      <c r="A93" s="771"/>
      <c r="B93" s="1358"/>
      <c r="C93" s="1359"/>
      <c r="D93" s="1359"/>
      <c r="E93" s="1359"/>
      <c r="F93" s="280"/>
      <c r="P93" s="334"/>
      <c r="Z93" s="334"/>
      <c r="AM93" s="135"/>
      <c r="AN93" s="334"/>
      <c r="BB93" s="168"/>
      <c r="BL93" s="334"/>
      <c r="BX93" s="288"/>
      <c r="BY93" s="288"/>
      <c r="BZ93" s="707"/>
      <c r="CA93" s="295"/>
      <c r="CB93" s="295"/>
      <c r="CC93" s="295"/>
      <c r="CD93" s="707"/>
      <c r="CE93" s="295"/>
      <c r="CF93" s="295"/>
      <c r="CG93" s="295"/>
      <c r="CH93" s="707"/>
      <c r="CI93" s="295"/>
      <c r="CJ93" s="295"/>
      <c r="CK93" s="295"/>
      <c r="CL93" s="288"/>
      <c r="CM93" s="135"/>
      <c r="CZ93" s="185"/>
      <c r="DA93" s="48"/>
      <c r="DB93" s="141"/>
      <c r="DC93" s="142"/>
      <c r="DD93" s="47"/>
      <c r="DE93" s="119"/>
      <c r="DF93" s="47"/>
      <c r="DG93" s="47"/>
      <c r="DH93" s="47"/>
      <c r="DI93" s="47"/>
      <c r="DJ93" s="47"/>
      <c r="DK93" s="47"/>
      <c r="DL93" s="47"/>
      <c r="DM93" s="47"/>
      <c r="DN93" s="47"/>
      <c r="DW93" s="57"/>
      <c r="ED93" s="148"/>
      <c r="EE93" s="130"/>
      <c r="EF93" s="130"/>
      <c r="EG93" s="130"/>
      <c r="EH93" s="148"/>
      <c r="EK93" s="774"/>
      <c r="EL93" s="750"/>
      <c r="EM93" s="775"/>
      <c r="EN93" s="776"/>
      <c r="EO93" s="776"/>
      <c r="EP93" s="751"/>
      <c r="EQ93" s="130"/>
      <c r="ER93" s="130"/>
      <c r="ET93" s="142"/>
      <c r="EU93" s="809"/>
      <c r="EV93" s="809"/>
      <c r="EW93" s="809"/>
      <c r="EX93" s="808"/>
      <c r="EY93" s="613"/>
      <c r="EZ93" s="183"/>
      <c r="FA93" s="696"/>
      <c r="FB93" s="182"/>
      <c r="FC93" s="182"/>
      <c r="FD93" s="47"/>
      <c r="FE93" s="178"/>
      <c r="FF93" s="47"/>
      <c r="FG93" s="175"/>
      <c r="FH93" s="47"/>
      <c r="FI93" s="47"/>
      <c r="FK93" s="47"/>
      <c r="FL93" s="47"/>
      <c r="FM93" s="47"/>
      <c r="FN93" s="47"/>
      <c r="FO93" s="47"/>
      <c r="FP93" s="47"/>
      <c r="FQ93" s="47"/>
      <c r="FR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I93" s="142"/>
      <c r="GJ93" s="142"/>
      <c r="GK93" s="808"/>
      <c r="IL93" s="808"/>
      <c r="IM93" s="47"/>
      <c r="IN93" s="47"/>
      <c r="IO93" s="47"/>
      <c r="IP93" s="47"/>
    </row>
    <row r="94" spans="1:250" ht="12.75">
      <c r="A94" s="770"/>
      <c r="B94" s="190"/>
      <c r="C94" s="1357"/>
      <c r="D94" s="1357"/>
      <c r="E94" s="1357"/>
      <c r="F94" s="280"/>
      <c r="P94" s="334"/>
      <c r="Z94" s="334"/>
      <c r="AM94" s="135"/>
      <c r="AN94" s="334"/>
      <c r="BB94" s="168"/>
      <c r="BC94" s="280"/>
      <c r="BL94" s="334"/>
      <c r="BX94" s="288"/>
      <c r="BY94" s="288"/>
      <c r="BZ94" s="707"/>
      <c r="CA94" s="295"/>
      <c r="CB94" s="295"/>
      <c r="CC94" s="295"/>
      <c r="CD94" s="707"/>
      <c r="CE94" s="295"/>
      <c r="CF94" s="295"/>
      <c r="CG94" s="295"/>
      <c r="CH94" s="707"/>
      <c r="CI94" s="295"/>
      <c r="CJ94" s="295"/>
      <c r="CK94" s="295"/>
      <c r="CL94" s="288"/>
      <c r="CM94" s="135"/>
      <c r="CN94" s="334"/>
      <c r="CZ94" s="185"/>
      <c r="DA94" s="48"/>
      <c r="DB94" s="141"/>
      <c r="DC94" s="142"/>
      <c r="DD94" s="47"/>
      <c r="DE94" s="119"/>
      <c r="DF94" s="47"/>
      <c r="DG94" s="47"/>
      <c r="DH94" s="47"/>
      <c r="DI94" s="47"/>
      <c r="DJ94" s="47"/>
      <c r="DK94" s="47"/>
      <c r="DL94" s="47"/>
      <c r="DM94" s="47"/>
      <c r="DN94" s="47"/>
      <c r="DW94" s="57"/>
      <c r="ED94" s="148"/>
      <c r="EE94" s="130"/>
      <c r="EF94" s="130"/>
      <c r="EG94" s="130"/>
      <c r="EH94" s="148"/>
      <c r="EK94" s="774"/>
      <c r="EL94" s="750"/>
      <c r="EM94" s="775"/>
      <c r="EN94" s="776"/>
      <c r="EO94" s="776"/>
      <c r="EP94" s="751"/>
      <c r="EQ94" s="130"/>
      <c r="ER94" s="130"/>
      <c r="ET94" s="142"/>
      <c r="EU94" s="809"/>
      <c r="EV94" s="809"/>
      <c r="EW94" s="809"/>
      <c r="EX94" s="808"/>
      <c r="EY94" s="613"/>
      <c r="EZ94" s="183"/>
      <c r="FA94" s="696"/>
      <c r="FB94" s="182"/>
      <c r="FC94" s="182"/>
      <c r="FD94" s="47"/>
      <c r="FE94" s="178"/>
      <c r="FF94" s="47"/>
      <c r="FG94" s="175"/>
      <c r="FH94" s="47"/>
      <c r="FI94" s="47"/>
      <c r="FK94" s="47"/>
      <c r="FL94" s="47"/>
      <c r="FM94" s="47"/>
      <c r="FN94" s="47"/>
      <c r="FO94" s="47"/>
      <c r="FP94" s="47"/>
      <c r="FQ94" s="47"/>
      <c r="FR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I94" s="142"/>
      <c r="GJ94" s="142"/>
      <c r="GK94" s="808"/>
      <c r="IL94" s="808"/>
      <c r="IM94" s="47"/>
      <c r="IN94" s="47"/>
      <c r="IO94" s="47"/>
      <c r="IP94" s="47"/>
    </row>
    <row r="95" spans="1:250" ht="12.75">
      <c r="A95" s="770"/>
      <c r="B95" s="190"/>
      <c r="C95" s="1357"/>
      <c r="D95" s="1357"/>
      <c r="E95" s="1357"/>
      <c r="F95" s="280"/>
      <c r="P95" s="334"/>
      <c r="Z95" s="334"/>
      <c r="AM95" s="135"/>
      <c r="AN95" s="334"/>
      <c r="BB95" s="168"/>
      <c r="BL95" s="334"/>
      <c r="BX95" s="288"/>
      <c r="BY95" s="288"/>
      <c r="BZ95" s="707"/>
      <c r="CA95" s="295"/>
      <c r="CB95" s="295"/>
      <c r="CC95" s="295"/>
      <c r="CD95" s="707"/>
      <c r="CE95" s="295"/>
      <c r="CF95" s="295"/>
      <c r="CG95" s="295"/>
      <c r="CH95" s="707"/>
      <c r="CI95" s="295"/>
      <c r="CJ95" s="295"/>
      <c r="CK95" s="295"/>
      <c r="CL95" s="288"/>
      <c r="CM95" s="135"/>
      <c r="CZ95" s="185"/>
      <c r="DA95" s="48"/>
      <c r="DB95" s="141"/>
      <c r="DC95" s="142"/>
      <c r="DD95" s="47"/>
      <c r="DE95" s="119"/>
      <c r="DF95" s="47"/>
      <c r="DG95" s="47"/>
      <c r="DH95" s="47"/>
      <c r="DI95" s="47"/>
      <c r="DJ95" s="47"/>
      <c r="DK95" s="47"/>
      <c r="DL95" s="47"/>
      <c r="DM95" s="47"/>
      <c r="DN95" s="47"/>
      <c r="DW95" s="57"/>
      <c r="EE95" s="130"/>
      <c r="EF95" s="130"/>
      <c r="EG95" s="130"/>
      <c r="EH95" s="148"/>
      <c r="EK95" s="774"/>
      <c r="EL95" s="750"/>
      <c r="EM95" s="775"/>
      <c r="EN95" s="776"/>
      <c r="EO95" s="776"/>
      <c r="EP95" s="751"/>
      <c r="EQ95" s="130"/>
      <c r="ER95" s="130"/>
      <c r="ET95" s="142"/>
      <c r="EU95" s="809"/>
      <c r="EV95" s="809"/>
      <c r="EW95" s="809"/>
      <c r="EX95" s="808"/>
      <c r="EY95" s="613"/>
      <c r="EZ95" s="183"/>
      <c r="FA95" s="696"/>
      <c r="FB95" s="182"/>
      <c r="FC95" s="182"/>
      <c r="FD95" s="47"/>
      <c r="FE95" s="178"/>
      <c r="FF95" s="47"/>
      <c r="FG95" s="175"/>
      <c r="FH95" s="47"/>
      <c r="FI95" s="47"/>
      <c r="FK95" s="47"/>
      <c r="FL95" s="47"/>
      <c r="FM95" s="47"/>
      <c r="FN95" s="47"/>
      <c r="FO95" s="47"/>
      <c r="FP95" s="47"/>
      <c r="FQ95" s="47"/>
      <c r="FR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I95" s="142"/>
      <c r="GJ95" s="142"/>
      <c r="GK95" s="808"/>
      <c r="IL95" s="808"/>
      <c r="IM95" s="47"/>
      <c r="IN95" s="47"/>
      <c r="IO95" s="47"/>
      <c r="IP95" s="47"/>
    </row>
    <row r="96" spans="1:250" ht="12.75">
      <c r="A96" s="770"/>
      <c r="B96" s="190"/>
      <c r="C96" s="1357"/>
      <c r="D96" s="1357"/>
      <c r="E96" s="1357"/>
      <c r="F96" s="280"/>
      <c r="P96" s="334"/>
      <c r="Z96" s="334"/>
      <c r="BB96" s="657"/>
      <c r="BL96" s="334"/>
      <c r="BX96" s="288"/>
      <c r="BY96" s="288"/>
      <c r="BZ96" s="707"/>
      <c r="CA96" s="295"/>
      <c r="CB96" s="295"/>
      <c r="CC96" s="295"/>
      <c r="CD96" s="707"/>
      <c r="CE96" s="295"/>
      <c r="CF96" s="295"/>
      <c r="CG96" s="295"/>
      <c r="CH96" s="707"/>
      <c r="CI96" s="295"/>
      <c r="CJ96" s="295"/>
      <c r="CK96" s="295"/>
      <c r="CL96" s="288"/>
      <c r="CM96" s="135"/>
      <c r="CN96" s="334"/>
      <c r="CZ96" s="185"/>
      <c r="DA96" s="48"/>
      <c r="DB96" s="141"/>
      <c r="DC96" s="142"/>
      <c r="DD96" s="47"/>
      <c r="DE96" s="119"/>
      <c r="DF96" s="47"/>
      <c r="DG96" s="47"/>
      <c r="DH96" s="47"/>
      <c r="DI96" s="47"/>
      <c r="DJ96" s="47"/>
      <c r="DK96" s="47"/>
      <c r="DL96" s="47"/>
      <c r="DM96" s="47"/>
      <c r="DN96" s="47"/>
      <c r="DW96" s="57"/>
      <c r="EE96" s="130"/>
      <c r="EF96" s="130"/>
      <c r="EG96" s="130"/>
      <c r="EH96" s="148"/>
      <c r="EK96" s="770"/>
      <c r="EL96" s="752"/>
      <c r="EM96" s="168"/>
      <c r="EN96" s="754"/>
      <c r="EO96" s="754"/>
      <c r="EP96" s="754"/>
      <c r="EQ96" s="130"/>
      <c r="ER96" s="130"/>
      <c r="ET96" s="142"/>
      <c r="EU96" s="809"/>
      <c r="EV96" s="809"/>
      <c r="EW96" s="809"/>
      <c r="EX96" s="808"/>
      <c r="EY96" s="613"/>
      <c r="EZ96" s="183"/>
      <c r="FA96" s="696"/>
      <c r="FB96" s="182"/>
      <c r="FC96" s="182"/>
      <c r="FD96" s="47"/>
      <c r="FE96" s="178"/>
      <c r="FF96" s="47"/>
      <c r="FG96" s="175"/>
      <c r="FH96" s="47"/>
      <c r="FI96" s="47"/>
      <c r="FK96" s="47"/>
      <c r="FL96" s="47"/>
      <c r="FM96" s="47"/>
      <c r="FN96" s="47"/>
      <c r="FO96" s="47"/>
      <c r="FP96" s="47"/>
      <c r="FQ96" s="47"/>
      <c r="FR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I96" s="142"/>
      <c r="GJ96" s="142"/>
      <c r="GK96" s="808"/>
      <c r="IL96" s="808"/>
      <c r="IM96" s="47"/>
      <c r="IN96" s="47"/>
      <c r="IO96" s="47"/>
      <c r="IP96" s="47"/>
    </row>
    <row r="97" spans="1:250" ht="12.75">
      <c r="A97" s="770"/>
      <c r="B97" s="190"/>
      <c r="C97" s="1357"/>
      <c r="D97" s="1357"/>
      <c r="E97" s="1357"/>
      <c r="F97" s="280"/>
      <c r="P97" s="334"/>
      <c r="Z97" s="334"/>
      <c r="AM97" s="135"/>
      <c r="AN97" s="334"/>
      <c r="BB97" s="657"/>
      <c r="BL97" s="334"/>
      <c r="BX97" s="288"/>
      <c r="BY97" s="288"/>
      <c r="BZ97" s="707"/>
      <c r="CA97" s="295"/>
      <c r="CB97" s="295"/>
      <c r="CC97" s="295"/>
      <c r="CD97" s="707"/>
      <c r="CE97" s="295"/>
      <c r="CF97" s="295"/>
      <c r="CG97" s="295"/>
      <c r="CH97" s="707"/>
      <c r="CI97" s="295"/>
      <c r="CJ97" s="295"/>
      <c r="CK97" s="295"/>
      <c r="CL97" s="288"/>
      <c r="CM97" s="135"/>
      <c r="CN97" s="334"/>
      <c r="CZ97" s="185"/>
      <c r="DA97" s="48"/>
      <c r="DB97" s="141"/>
      <c r="DC97" s="142"/>
      <c r="DD97" s="47"/>
      <c r="DE97" s="119"/>
      <c r="DF97" s="47"/>
      <c r="DG97" s="47"/>
      <c r="DH97" s="47"/>
      <c r="DI97" s="47"/>
      <c r="DJ97" s="47"/>
      <c r="DK97" s="47"/>
      <c r="DL97" s="47"/>
      <c r="DM97" s="47"/>
      <c r="DN97" s="47"/>
      <c r="DW97" s="57"/>
      <c r="EE97" s="130"/>
      <c r="EF97" s="130"/>
      <c r="EG97" s="130"/>
      <c r="EH97" s="148"/>
      <c r="EK97" s="770"/>
      <c r="EL97" s="752"/>
      <c r="EM97" s="753"/>
      <c r="EN97" s="754"/>
      <c r="EO97" s="754"/>
      <c r="EP97" s="754"/>
      <c r="EQ97" s="130"/>
      <c r="ER97" s="130"/>
      <c r="ET97" s="142"/>
      <c r="EU97" s="809"/>
      <c r="EV97" s="809"/>
      <c r="EW97" s="809"/>
      <c r="EX97" s="808"/>
      <c r="EY97" s="613"/>
      <c r="EZ97" s="183"/>
      <c r="FA97" s="696"/>
      <c r="FB97" s="182"/>
      <c r="FC97" s="182"/>
      <c r="FD97" s="47"/>
      <c r="FE97" s="178"/>
      <c r="FF97" s="47"/>
      <c r="FG97" s="175"/>
      <c r="FH97" s="47"/>
      <c r="FI97" s="47"/>
      <c r="FK97" s="47"/>
      <c r="FL97" s="47"/>
      <c r="FM97" s="47"/>
      <c r="FN97" s="47"/>
      <c r="FO97" s="47"/>
      <c r="FP97" s="47"/>
      <c r="FQ97" s="47"/>
      <c r="FR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I97" s="142"/>
      <c r="GJ97" s="142"/>
      <c r="GK97" s="808"/>
      <c r="IL97" s="808"/>
      <c r="IM97" s="47"/>
      <c r="IN97" s="47"/>
      <c r="IO97" s="47"/>
      <c r="IP97" s="47"/>
    </row>
    <row r="98" spans="1:250" ht="12.75">
      <c r="A98" s="770"/>
      <c r="B98" s="190"/>
      <c r="C98" s="1360"/>
      <c r="D98" s="1360"/>
      <c r="E98" s="1357"/>
      <c r="F98" s="453"/>
      <c r="H98" s="334"/>
      <c r="I98" s="135"/>
      <c r="P98" s="334"/>
      <c r="Z98" s="334"/>
      <c r="BB98" s="657"/>
      <c r="BL98" s="334"/>
      <c r="BX98" s="288"/>
      <c r="BY98" s="288"/>
      <c r="BZ98" s="707"/>
      <c r="CA98" s="295"/>
      <c r="CB98" s="295"/>
      <c r="CC98" s="295"/>
      <c r="CD98" s="707"/>
      <c r="CE98" s="295"/>
      <c r="CF98" s="295"/>
      <c r="CG98" s="295"/>
      <c r="CH98" s="707"/>
      <c r="CI98" s="295"/>
      <c r="CJ98" s="295"/>
      <c r="CK98" s="295"/>
      <c r="CL98" s="288"/>
      <c r="CM98" s="135"/>
      <c r="CZ98" s="185"/>
      <c r="DA98" s="48"/>
      <c r="DB98" s="141"/>
      <c r="DC98" s="142"/>
      <c r="DD98" s="47"/>
      <c r="DE98" s="119"/>
      <c r="DF98" s="47"/>
      <c r="DG98" s="47"/>
      <c r="DH98" s="47"/>
      <c r="DI98" s="47"/>
      <c r="DJ98" s="47"/>
      <c r="DK98" s="47"/>
      <c r="DL98" s="47"/>
      <c r="DM98" s="47"/>
      <c r="DN98" s="47"/>
      <c r="DW98" s="57"/>
      <c r="EE98" s="130"/>
      <c r="EF98" s="130"/>
      <c r="EG98" s="130"/>
      <c r="EH98" s="148"/>
      <c r="EK98" s="770"/>
      <c r="EL98" s="752"/>
      <c r="EM98" s="753"/>
      <c r="EN98" s="754"/>
      <c r="EO98" s="754"/>
      <c r="EP98" s="754"/>
      <c r="EQ98" s="130"/>
      <c r="ER98" s="130"/>
      <c r="ET98" s="142"/>
      <c r="EU98" s="809"/>
      <c r="EV98" s="809"/>
      <c r="EW98" s="809"/>
      <c r="EX98" s="808"/>
      <c r="EY98" s="613"/>
      <c r="EZ98" s="183"/>
      <c r="FA98" s="696"/>
      <c r="FB98" s="182"/>
      <c r="FC98" s="182"/>
      <c r="FD98" s="47"/>
      <c r="FE98" s="178"/>
      <c r="FF98" s="47"/>
      <c r="FG98" s="175"/>
      <c r="FH98" s="47"/>
      <c r="FI98" s="47"/>
      <c r="FK98" s="47"/>
      <c r="FL98" s="47"/>
      <c r="FM98" s="47"/>
      <c r="FN98" s="47"/>
      <c r="FO98" s="47"/>
      <c r="FP98" s="47"/>
      <c r="FQ98" s="47"/>
      <c r="FR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I98" s="142"/>
      <c r="GJ98" s="142"/>
      <c r="GK98" s="808"/>
      <c r="IL98" s="808"/>
      <c r="IM98" s="47"/>
      <c r="IN98" s="47"/>
      <c r="IO98" s="47"/>
      <c r="IP98" s="47"/>
    </row>
    <row r="99" spans="1:250" ht="12.75">
      <c r="A99" s="280"/>
      <c r="B99" s="402"/>
      <c r="C99" s="280"/>
      <c r="D99" s="280"/>
      <c r="E99" s="280"/>
      <c r="F99" s="280"/>
      <c r="Z99" s="334"/>
      <c r="AM99" s="135"/>
      <c r="AN99" s="334"/>
      <c r="BB99" s="657"/>
      <c r="BL99" s="334"/>
      <c r="BX99" s="288"/>
      <c r="BY99" s="288"/>
      <c r="BZ99" s="707"/>
      <c r="CA99" s="295"/>
      <c r="CB99" s="295"/>
      <c r="CC99" s="295"/>
      <c r="CD99" s="707"/>
      <c r="CE99" s="295"/>
      <c r="CF99" s="295"/>
      <c r="CG99" s="295"/>
      <c r="CH99" s="707"/>
      <c r="CI99" s="295"/>
      <c r="CJ99" s="295"/>
      <c r="CK99" s="295"/>
      <c r="CL99" s="288"/>
      <c r="CN99" s="334"/>
      <c r="CZ99" s="185"/>
      <c r="DA99" s="48"/>
      <c r="DB99" s="141"/>
      <c r="DC99" s="142"/>
      <c r="DD99" s="47"/>
      <c r="DE99" s="119"/>
      <c r="DF99" s="47"/>
      <c r="DG99" s="47"/>
      <c r="DH99" s="47"/>
      <c r="DI99" s="47"/>
      <c r="DJ99" s="47"/>
      <c r="DK99" s="47"/>
      <c r="DL99" s="47"/>
      <c r="DM99" s="47"/>
      <c r="DN99" s="47"/>
      <c r="DW99" s="57"/>
      <c r="EE99" s="130"/>
      <c r="EF99" s="130"/>
      <c r="EG99" s="130"/>
      <c r="EH99" s="148"/>
      <c r="EK99" s="770"/>
      <c r="EL99" s="752"/>
      <c r="EM99" s="753"/>
      <c r="EN99" s="754"/>
      <c r="EO99" s="754"/>
      <c r="EP99" s="754"/>
      <c r="EQ99" s="130"/>
      <c r="ER99" s="130"/>
      <c r="ET99" s="142"/>
      <c r="EU99" s="809"/>
      <c r="EV99" s="809"/>
      <c r="EW99" s="809"/>
      <c r="EX99" s="808"/>
      <c r="EY99" s="613"/>
      <c r="EZ99" s="183"/>
      <c r="FA99" s="696"/>
      <c r="FB99" s="182"/>
      <c r="FC99" s="182"/>
      <c r="FD99" s="47"/>
      <c r="FE99" s="178"/>
      <c r="FF99" s="47"/>
      <c r="FG99" s="175"/>
      <c r="FH99" s="47"/>
      <c r="FI99" s="47"/>
      <c r="FK99" s="47"/>
      <c r="FL99" s="47"/>
      <c r="FM99" s="47"/>
      <c r="FN99" s="47"/>
      <c r="FO99" s="47"/>
      <c r="FP99" s="47"/>
      <c r="FQ99" s="47"/>
      <c r="FR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I99" s="142"/>
      <c r="GJ99" s="142"/>
      <c r="GK99" s="808"/>
      <c r="IL99" s="808"/>
      <c r="IM99" s="47"/>
      <c r="IN99" s="47"/>
      <c r="IO99" s="47"/>
      <c r="IP99" s="47"/>
    </row>
    <row r="100" spans="2:250" ht="12.75">
      <c r="B100" s="334"/>
      <c r="P100" s="334"/>
      <c r="Z100" s="334"/>
      <c r="AM100" s="135"/>
      <c r="AN100" s="334"/>
      <c r="BB100" s="657"/>
      <c r="BL100" s="334"/>
      <c r="BX100" s="288"/>
      <c r="BY100" s="288"/>
      <c r="BZ100" s="707"/>
      <c r="CA100" s="295"/>
      <c r="CB100" s="295"/>
      <c r="CC100" s="295"/>
      <c r="CD100" s="707"/>
      <c r="CE100" s="295"/>
      <c r="CF100" s="295"/>
      <c r="CG100" s="295"/>
      <c r="CH100" s="707"/>
      <c r="CI100" s="295"/>
      <c r="CJ100" s="295"/>
      <c r="CK100" s="295"/>
      <c r="CL100" s="288"/>
      <c r="CM100" s="135"/>
      <c r="CZ100" s="185"/>
      <c r="DA100" s="48"/>
      <c r="DB100" s="141"/>
      <c r="DC100" s="142"/>
      <c r="DD100" s="47"/>
      <c r="DE100" s="119"/>
      <c r="DF100" s="47"/>
      <c r="DG100" s="47"/>
      <c r="DH100" s="47"/>
      <c r="DI100" s="47"/>
      <c r="DJ100" s="47"/>
      <c r="DK100" s="47"/>
      <c r="DL100" s="47"/>
      <c r="DM100" s="47"/>
      <c r="DN100" s="47"/>
      <c r="DW100" s="57"/>
      <c r="EE100" s="130"/>
      <c r="EF100" s="130"/>
      <c r="EG100" s="130"/>
      <c r="EH100" s="148"/>
      <c r="EK100" s="774"/>
      <c r="EL100" s="777"/>
      <c r="EM100" s="778"/>
      <c r="EN100" s="779"/>
      <c r="EO100" s="779"/>
      <c r="EP100" s="780"/>
      <c r="EQ100" s="130"/>
      <c r="ER100" s="130"/>
      <c r="ET100" s="142"/>
      <c r="EU100" s="809"/>
      <c r="EV100" s="809"/>
      <c r="EW100" s="809"/>
      <c r="EX100" s="808"/>
      <c r="EY100" s="613"/>
      <c r="EZ100" s="183"/>
      <c r="FA100" s="696"/>
      <c r="FB100" s="182"/>
      <c r="FC100" s="182"/>
      <c r="FD100" s="47"/>
      <c r="FE100" s="178"/>
      <c r="FF100" s="47"/>
      <c r="FG100" s="175"/>
      <c r="FH100" s="47"/>
      <c r="FI100" s="47"/>
      <c r="FK100" s="47"/>
      <c r="FL100" s="47"/>
      <c r="FM100" s="47"/>
      <c r="FN100" s="47"/>
      <c r="FO100" s="47"/>
      <c r="FP100" s="47"/>
      <c r="FQ100" s="47"/>
      <c r="FR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I100" s="142"/>
      <c r="GJ100" s="142"/>
      <c r="GK100" s="808"/>
      <c r="IL100" s="808"/>
      <c r="IM100" s="47"/>
      <c r="IN100" s="47"/>
      <c r="IO100" s="47"/>
      <c r="IP100" s="47"/>
    </row>
    <row r="101" spans="2:250" ht="12.75">
      <c r="B101" s="334"/>
      <c r="P101" s="334"/>
      <c r="Z101" s="334"/>
      <c r="BB101" s="657"/>
      <c r="BL101" s="334"/>
      <c r="BX101" s="288"/>
      <c r="BY101" s="288"/>
      <c r="BZ101" s="707"/>
      <c r="CA101" s="295"/>
      <c r="CB101" s="295"/>
      <c r="CC101" s="295"/>
      <c r="CD101" s="707"/>
      <c r="CE101" s="295"/>
      <c r="CF101" s="295"/>
      <c r="CG101" s="295"/>
      <c r="CH101" s="707"/>
      <c r="CI101" s="295"/>
      <c r="CJ101" s="295"/>
      <c r="CK101" s="295"/>
      <c r="CL101" s="288"/>
      <c r="CN101" s="334"/>
      <c r="CZ101" s="185"/>
      <c r="DA101" s="48"/>
      <c r="DB101" s="141"/>
      <c r="DC101" s="142"/>
      <c r="DD101" s="47"/>
      <c r="DE101" s="119"/>
      <c r="DF101" s="47"/>
      <c r="DG101" s="47"/>
      <c r="DH101" s="47"/>
      <c r="DI101" s="47"/>
      <c r="DJ101" s="47"/>
      <c r="DK101" s="47"/>
      <c r="DL101" s="47"/>
      <c r="DM101" s="47"/>
      <c r="DN101" s="47"/>
      <c r="DW101" s="57"/>
      <c r="EE101" s="130"/>
      <c r="EF101" s="130"/>
      <c r="EG101" s="130"/>
      <c r="EH101" s="148"/>
      <c r="EK101" s="774"/>
      <c r="EL101" s="750"/>
      <c r="EM101" s="775"/>
      <c r="EN101" s="776"/>
      <c r="EO101" s="776"/>
      <c r="EP101" s="751"/>
      <c r="EQ101" s="130"/>
      <c r="ER101" s="130"/>
      <c r="ET101" s="142"/>
      <c r="EU101" s="809"/>
      <c r="EV101" s="809"/>
      <c r="EW101" s="809"/>
      <c r="EX101" s="808"/>
      <c r="EY101" s="613"/>
      <c r="EZ101" s="183"/>
      <c r="FA101" s="696"/>
      <c r="FB101" s="182"/>
      <c r="FC101" s="182"/>
      <c r="FD101" s="47"/>
      <c r="FE101" s="178"/>
      <c r="FF101" s="47"/>
      <c r="FG101" s="175"/>
      <c r="FH101" s="47"/>
      <c r="FI101" s="47"/>
      <c r="FK101" s="47"/>
      <c r="FL101" s="47"/>
      <c r="FM101" s="47"/>
      <c r="FN101" s="47"/>
      <c r="FO101" s="47"/>
      <c r="FP101" s="47"/>
      <c r="FQ101" s="47"/>
      <c r="FR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I101" s="142"/>
      <c r="GJ101" s="142"/>
      <c r="GK101" s="808"/>
      <c r="IL101" s="808"/>
      <c r="IM101" s="47"/>
      <c r="IN101" s="47"/>
      <c r="IO101" s="47"/>
      <c r="IP101" s="47"/>
    </row>
    <row r="102" spans="2:250" ht="12.75">
      <c r="B102" s="334"/>
      <c r="P102" s="334"/>
      <c r="Z102" s="334"/>
      <c r="AM102" s="135"/>
      <c r="AN102" s="334"/>
      <c r="BB102" s="168"/>
      <c r="BL102" s="334"/>
      <c r="BX102" s="288"/>
      <c r="BY102" s="288"/>
      <c r="BZ102" s="707"/>
      <c r="CA102" s="295"/>
      <c r="CB102" s="295"/>
      <c r="CC102" s="295"/>
      <c r="CD102" s="707"/>
      <c r="CE102" s="295"/>
      <c r="CF102" s="295"/>
      <c r="CG102" s="295"/>
      <c r="CH102" s="707"/>
      <c r="CI102" s="295"/>
      <c r="CJ102" s="295"/>
      <c r="CK102" s="295"/>
      <c r="CL102" s="288"/>
      <c r="CM102" s="135"/>
      <c r="CN102" s="334"/>
      <c r="CZ102" s="185"/>
      <c r="DA102" s="48"/>
      <c r="DB102" s="141"/>
      <c r="DC102" s="142"/>
      <c r="DD102" s="47"/>
      <c r="DE102" s="119"/>
      <c r="DF102" s="47"/>
      <c r="DG102" s="47"/>
      <c r="DH102" s="47"/>
      <c r="DI102" s="47"/>
      <c r="DJ102" s="47"/>
      <c r="DK102" s="47"/>
      <c r="DL102" s="47"/>
      <c r="DM102" s="47"/>
      <c r="DN102" s="47"/>
      <c r="DW102" s="57"/>
      <c r="EE102" s="130"/>
      <c r="EF102" s="130"/>
      <c r="EG102" s="130"/>
      <c r="EH102" s="148"/>
      <c r="EK102" s="770"/>
      <c r="EL102" s="752"/>
      <c r="EM102" s="753"/>
      <c r="EN102" s="754"/>
      <c r="EO102" s="754"/>
      <c r="EP102" s="754"/>
      <c r="EQ102" s="130"/>
      <c r="ER102" s="130"/>
      <c r="ET102" s="142"/>
      <c r="EU102" s="809"/>
      <c r="EV102" s="809"/>
      <c r="EW102" s="809"/>
      <c r="EX102" s="808"/>
      <c r="EY102" s="613"/>
      <c r="EZ102" s="183"/>
      <c r="FA102" s="696"/>
      <c r="FB102" s="182"/>
      <c r="FC102" s="182"/>
      <c r="FD102" s="47"/>
      <c r="FE102" s="178"/>
      <c r="FF102" s="47"/>
      <c r="FG102" s="175"/>
      <c r="FH102" s="47"/>
      <c r="FI102" s="47"/>
      <c r="FK102" s="47"/>
      <c r="FL102" s="47"/>
      <c r="FM102" s="47"/>
      <c r="FN102" s="47"/>
      <c r="FO102" s="47"/>
      <c r="FP102" s="47"/>
      <c r="FQ102" s="47"/>
      <c r="FR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I102" s="142"/>
      <c r="GJ102" s="142"/>
      <c r="GK102" s="808"/>
      <c r="IL102" s="808"/>
      <c r="IM102" s="47"/>
      <c r="IN102" s="47"/>
      <c r="IO102" s="47"/>
      <c r="IP102" s="47"/>
    </row>
    <row r="103" spans="2:250" ht="12.75">
      <c r="B103" s="334"/>
      <c r="P103" s="334"/>
      <c r="Z103" s="334"/>
      <c r="BB103" s="657"/>
      <c r="BL103" s="334"/>
      <c r="BX103" s="288"/>
      <c r="BY103" s="288"/>
      <c r="BZ103" s="707"/>
      <c r="CA103" s="295"/>
      <c r="CB103" s="295"/>
      <c r="CC103" s="295"/>
      <c r="CD103" s="707"/>
      <c r="CE103" s="295"/>
      <c r="CF103" s="295"/>
      <c r="CG103" s="295"/>
      <c r="CH103" s="707"/>
      <c r="CI103" s="295"/>
      <c r="CJ103" s="295"/>
      <c r="CK103" s="295"/>
      <c r="CL103" s="288"/>
      <c r="CM103" s="135"/>
      <c r="CN103" s="334"/>
      <c r="CZ103" s="185"/>
      <c r="DA103" s="48"/>
      <c r="DB103" s="141"/>
      <c r="DC103" s="142"/>
      <c r="DD103" s="47"/>
      <c r="DE103" s="119"/>
      <c r="DF103" s="47"/>
      <c r="DG103" s="47"/>
      <c r="DH103" s="47"/>
      <c r="DI103" s="47"/>
      <c r="DJ103" s="47"/>
      <c r="DK103" s="47"/>
      <c r="DL103" s="47"/>
      <c r="DM103" s="47"/>
      <c r="DN103" s="47"/>
      <c r="DW103" s="57"/>
      <c r="EE103" s="130"/>
      <c r="EF103" s="130"/>
      <c r="EG103" s="130"/>
      <c r="EH103" s="148"/>
      <c r="EK103" s="774"/>
      <c r="EL103" s="750"/>
      <c r="EM103" s="775"/>
      <c r="EN103" s="776"/>
      <c r="EO103" s="776"/>
      <c r="EP103" s="751"/>
      <c r="EQ103" s="130"/>
      <c r="ER103" s="130"/>
      <c r="ET103" s="142"/>
      <c r="EU103" s="809"/>
      <c r="EV103" s="809"/>
      <c r="EW103" s="809"/>
      <c r="EX103" s="808"/>
      <c r="EY103" s="613"/>
      <c r="EZ103" s="183"/>
      <c r="FA103" s="696"/>
      <c r="FB103" s="182"/>
      <c r="FC103" s="182"/>
      <c r="FD103" s="47"/>
      <c r="FE103" s="178"/>
      <c r="FF103" s="47"/>
      <c r="FG103" s="175"/>
      <c r="FH103" s="47"/>
      <c r="FI103" s="47"/>
      <c r="FK103" s="47"/>
      <c r="FL103" s="47"/>
      <c r="FM103" s="47"/>
      <c r="FN103" s="47"/>
      <c r="FO103" s="47"/>
      <c r="FP103" s="47"/>
      <c r="FQ103" s="47"/>
      <c r="FR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I103" s="142"/>
      <c r="GJ103" s="142"/>
      <c r="GK103" s="808"/>
      <c r="IL103" s="808"/>
      <c r="IM103" s="47"/>
      <c r="IN103" s="47"/>
      <c r="IO103" s="47"/>
      <c r="IP103" s="47"/>
    </row>
    <row r="104" spans="2:250" ht="12.75">
      <c r="B104" s="334"/>
      <c r="P104" s="334"/>
      <c r="AM104" s="135"/>
      <c r="AN104" s="334"/>
      <c r="BB104" s="168"/>
      <c r="BC104" s="280"/>
      <c r="BX104" s="288"/>
      <c r="BY104" s="288"/>
      <c r="BZ104" s="707"/>
      <c r="CA104" s="295"/>
      <c r="CB104" s="295"/>
      <c r="CC104" s="295"/>
      <c r="CD104" s="707"/>
      <c r="CE104" s="295"/>
      <c r="CF104" s="295"/>
      <c r="CG104" s="295"/>
      <c r="CH104" s="707"/>
      <c r="CI104" s="295"/>
      <c r="CJ104" s="295"/>
      <c r="CK104" s="295"/>
      <c r="CL104" s="288"/>
      <c r="CN104" s="334"/>
      <c r="CZ104" s="185"/>
      <c r="DA104" s="48"/>
      <c r="DB104" s="141"/>
      <c r="DC104" s="142"/>
      <c r="DD104" s="47"/>
      <c r="DE104" s="119"/>
      <c r="DF104" s="47"/>
      <c r="DG104" s="47"/>
      <c r="DH104" s="47"/>
      <c r="DI104" s="47"/>
      <c r="DJ104" s="47"/>
      <c r="DK104" s="47"/>
      <c r="DL104" s="47"/>
      <c r="DM104" s="47"/>
      <c r="DN104" s="47"/>
      <c r="DW104" s="57"/>
      <c r="EE104" s="130"/>
      <c r="EF104" s="130"/>
      <c r="EG104" s="130"/>
      <c r="EH104" s="148"/>
      <c r="EK104" s="770"/>
      <c r="EL104" s="752"/>
      <c r="EM104" s="753"/>
      <c r="EN104" s="754"/>
      <c r="EO104" s="754"/>
      <c r="EP104" s="754"/>
      <c r="EQ104" s="130"/>
      <c r="ER104" s="130"/>
      <c r="ET104" s="142"/>
      <c r="EU104" s="809"/>
      <c r="EV104" s="809"/>
      <c r="EW104" s="809"/>
      <c r="EX104" s="808"/>
      <c r="EY104" s="613"/>
      <c r="EZ104" s="183"/>
      <c r="FA104" s="696"/>
      <c r="FB104" s="182"/>
      <c r="FC104" s="182"/>
      <c r="FD104" s="47"/>
      <c r="FE104" s="178"/>
      <c r="FF104" s="47"/>
      <c r="FG104" s="175"/>
      <c r="FH104" s="47"/>
      <c r="FI104" s="47"/>
      <c r="FK104" s="47"/>
      <c r="FL104" s="47"/>
      <c r="FM104" s="47"/>
      <c r="FN104" s="47"/>
      <c r="FO104" s="47"/>
      <c r="FP104" s="47"/>
      <c r="FQ104" s="47"/>
      <c r="FR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I104" s="142"/>
      <c r="GJ104" s="142"/>
      <c r="GK104" s="808"/>
      <c r="IL104" s="808"/>
      <c r="IM104" s="47"/>
      <c r="IN104" s="47"/>
      <c r="IO104" s="47"/>
      <c r="IP104" s="47"/>
    </row>
    <row r="105" spans="16:250" ht="12.75">
      <c r="P105" s="334"/>
      <c r="Z105" s="334"/>
      <c r="AM105" s="135"/>
      <c r="AN105" s="334"/>
      <c r="BB105" s="657"/>
      <c r="BL105" s="334"/>
      <c r="BX105" s="288"/>
      <c r="BY105" s="288"/>
      <c r="BZ105" s="707"/>
      <c r="CA105" s="295"/>
      <c r="CB105" s="295"/>
      <c r="CC105" s="295"/>
      <c r="CD105" s="707"/>
      <c r="CE105" s="295"/>
      <c r="CF105" s="295"/>
      <c r="CG105" s="295"/>
      <c r="CH105" s="707"/>
      <c r="CI105" s="295"/>
      <c r="CJ105" s="295"/>
      <c r="CK105" s="295"/>
      <c r="CL105" s="288"/>
      <c r="CM105" s="135"/>
      <c r="CN105" s="334"/>
      <c r="CZ105" s="185"/>
      <c r="DA105" s="48"/>
      <c r="DB105" s="141"/>
      <c r="DC105" s="142"/>
      <c r="DD105" s="47"/>
      <c r="DE105" s="119"/>
      <c r="DF105" s="47"/>
      <c r="DG105" s="47"/>
      <c r="DH105" s="47"/>
      <c r="DI105" s="47"/>
      <c r="DJ105" s="47"/>
      <c r="DK105" s="47"/>
      <c r="DL105" s="47"/>
      <c r="DM105" s="47"/>
      <c r="DN105" s="47"/>
      <c r="DW105" s="57"/>
      <c r="EE105" s="130"/>
      <c r="EF105" s="130"/>
      <c r="EG105" s="130"/>
      <c r="EH105" s="148"/>
      <c r="EK105" s="774"/>
      <c r="EL105" s="750"/>
      <c r="EM105" s="775"/>
      <c r="EN105" s="776"/>
      <c r="EO105" s="776"/>
      <c r="EP105" s="751"/>
      <c r="EQ105" s="130"/>
      <c r="ER105" s="130"/>
      <c r="ET105" s="142"/>
      <c r="EU105" s="809"/>
      <c r="EV105" s="809"/>
      <c r="EW105" s="809"/>
      <c r="EX105" s="808"/>
      <c r="EY105" s="613"/>
      <c r="EZ105" s="183"/>
      <c r="FA105" s="696"/>
      <c r="FB105" s="182"/>
      <c r="FC105" s="182"/>
      <c r="FD105" s="47"/>
      <c r="FE105" s="178"/>
      <c r="FF105" s="47"/>
      <c r="FG105" s="175"/>
      <c r="FH105" s="47"/>
      <c r="FI105" s="47"/>
      <c r="FK105" s="47"/>
      <c r="FL105" s="47"/>
      <c r="FM105" s="47"/>
      <c r="FN105" s="47"/>
      <c r="FO105" s="47"/>
      <c r="FP105" s="47"/>
      <c r="FQ105" s="47"/>
      <c r="FR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I105" s="142"/>
      <c r="GJ105" s="142"/>
      <c r="GK105" s="808"/>
      <c r="IL105" s="808"/>
      <c r="IM105" s="47"/>
      <c r="IN105" s="47"/>
      <c r="IO105" s="47"/>
      <c r="IP105" s="47"/>
    </row>
    <row r="106" spans="2:250" ht="12.75">
      <c r="B106" s="334"/>
      <c r="P106" s="334"/>
      <c r="Z106" s="334"/>
      <c r="AM106" s="135"/>
      <c r="AN106" s="334"/>
      <c r="BB106" s="168"/>
      <c r="BC106" s="280"/>
      <c r="BL106" s="334"/>
      <c r="BX106" s="288"/>
      <c r="BY106" s="288"/>
      <c r="BZ106" s="707"/>
      <c r="CA106" s="295"/>
      <c r="CB106" s="295"/>
      <c r="CC106" s="295"/>
      <c r="CD106" s="707"/>
      <c r="CE106" s="295"/>
      <c r="CF106" s="295"/>
      <c r="CG106" s="295"/>
      <c r="CH106" s="707"/>
      <c r="CI106" s="295"/>
      <c r="CJ106" s="295"/>
      <c r="CK106" s="295"/>
      <c r="CL106" s="288"/>
      <c r="CZ106" s="185"/>
      <c r="DA106" s="48"/>
      <c r="DB106" s="141"/>
      <c r="DC106" s="142"/>
      <c r="DD106" s="47"/>
      <c r="DE106" s="119"/>
      <c r="DF106" s="47"/>
      <c r="DG106" s="47"/>
      <c r="DH106" s="47"/>
      <c r="DI106" s="47"/>
      <c r="DJ106" s="47"/>
      <c r="DK106" s="47"/>
      <c r="DL106" s="47"/>
      <c r="DM106" s="47"/>
      <c r="DN106" s="47"/>
      <c r="DW106" s="57"/>
      <c r="EE106" s="130"/>
      <c r="EF106" s="130"/>
      <c r="EG106" s="130"/>
      <c r="EH106" s="148"/>
      <c r="EK106" s="774"/>
      <c r="EL106" s="777"/>
      <c r="EM106" s="778"/>
      <c r="EN106" s="779"/>
      <c r="EO106" s="779"/>
      <c r="EP106" s="780"/>
      <c r="EQ106" s="130"/>
      <c r="ER106" s="130"/>
      <c r="ET106" s="142"/>
      <c r="EU106" s="809"/>
      <c r="EV106" s="809"/>
      <c r="EW106" s="809"/>
      <c r="EX106" s="808"/>
      <c r="EY106" s="613"/>
      <c r="EZ106" s="183"/>
      <c r="FA106" s="696"/>
      <c r="FB106" s="182"/>
      <c r="FC106" s="182"/>
      <c r="FD106" s="47"/>
      <c r="FE106" s="178"/>
      <c r="FF106" s="47"/>
      <c r="FG106" s="175"/>
      <c r="FH106" s="47"/>
      <c r="FI106" s="47"/>
      <c r="FK106" s="47"/>
      <c r="FL106" s="47"/>
      <c r="FM106" s="47"/>
      <c r="FN106" s="47"/>
      <c r="FO106" s="47"/>
      <c r="FP106" s="47"/>
      <c r="FQ106" s="47"/>
      <c r="FR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I106" s="142"/>
      <c r="GJ106" s="142"/>
      <c r="GK106" s="808"/>
      <c r="IL106" s="808"/>
      <c r="IM106" s="47"/>
      <c r="IN106" s="47"/>
      <c r="IO106" s="47"/>
      <c r="IP106" s="47"/>
    </row>
    <row r="107" spans="2:250" ht="12.75">
      <c r="B107" s="334"/>
      <c r="P107" s="334"/>
      <c r="Z107" s="334"/>
      <c r="AM107" s="135"/>
      <c r="AN107" s="334"/>
      <c r="BB107" s="657"/>
      <c r="BL107" s="334"/>
      <c r="BX107" s="288"/>
      <c r="BY107" s="288"/>
      <c r="BZ107" s="707"/>
      <c r="CA107" s="295"/>
      <c r="CB107" s="295"/>
      <c r="CC107" s="295"/>
      <c r="CD107" s="707"/>
      <c r="CE107" s="295"/>
      <c r="CF107" s="295"/>
      <c r="CG107" s="295"/>
      <c r="CH107" s="707"/>
      <c r="CI107" s="295"/>
      <c r="CJ107" s="295"/>
      <c r="CK107" s="295"/>
      <c r="CL107" s="288"/>
      <c r="CM107" s="135"/>
      <c r="CN107" s="334"/>
      <c r="CZ107" s="185"/>
      <c r="DA107" s="48"/>
      <c r="DB107" s="141"/>
      <c r="DC107" s="142"/>
      <c r="DD107" s="47"/>
      <c r="DE107" s="119"/>
      <c r="DF107" s="47"/>
      <c r="DG107" s="47"/>
      <c r="DH107" s="47"/>
      <c r="DI107" s="47"/>
      <c r="DJ107" s="47"/>
      <c r="DK107" s="47"/>
      <c r="DL107" s="47"/>
      <c r="DM107" s="47"/>
      <c r="DN107" s="47"/>
      <c r="DW107" s="57"/>
      <c r="EE107" s="130"/>
      <c r="EF107" s="130"/>
      <c r="EG107" s="130"/>
      <c r="EH107" s="148"/>
      <c r="EK107" s="774"/>
      <c r="EL107" s="750"/>
      <c r="EM107" s="775"/>
      <c r="EN107" s="776"/>
      <c r="EO107" s="776"/>
      <c r="EP107" s="751"/>
      <c r="EQ107" s="130"/>
      <c r="ER107" s="130"/>
      <c r="ET107" s="142"/>
      <c r="EU107" s="809"/>
      <c r="EV107" s="809"/>
      <c r="EW107" s="809"/>
      <c r="EX107" s="808"/>
      <c r="EY107" s="613"/>
      <c r="EZ107" s="183"/>
      <c r="FA107" s="696"/>
      <c r="FB107" s="182"/>
      <c r="FC107" s="182"/>
      <c r="FD107" s="47"/>
      <c r="FE107" s="178"/>
      <c r="FF107" s="47"/>
      <c r="FG107" s="175"/>
      <c r="FH107" s="47"/>
      <c r="FI107" s="47"/>
      <c r="FK107" s="47"/>
      <c r="FL107" s="47"/>
      <c r="FM107" s="47"/>
      <c r="FN107" s="47"/>
      <c r="FO107" s="47"/>
      <c r="FP107" s="47"/>
      <c r="FQ107" s="47"/>
      <c r="FR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I107" s="142"/>
      <c r="GJ107" s="142"/>
      <c r="GK107" s="808"/>
      <c r="IL107" s="808"/>
      <c r="IM107" s="47"/>
      <c r="IN107" s="47"/>
      <c r="IO107" s="47"/>
      <c r="IP107" s="47"/>
    </row>
    <row r="108" spans="2:250" ht="12.75">
      <c r="B108" s="334"/>
      <c r="P108" s="334"/>
      <c r="Z108" s="334"/>
      <c r="AM108" s="135"/>
      <c r="AN108" s="334"/>
      <c r="BB108" s="657"/>
      <c r="BL108" s="334"/>
      <c r="BX108" s="288"/>
      <c r="BY108" s="288"/>
      <c r="BZ108" s="707"/>
      <c r="CA108" s="295"/>
      <c r="CB108" s="295"/>
      <c r="CC108" s="295"/>
      <c r="CD108" s="707"/>
      <c r="CE108" s="295"/>
      <c r="CF108" s="295"/>
      <c r="CG108" s="295"/>
      <c r="CH108" s="707"/>
      <c r="CI108" s="295"/>
      <c r="CJ108" s="295"/>
      <c r="CK108" s="295"/>
      <c r="CL108" s="288"/>
      <c r="CM108" s="135"/>
      <c r="CN108" s="334"/>
      <c r="CZ108" s="185"/>
      <c r="DA108" s="48"/>
      <c r="DB108" s="141"/>
      <c r="DC108" s="142"/>
      <c r="DD108" s="47"/>
      <c r="DE108" s="119"/>
      <c r="DF108" s="47"/>
      <c r="DG108" s="47"/>
      <c r="DH108" s="47"/>
      <c r="DI108" s="47"/>
      <c r="DJ108" s="47"/>
      <c r="DK108" s="47"/>
      <c r="DL108" s="47"/>
      <c r="DM108" s="47"/>
      <c r="DN108" s="47"/>
      <c r="DW108" s="57"/>
      <c r="EE108" s="130"/>
      <c r="EF108" s="130"/>
      <c r="EG108" s="130"/>
      <c r="EH108" s="148"/>
      <c r="EK108" s="770"/>
      <c r="EL108" s="752"/>
      <c r="EM108" s="753"/>
      <c r="EN108" s="754"/>
      <c r="EO108" s="754"/>
      <c r="EP108" s="754"/>
      <c r="EQ108" s="130"/>
      <c r="ER108" s="130"/>
      <c r="ET108" s="142"/>
      <c r="EU108" s="809"/>
      <c r="EV108" s="809"/>
      <c r="EW108" s="809"/>
      <c r="EX108" s="808"/>
      <c r="EY108" s="613"/>
      <c r="EZ108" s="183"/>
      <c r="FA108" s="696"/>
      <c r="FB108" s="182"/>
      <c r="FC108" s="182"/>
      <c r="FD108" s="47"/>
      <c r="FE108" s="178"/>
      <c r="FF108" s="47"/>
      <c r="FG108" s="175"/>
      <c r="FH108" s="47"/>
      <c r="FI108" s="47"/>
      <c r="FK108" s="47"/>
      <c r="FL108" s="47"/>
      <c r="FM108" s="47"/>
      <c r="FN108" s="47"/>
      <c r="FO108" s="47"/>
      <c r="FP108" s="47"/>
      <c r="FQ108" s="47"/>
      <c r="FR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I108" s="142"/>
      <c r="GJ108" s="142"/>
      <c r="GK108" s="808"/>
      <c r="IL108" s="808"/>
      <c r="IM108" s="47"/>
      <c r="IN108" s="47"/>
      <c r="IO108" s="47"/>
      <c r="IP108" s="47"/>
    </row>
    <row r="109" spans="2:250" ht="12.75">
      <c r="B109" s="334"/>
      <c r="P109" s="334"/>
      <c r="Z109" s="334"/>
      <c r="BB109" s="657"/>
      <c r="BL109" s="334"/>
      <c r="BX109" s="288"/>
      <c r="BY109" s="288"/>
      <c r="BZ109" s="707"/>
      <c r="CA109" s="295"/>
      <c r="CB109" s="295"/>
      <c r="CC109" s="295"/>
      <c r="CD109" s="707"/>
      <c r="CE109" s="295"/>
      <c r="CF109" s="295"/>
      <c r="CG109" s="295"/>
      <c r="CH109" s="707"/>
      <c r="CI109" s="295"/>
      <c r="CJ109" s="295"/>
      <c r="CK109" s="295"/>
      <c r="CL109" s="288"/>
      <c r="CM109" s="135"/>
      <c r="CN109" s="334"/>
      <c r="CZ109" s="185"/>
      <c r="DA109" s="48"/>
      <c r="DB109" s="141"/>
      <c r="DC109" s="142"/>
      <c r="DD109" s="47"/>
      <c r="DE109" s="119"/>
      <c r="DF109" s="47"/>
      <c r="DG109" s="47"/>
      <c r="DH109" s="47"/>
      <c r="DI109" s="47"/>
      <c r="DJ109" s="47"/>
      <c r="DK109" s="47"/>
      <c r="DL109" s="47"/>
      <c r="DM109" s="47"/>
      <c r="DN109" s="47"/>
      <c r="DW109" s="57"/>
      <c r="EE109" s="130"/>
      <c r="EF109" s="130"/>
      <c r="EG109" s="130"/>
      <c r="EH109" s="148"/>
      <c r="EK109" s="770"/>
      <c r="EL109" s="752"/>
      <c r="EM109" s="753"/>
      <c r="EN109" s="754"/>
      <c r="EO109" s="754"/>
      <c r="EP109" s="754"/>
      <c r="EQ109" s="130"/>
      <c r="ER109" s="130"/>
      <c r="ET109" s="142"/>
      <c r="EU109" s="809"/>
      <c r="EV109" s="809"/>
      <c r="EW109" s="809"/>
      <c r="EX109" s="808"/>
      <c r="EY109" s="613"/>
      <c r="EZ109" s="183"/>
      <c r="FA109" s="696"/>
      <c r="FB109" s="182"/>
      <c r="FC109" s="182"/>
      <c r="FD109" s="47"/>
      <c r="FE109" s="178"/>
      <c r="FF109" s="47"/>
      <c r="FG109" s="175"/>
      <c r="FH109" s="47"/>
      <c r="FI109" s="47"/>
      <c r="FK109" s="47"/>
      <c r="FL109" s="47"/>
      <c r="FM109" s="47"/>
      <c r="FN109" s="47"/>
      <c r="FO109" s="47"/>
      <c r="FP109" s="47"/>
      <c r="FQ109" s="47"/>
      <c r="FR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I109" s="142"/>
      <c r="GJ109" s="142"/>
      <c r="GK109" s="808"/>
      <c r="IL109" s="808"/>
      <c r="IM109" s="47"/>
      <c r="IN109" s="47"/>
      <c r="IO109" s="47"/>
      <c r="IP109" s="47"/>
    </row>
    <row r="110" spans="2:250" ht="12.75">
      <c r="B110" s="334"/>
      <c r="P110" s="334"/>
      <c r="Z110" s="334"/>
      <c r="AM110" s="135"/>
      <c r="AN110" s="334"/>
      <c r="BB110" s="657"/>
      <c r="BL110" s="334"/>
      <c r="BX110" s="288"/>
      <c r="BY110" s="288"/>
      <c r="BZ110" s="707"/>
      <c r="CA110" s="295"/>
      <c r="CB110" s="295"/>
      <c r="CC110" s="295"/>
      <c r="CD110" s="707"/>
      <c r="CE110" s="295"/>
      <c r="CF110" s="295"/>
      <c r="CG110" s="295"/>
      <c r="CH110" s="707"/>
      <c r="CI110" s="295"/>
      <c r="CJ110" s="295"/>
      <c r="CK110" s="295"/>
      <c r="CL110" s="288"/>
      <c r="CM110" s="135"/>
      <c r="CN110" s="334"/>
      <c r="CZ110" s="185"/>
      <c r="DA110" s="48"/>
      <c r="DB110" s="141"/>
      <c r="DC110" s="142"/>
      <c r="DD110" s="47"/>
      <c r="DE110" s="119"/>
      <c r="DF110" s="47"/>
      <c r="DG110" s="47"/>
      <c r="DH110" s="47"/>
      <c r="DI110" s="47"/>
      <c r="DJ110" s="47"/>
      <c r="DK110" s="47"/>
      <c r="DL110" s="47"/>
      <c r="DM110" s="47"/>
      <c r="DN110" s="47"/>
      <c r="DW110" s="57"/>
      <c r="EE110" s="130"/>
      <c r="EF110" s="130"/>
      <c r="EG110" s="130"/>
      <c r="EH110" s="148"/>
      <c r="EK110" s="774"/>
      <c r="EL110" s="750"/>
      <c r="EM110" s="775"/>
      <c r="EN110" s="776"/>
      <c r="EO110" s="776"/>
      <c r="EP110" s="751"/>
      <c r="EQ110" s="130"/>
      <c r="ER110" s="130"/>
      <c r="ET110" s="142"/>
      <c r="EU110" s="809"/>
      <c r="EV110" s="809"/>
      <c r="EW110" s="809"/>
      <c r="EX110" s="808"/>
      <c r="EY110" s="613"/>
      <c r="EZ110" s="183"/>
      <c r="FA110" s="696"/>
      <c r="FB110" s="182"/>
      <c r="FC110" s="182"/>
      <c r="FD110" s="47"/>
      <c r="FE110" s="178"/>
      <c r="FF110" s="47"/>
      <c r="FG110" s="175"/>
      <c r="FH110" s="47"/>
      <c r="FI110" s="47"/>
      <c r="FK110" s="47"/>
      <c r="FL110" s="47"/>
      <c r="FM110" s="47"/>
      <c r="FN110" s="47"/>
      <c r="FO110" s="47"/>
      <c r="FP110" s="47"/>
      <c r="FQ110" s="47"/>
      <c r="FR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I110" s="142"/>
      <c r="GJ110" s="142"/>
      <c r="GK110" s="808"/>
      <c r="IL110" s="808"/>
      <c r="IM110" s="47"/>
      <c r="IN110" s="47"/>
      <c r="IO110" s="47"/>
      <c r="IP110" s="47"/>
    </row>
    <row r="111" spans="2:250" ht="12.75">
      <c r="B111" s="334"/>
      <c r="P111" s="334"/>
      <c r="Z111" s="334"/>
      <c r="AM111" s="135"/>
      <c r="AN111" s="334"/>
      <c r="BB111" s="168"/>
      <c r="BC111" s="280"/>
      <c r="BL111" s="334"/>
      <c r="BX111" s="288"/>
      <c r="BY111" s="288"/>
      <c r="BZ111" s="707"/>
      <c r="CA111" s="295"/>
      <c r="CB111" s="295"/>
      <c r="CC111" s="295"/>
      <c r="CD111" s="707"/>
      <c r="CE111" s="295"/>
      <c r="CF111" s="295"/>
      <c r="CG111" s="295"/>
      <c r="CH111" s="707"/>
      <c r="CI111" s="295"/>
      <c r="CJ111" s="295"/>
      <c r="CK111" s="295"/>
      <c r="CL111" s="288"/>
      <c r="CM111" s="135"/>
      <c r="CN111" s="334"/>
      <c r="CZ111" s="185"/>
      <c r="DA111" s="48"/>
      <c r="DB111" s="141"/>
      <c r="DC111" s="142"/>
      <c r="DD111" s="47"/>
      <c r="DE111" s="119"/>
      <c r="DF111" s="47"/>
      <c r="DG111" s="47"/>
      <c r="DH111" s="47"/>
      <c r="DI111" s="47"/>
      <c r="DJ111" s="47"/>
      <c r="DK111" s="47"/>
      <c r="DL111" s="47"/>
      <c r="DM111" s="47"/>
      <c r="DN111" s="47"/>
      <c r="DW111" s="57"/>
      <c r="DX111" s="47"/>
      <c r="DY111" s="130"/>
      <c r="DZ111" s="148"/>
      <c r="EA111" s="130"/>
      <c r="EB111" s="130"/>
      <c r="EC111" s="130"/>
      <c r="ED111" s="148"/>
      <c r="EE111" s="130"/>
      <c r="EF111" s="130"/>
      <c r="EG111" s="130"/>
      <c r="EH111" s="148"/>
      <c r="EK111" s="774"/>
      <c r="EL111" s="750"/>
      <c r="EM111" s="775"/>
      <c r="EN111" s="776"/>
      <c r="EO111" s="776"/>
      <c r="EP111" s="751"/>
      <c r="EQ111" s="130"/>
      <c r="ER111" s="130"/>
      <c r="ET111" s="142"/>
      <c r="EU111" s="809"/>
      <c r="EV111" s="809"/>
      <c r="EW111" s="809"/>
      <c r="EX111" s="808"/>
      <c r="EY111" s="613"/>
      <c r="EZ111" s="183"/>
      <c r="FA111" s="696"/>
      <c r="FB111" s="182"/>
      <c r="FC111" s="182"/>
      <c r="FD111" s="47"/>
      <c r="FE111" s="178"/>
      <c r="FF111" s="47"/>
      <c r="FG111" s="175"/>
      <c r="FH111" s="47"/>
      <c r="FI111" s="47"/>
      <c r="FK111" s="47"/>
      <c r="FL111" s="47"/>
      <c r="FM111" s="47"/>
      <c r="FN111" s="47"/>
      <c r="FO111" s="47"/>
      <c r="FP111" s="47"/>
      <c r="FQ111" s="47"/>
      <c r="FR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I111" s="142"/>
      <c r="GJ111" s="142"/>
      <c r="GK111" s="808"/>
      <c r="IL111" s="808"/>
      <c r="IM111" s="47"/>
      <c r="IN111" s="47"/>
      <c r="IO111" s="47"/>
      <c r="IP111" s="47"/>
    </row>
    <row r="112" spans="2:250" ht="12.75">
      <c r="B112" s="334"/>
      <c r="P112" s="334"/>
      <c r="Z112" s="334"/>
      <c r="AM112" s="135"/>
      <c r="AN112" s="334"/>
      <c r="BB112" s="657"/>
      <c r="BL112" s="334"/>
      <c r="BX112" s="288"/>
      <c r="BY112" s="288"/>
      <c r="BZ112" s="707"/>
      <c r="CA112" s="295"/>
      <c r="CB112" s="295"/>
      <c r="CC112" s="295"/>
      <c r="CD112" s="707"/>
      <c r="CE112" s="295"/>
      <c r="CF112" s="295"/>
      <c r="CG112" s="295"/>
      <c r="CH112" s="707"/>
      <c r="CI112" s="295"/>
      <c r="CJ112" s="295"/>
      <c r="CK112" s="295"/>
      <c r="CL112" s="288"/>
      <c r="CN112" s="334"/>
      <c r="CZ112" s="185"/>
      <c r="DA112" s="48"/>
      <c r="DB112" s="141"/>
      <c r="DC112" s="142"/>
      <c r="DD112" s="47"/>
      <c r="DE112" s="119"/>
      <c r="DF112" s="47"/>
      <c r="DG112" s="47"/>
      <c r="DH112" s="47"/>
      <c r="DI112" s="47"/>
      <c r="DJ112" s="47"/>
      <c r="DK112" s="47"/>
      <c r="DL112" s="47"/>
      <c r="DM112" s="47"/>
      <c r="DN112" s="47"/>
      <c r="DW112" s="57"/>
      <c r="DX112" s="47"/>
      <c r="DY112" s="130"/>
      <c r="DZ112" s="148"/>
      <c r="EA112" s="130"/>
      <c r="EB112" s="130"/>
      <c r="EC112" s="130"/>
      <c r="ED112" s="148"/>
      <c r="EE112" s="130"/>
      <c r="EF112" s="130"/>
      <c r="EG112" s="130"/>
      <c r="EH112" s="148"/>
      <c r="EK112" s="781"/>
      <c r="EL112" s="752"/>
      <c r="EM112" s="753"/>
      <c r="EN112" s="754"/>
      <c r="EO112" s="754"/>
      <c r="EP112" s="754"/>
      <c r="EQ112" s="130"/>
      <c r="ER112" s="130"/>
      <c r="ET112" s="142"/>
      <c r="EU112" s="809"/>
      <c r="EV112" s="809"/>
      <c r="EW112" s="809"/>
      <c r="EX112" s="808"/>
      <c r="EY112" s="613"/>
      <c r="EZ112" s="183"/>
      <c r="FA112" s="696"/>
      <c r="FB112" s="182"/>
      <c r="FC112" s="182"/>
      <c r="FD112" s="47"/>
      <c r="FE112" s="178"/>
      <c r="FF112" s="47"/>
      <c r="FG112" s="175"/>
      <c r="FH112" s="47"/>
      <c r="FI112" s="47"/>
      <c r="FK112" s="47"/>
      <c r="FL112" s="47"/>
      <c r="FM112" s="47"/>
      <c r="FN112" s="47"/>
      <c r="FO112" s="47"/>
      <c r="FP112" s="47"/>
      <c r="FQ112" s="47"/>
      <c r="FR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I112" s="142"/>
      <c r="GJ112" s="142"/>
      <c r="GK112" s="808"/>
      <c r="IL112" s="808"/>
      <c r="IM112" s="47"/>
      <c r="IN112" s="47"/>
      <c r="IO112" s="47"/>
      <c r="IP112" s="47"/>
    </row>
    <row r="113" spans="2:250" ht="12.75">
      <c r="B113" s="334"/>
      <c r="P113" s="334"/>
      <c r="AM113" s="135"/>
      <c r="AN113" s="334"/>
      <c r="BB113" s="657"/>
      <c r="BX113" s="288"/>
      <c r="BY113" s="288"/>
      <c r="BZ113" s="707"/>
      <c r="CA113" s="295"/>
      <c r="CB113" s="295"/>
      <c r="CC113" s="295"/>
      <c r="CD113" s="707"/>
      <c r="CE113" s="295"/>
      <c r="CF113" s="295"/>
      <c r="CG113" s="295"/>
      <c r="CH113" s="707"/>
      <c r="CI113" s="295"/>
      <c r="CJ113" s="295"/>
      <c r="CK113" s="295"/>
      <c r="CL113" s="288"/>
      <c r="CM113" s="135"/>
      <c r="CN113" s="334"/>
      <c r="CZ113" s="185"/>
      <c r="DA113" s="48"/>
      <c r="DB113" s="141"/>
      <c r="DC113" s="142"/>
      <c r="DD113" s="47"/>
      <c r="DE113" s="119"/>
      <c r="DF113" s="47"/>
      <c r="DG113" s="47"/>
      <c r="DH113" s="47"/>
      <c r="DI113" s="47"/>
      <c r="DJ113" s="47"/>
      <c r="DK113" s="47"/>
      <c r="DL113" s="47"/>
      <c r="DM113" s="47"/>
      <c r="DN113" s="47"/>
      <c r="DW113" s="57"/>
      <c r="DX113" s="47"/>
      <c r="DY113" s="130"/>
      <c r="DZ113" s="148"/>
      <c r="EA113" s="130"/>
      <c r="EB113" s="130"/>
      <c r="EC113" s="130"/>
      <c r="ED113" s="148"/>
      <c r="EE113" s="130"/>
      <c r="EF113" s="130"/>
      <c r="EG113" s="130"/>
      <c r="EH113" s="148"/>
      <c r="EK113" s="781"/>
      <c r="EL113" s="752"/>
      <c r="EM113" s="753"/>
      <c r="EN113" s="754"/>
      <c r="EO113" s="754"/>
      <c r="EP113" s="754"/>
      <c r="EQ113" s="130"/>
      <c r="ER113" s="130"/>
      <c r="ET113" s="142"/>
      <c r="EU113" s="809"/>
      <c r="EV113" s="809"/>
      <c r="EW113" s="809"/>
      <c r="EX113" s="808"/>
      <c r="EY113" s="613"/>
      <c r="EZ113" s="183"/>
      <c r="FA113" s="696"/>
      <c r="FB113" s="182"/>
      <c r="FC113" s="182"/>
      <c r="FD113" s="47"/>
      <c r="FE113" s="178"/>
      <c r="FF113" s="47"/>
      <c r="FG113" s="175"/>
      <c r="FH113" s="47"/>
      <c r="FI113" s="47"/>
      <c r="FK113" s="47"/>
      <c r="FL113" s="47"/>
      <c r="FM113" s="47"/>
      <c r="FN113" s="47"/>
      <c r="FO113" s="47"/>
      <c r="FP113" s="47"/>
      <c r="FQ113" s="47"/>
      <c r="FR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I113" s="142"/>
      <c r="GJ113" s="142"/>
      <c r="GK113" s="808"/>
      <c r="IL113" s="808"/>
      <c r="IM113" s="47"/>
      <c r="IN113" s="47"/>
      <c r="IO113" s="47"/>
      <c r="IP113" s="47"/>
    </row>
    <row r="114" spans="39:250" ht="12.75">
      <c r="AM114" s="135"/>
      <c r="AN114" s="334"/>
      <c r="BB114" s="168"/>
      <c r="BC114" s="280"/>
      <c r="BX114" s="288"/>
      <c r="BY114" s="288"/>
      <c r="BZ114" s="707"/>
      <c r="CA114" s="295"/>
      <c r="CB114" s="295"/>
      <c r="CC114" s="295"/>
      <c r="CD114" s="707"/>
      <c r="CE114" s="295"/>
      <c r="CF114" s="295"/>
      <c r="CG114" s="295"/>
      <c r="CH114" s="707"/>
      <c r="CI114" s="295"/>
      <c r="CJ114" s="295"/>
      <c r="CK114" s="295"/>
      <c r="CL114" s="288"/>
      <c r="CM114" s="135"/>
      <c r="CN114" s="334"/>
      <c r="CZ114" s="185"/>
      <c r="DA114" s="48"/>
      <c r="DB114" s="141"/>
      <c r="DC114" s="142"/>
      <c r="DD114" s="47"/>
      <c r="DE114" s="119"/>
      <c r="DF114" s="47"/>
      <c r="DG114" s="47"/>
      <c r="DH114" s="47"/>
      <c r="DI114" s="47"/>
      <c r="DJ114" s="47"/>
      <c r="DK114" s="47"/>
      <c r="DL114" s="47"/>
      <c r="DM114" s="47"/>
      <c r="DN114" s="47"/>
      <c r="DW114" s="57"/>
      <c r="DX114" s="47"/>
      <c r="DY114" s="130"/>
      <c r="DZ114" s="148"/>
      <c r="EA114" s="130"/>
      <c r="EB114" s="130"/>
      <c r="EC114" s="130"/>
      <c r="ED114" s="148"/>
      <c r="EE114" s="130"/>
      <c r="EF114" s="130"/>
      <c r="EG114" s="130"/>
      <c r="EH114" s="148"/>
      <c r="EK114" s="781"/>
      <c r="EL114" s="752"/>
      <c r="EM114" s="753"/>
      <c r="EN114" s="754"/>
      <c r="EO114" s="754"/>
      <c r="EP114" s="754"/>
      <c r="EQ114" s="130"/>
      <c r="ER114" s="130"/>
      <c r="ET114" s="142"/>
      <c r="EU114" s="809"/>
      <c r="EV114" s="809"/>
      <c r="EW114" s="809"/>
      <c r="EX114" s="808"/>
      <c r="EY114" s="613"/>
      <c r="EZ114" s="183"/>
      <c r="FA114" s="696"/>
      <c r="FB114" s="182"/>
      <c r="FC114" s="182"/>
      <c r="FD114" s="47"/>
      <c r="FE114" s="178"/>
      <c r="FF114" s="47"/>
      <c r="FG114" s="175"/>
      <c r="FH114" s="47"/>
      <c r="FI114" s="47"/>
      <c r="FK114" s="47"/>
      <c r="FL114" s="47"/>
      <c r="FM114" s="47"/>
      <c r="FN114" s="47"/>
      <c r="FO114" s="47"/>
      <c r="FP114" s="47"/>
      <c r="FQ114" s="47"/>
      <c r="FR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I114" s="142"/>
      <c r="GJ114" s="142"/>
      <c r="GK114" s="808"/>
      <c r="IL114" s="808"/>
      <c r="IM114" s="47"/>
      <c r="IN114" s="47"/>
      <c r="IO114" s="47"/>
      <c r="IP114" s="47"/>
    </row>
    <row r="115" spans="16:250" ht="12.75">
      <c r="P115" s="334"/>
      <c r="AM115" s="135"/>
      <c r="AN115" s="334"/>
      <c r="BB115" s="657"/>
      <c r="BX115" s="288"/>
      <c r="BY115" s="288"/>
      <c r="BZ115" s="707"/>
      <c r="CA115" s="295"/>
      <c r="CB115" s="295"/>
      <c r="CC115" s="295"/>
      <c r="CD115" s="707"/>
      <c r="CE115" s="295"/>
      <c r="CF115" s="295"/>
      <c r="CG115" s="295"/>
      <c r="CH115" s="707"/>
      <c r="CI115" s="295"/>
      <c r="CJ115" s="295"/>
      <c r="CK115" s="295"/>
      <c r="CL115" s="288"/>
      <c r="CM115" s="135"/>
      <c r="CN115" s="334"/>
      <c r="CZ115" s="185"/>
      <c r="DA115" s="48"/>
      <c r="DB115" s="141"/>
      <c r="DC115" s="142"/>
      <c r="DD115" s="47"/>
      <c r="DE115" s="119"/>
      <c r="DF115" s="47"/>
      <c r="DG115" s="47"/>
      <c r="DH115" s="47"/>
      <c r="DI115" s="47"/>
      <c r="DJ115" s="47"/>
      <c r="DK115" s="47"/>
      <c r="DL115" s="47"/>
      <c r="DM115" s="47"/>
      <c r="DN115" s="47"/>
      <c r="DW115" s="57"/>
      <c r="DX115" s="47"/>
      <c r="DY115" s="130"/>
      <c r="DZ115" s="148"/>
      <c r="EA115" s="130"/>
      <c r="EB115" s="130"/>
      <c r="EC115" s="130"/>
      <c r="ED115" s="148"/>
      <c r="EE115" s="130"/>
      <c r="EF115" s="130"/>
      <c r="EG115" s="130"/>
      <c r="EH115" s="148"/>
      <c r="EK115" s="770"/>
      <c r="EL115" s="752"/>
      <c r="EM115" s="753"/>
      <c r="EN115" s="754"/>
      <c r="EO115" s="754"/>
      <c r="EP115" s="754"/>
      <c r="EQ115" s="130"/>
      <c r="ER115" s="130"/>
      <c r="ET115" s="142"/>
      <c r="EU115" s="809"/>
      <c r="EV115" s="809"/>
      <c r="EW115" s="809"/>
      <c r="EX115" s="808"/>
      <c r="EY115" s="613"/>
      <c r="EZ115" s="183"/>
      <c r="FA115" s="696"/>
      <c r="FB115" s="182"/>
      <c r="FC115" s="182"/>
      <c r="FD115" s="47"/>
      <c r="FE115" s="178"/>
      <c r="FF115" s="47"/>
      <c r="FG115" s="175"/>
      <c r="FH115" s="47"/>
      <c r="FI115" s="47"/>
      <c r="FK115" s="47"/>
      <c r="FL115" s="47"/>
      <c r="FM115" s="47"/>
      <c r="FN115" s="47"/>
      <c r="FO115" s="47"/>
      <c r="FP115" s="47"/>
      <c r="FQ115" s="47"/>
      <c r="FR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I115" s="142"/>
      <c r="GJ115" s="142"/>
      <c r="GK115" s="808"/>
      <c r="IL115" s="808"/>
      <c r="IM115" s="47"/>
      <c r="IN115" s="47"/>
      <c r="IO115" s="47"/>
      <c r="IP115" s="47"/>
    </row>
    <row r="116" spans="16:250" ht="12.75">
      <c r="P116" s="334"/>
      <c r="AM116" s="135"/>
      <c r="AN116" s="334"/>
      <c r="BB116" s="168"/>
      <c r="BC116" s="280"/>
      <c r="BX116" s="288"/>
      <c r="BY116" s="288"/>
      <c r="BZ116" s="707"/>
      <c r="CA116" s="295"/>
      <c r="CB116" s="295"/>
      <c r="CC116" s="295"/>
      <c r="CD116" s="707"/>
      <c r="CE116" s="295"/>
      <c r="CF116" s="295"/>
      <c r="CG116" s="295"/>
      <c r="CH116" s="707"/>
      <c r="CI116" s="295"/>
      <c r="CJ116" s="295"/>
      <c r="CK116" s="295"/>
      <c r="CL116" s="288"/>
      <c r="CM116" s="135"/>
      <c r="CN116" s="334"/>
      <c r="CZ116" s="185"/>
      <c r="DA116" s="48"/>
      <c r="DB116" s="141"/>
      <c r="DC116" s="142"/>
      <c r="DD116" s="47"/>
      <c r="DE116" s="119"/>
      <c r="DF116" s="47"/>
      <c r="DG116" s="47"/>
      <c r="DH116" s="47"/>
      <c r="DI116" s="47"/>
      <c r="DJ116" s="47"/>
      <c r="DK116" s="47"/>
      <c r="DL116" s="47"/>
      <c r="DM116" s="47"/>
      <c r="DN116" s="47"/>
      <c r="DW116" s="57"/>
      <c r="DX116" s="47"/>
      <c r="DY116" s="130"/>
      <c r="DZ116" s="148"/>
      <c r="EA116" s="130"/>
      <c r="EB116" s="130"/>
      <c r="EC116" s="130"/>
      <c r="ED116" s="148"/>
      <c r="EE116" s="130"/>
      <c r="EF116" s="130"/>
      <c r="EG116" s="130"/>
      <c r="EH116" s="148"/>
      <c r="EK116" s="770"/>
      <c r="EL116" s="752"/>
      <c r="EM116" s="753"/>
      <c r="EN116" s="754"/>
      <c r="EO116" s="754"/>
      <c r="EP116" s="754"/>
      <c r="EQ116" s="130"/>
      <c r="ER116" s="130"/>
      <c r="ET116" s="142"/>
      <c r="EU116" s="809"/>
      <c r="EV116" s="809"/>
      <c r="EW116" s="809"/>
      <c r="EX116" s="808"/>
      <c r="EY116" s="613"/>
      <c r="EZ116" s="183"/>
      <c r="FA116" s="696"/>
      <c r="FB116" s="182"/>
      <c r="FC116" s="182"/>
      <c r="FD116" s="47"/>
      <c r="FE116" s="178"/>
      <c r="FF116" s="47"/>
      <c r="FG116" s="175"/>
      <c r="FH116" s="47"/>
      <c r="FI116" s="47"/>
      <c r="FK116" s="47"/>
      <c r="FL116" s="47"/>
      <c r="FM116" s="47"/>
      <c r="FN116" s="47"/>
      <c r="FO116" s="47"/>
      <c r="FP116" s="47"/>
      <c r="FQ116" s="47"/>
      <c r="FR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I116" s="142"/>
      <c r="GJ116" s="142"/>
      <c r="GK116" s="808"/>
      <c r="IL116" s="808"/>
      <c r="IM116" s="47"/>
      <c r="IN116" s="47"/>
      <c r="IO116" s="47"/>
      <c r="IP116" s="47"/>
    </row>
    <row r="117" spans="16:250" ht="12.75">
      <c r="P117" s="334"/>
      <c r="AM117" s="135"/>
      <c r="AN117" s="334"/>
      <c r="BB117" s="657"/>
      <c r="BX117" s="288"/>
      <c r="BY117" s="288"/>
      <c r="BZ117" s="707"/>
      <c r="CA117" s="295"/>
      <c r="CB117" s="295"/>
      <c r="CC117" s="295"/>
      <c r="CD117" s="707"/>
      <c r="CE117" s="295"/>
      <c r="CF117" s="295"/>
      <c r="CG117" s="295"/>
      <c r="CH117" s="707"/>
      <c r="CI117" s="295"/>
      <c r="CJ117" s="295"/>
      <c r="CK117" s="295"/>
      <c r="CL117" s="288"/>
      <c r="CM117" s="135"/>
      <c r="CN117" s="334"/>
      <c r="CZ117" s="185"/>
      <c r="DA117" s="48"/>
      <c r="DB117" s="141"/>
      <c r="DC117" s="142"/>
      <c r="DD117" s="47"/>
      <c r="DE117" s="119"/>
      <c r="DF117" s="47"/>
      <c r="DG117" s="47"/>
      <c r="DH117" s="47"/>
      <c r="DI117" s="47"/>
      <c r="DJ117" s="47"/>
      <c r="DK117" s="47"/>
      <c r="DL117" s="47"/>
      <c r="DM117" s="47"/>
      <c r="DN117" s="47"/>
      <c r="DW117" s="57"/>
      <c r="DX117" s="47"/>
      <c r="DY117" s="130"/>
      <c r="DZ117" s="148"/>
      <c r="EA117" s="130"/>
      <c r="EB117" s="130"/>
      <c r="EC117" s="130"/>
      <c r="ED117" s="148"/>
      <c r="EE117" s="130"/>
      <c r="EF117" s="130"/>
      <c r="EG117" s="130"/>
      <c r="EH117" s="148"/>
      <c r="EK117" s="781"/>
      <c r="EL117" s="752"/>
      <c r="EM117" s="753"/>
      <c r="EN117" s="754"/>
      <c r="EO117" s="754"/>
      <c r="EP117" s="754"/>
      <c r="EQ117" s="130"/>
      <c r="ER117" s="130"/>
      <c r="ET117" s="142"/>
      <c r="EU117" s="809"/>
      <c r="EV117" s="809"/>
      <c r="EW117" s="809"/>
      <c r="EX117" s="808"/>
      <c r="EY117" s="613"/>
      <c r="EZ117" s="183"/>
      <c r="FA117" s="696"/>
      <c r="FB117" s="182"/>
      <c r="FC117" s="182"/>
      <c r="FD117" s="47"/>
      <c r="FE117" s="178"/>
      <c r="FF117" s="47"/>
      <c r="FG117" s="175"/>
      <c r="FH117" s="47"/>
      <c r="FI117" s="47"/>
      <c r="FK117" s="47"/>
      <c r="FL117" s="47"/>
      <c r="FM117" s="47"/>
      <c r="FN117" s="47"/>
      <c r="FO117" s="47"/>
      <c r="FP117" s="47"/>
      <c r="FQ117" s="47"/>
      <c r="FR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I117" s="142"/>
      <c r="GJ117" s="142"/>
      <c r="GK117" s="808"/>
      <c r="IL117" s="808"/>
      <c r="IM117" s="47"/>
      <c r="IN117" s="47"/>
      <c r="IO117" s="47"/>
      <c r="IP117" s="47"/>
    </row>
    <row r="118" spans="16:250" ht="12.75">
      <c r="P118" s="334"/>
      <c r="AM118" s="135"/>
      <c r="AN118" s="334"/>
      <c r="BB118" s="657"/>
      <c r="BX118" s="288"/>
      <c r="BY118" s="288"/>
      <c r="BZ118" s="707"/>
      <c r="CA118" s="295"/>
      <c r="CB118" s="295"/>
      <c r="CC118" s="295"/>
      <c r="CD118" s="707"/>
      <c r="CE118" s="295"/>
      <c r="CF118" s="295"/>
      <c r="CG118" s="295"/>
      <c r="CH118" s="707"/>
      <c r="CI118" s="295"/>
      <c r="CJ118" s="295"/>
      <c r="CK118" s="295"/>
      <c r="CL118" s="288"/>
      <c r="CM118" s="135"/>
      <c r="CN118" s="334"/>
      <c r="CZ118" s="185"/>
      <c r="DA118" s="48"/>
      <c r="DB118" s="141"/>
      <c r="DC118" s="142"/>
      <c r="DD118" s="47"/>
      <c r="DE118" s="119"/>
      <c r="DF118" s="47"/>
      <c r="DG118" s="47"/>
      <c r="DH118" s="47"/>
      <c r="DI118" s="47"/>
      <c r="DJ118" s="47"/>
      <c r="DK118" s="47"/>
      <c r="DL118" s="47"/>
      <c r="DM118" s="47"/>
      <c r="DN118" s="47"/>
      <c r="DW118" s="57"/>
      <c r="DX118" s="47"/>
      <c r="DY118" s="130"/>
      <c r="DZ118" s="148"/>
      <c r="EA118" s="130"/>
      <c r="EB118" s="130"/>
      <c r="EC118" s="130"/>
      <c r="ED118" s="148"/>
      <c r="EE118" s="130"/>
      <c r="EF118" s="130"/>
      <c r="EG118" s="130"/>
      <c r="EH118" s="148"/>
      <c r="EK118" s="781"/>
      <c r="EL118" s="752"/>
      <c r="EM118" s="753"/>
      <c r="EN118" s="754"/>
      <c r="EO118" s="754"/>
      <c r="EP118" s="754"/>
      <c r="EQ118" s="130"/>
      <c r="ER118" s="130"/>
      <c r="ET118" s="142"/>
      <c r="EU118" s="809"/>
      <c r="EV118" s="809"/>
      <c r="EW118" s="809"/>
      <c r="EX118" s="808"/>
      <c r="EY118" s="613"/>
      <c r="EZ118" s="183"/>
      <c r="FA118" s="696"/>
      <c r="FB118" s="182"/>
      <c r="FC118" s="182"/>
      <c r="FD118" s="47"/>
      <c r="FE118" s="178"/>
      <c r="FF118" s="47"/>
      <c r="FG118" s="175"/>
      <c r="FH118" s="47"/>
      <c r="FI118" s="47"/>
      <c r="FK118" s="47"/>
      <c r="FL118" s="47"/>
      <c r="FM118" s="47"/>
      <c r="FN118" s="47"/>
      <c r="FO118" s="47"/>
      <c r="FP118" s="47"/>
      <c r="FQ118" s="47"/>
      <c r="FR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I118" s="142"/>
      <c r="GJ118" s="142"/>
      <c r="GK118" s="808"/>
      <c r="IL118" s="808"/>
      <c r="IM118" s="47"/>
      <c r="IN118" s="47"/>
      <c r="IO118" s="47"/>
      <c r="IP118" s="47"/>
    </row>
    <row r="119" spans="16:250" ht="12.75">
      <c r="P119" s="334"/>
      <c r="AM119" s="135"/>
      <c r="AN119" s="334"/>
      <c r="BB119" s="657"/>
      <c r="BX119" s="288"/>
      <c r="BY119" s="288"/>
      <c r="BZ119" s="707"/>
      <c r="CA119" s="295"/>
      <c r="CB119" s="295"/>
      <c r="CC119" s="295"/>
      <c r="CD119" s="707"/>
      <c r="CE119" s="295"/>
      <c r="CF119" s="295"/>
      <c r="CG119" s="295"/>
      <c r="CH119" s="707"/>
      <c r="CI119" s="295"/>
      <c r="CJ119" s="295"/>
      <c r="CK119" s="295"/>
      <c r="CL119" s="288"/>
      <c r="CM119" s="135"/>
      <c r="CN119" s="334"/>
      <c r="CZ119" s="185"/>
      <c r="DA119" s="48"/>
      <c r="DB119" s="141"/>
      <c r="DC119" s="142"/>
      <c r="DD119" s="47"/>
      <c r="DE119" s="119"/>
      <c r="DF119" s="47"/>
      <c r="DG119" s="47"/>
      <c r="DH119" s="47"/>
      <c r="DI119" s="47"/>
      <c r="DJ119" s="47"/>
      <c r="DK119" s="47"/>
      <c r="DL119" s="47"/>
      <c r="DM119" s="47"/>
      <c r="DN119" s="47"/>
      <c r="DW119" s="57"/>
      <c r="DX119" s="47"/>
      <c r="DY119" s="130"/>
      <c r="DZ119" s="148"/>
      <c r="EA119" s="130"/>
      <c r="EB119" s="130"/>
      <c r="EC119" s="130"/>
      <c r="ED119" s="148"/>
      <c r="EE119" s="130"/>
      <c r="EF119" s="130"/>
      <c r="EG119" s="130"/>
      <c r="EH119" s="148"/>
      <c r="EK119" s="750"/>
      <c r="EL119" s="750"/>
      <c r="EM119" s="168"/>
      <c r="EN119" s="754"/>
      <c r="EO119" s="754"/>
      <c r="EP119" s="754"/>
      <c r="EQ119" s="130"/>
      <c r="ER119" s="130"/>
      <c r="ET119" s="142"/>
      <c r="EU119" s="809"/>
      <c r="EV119" s="809"/>
      <c r="EW119" s="809"/>
      <c r="EX119" s="808"/>
      <c r="EY119" s="613"/>
      <c r="EZ119" s="183"/>
      <c r="FA119" s="696"/>
      <c r="FB119" s="182"/>
      <c r="FC119" s="182"/>
      <c r="FD119" s="47"/>
      <c r="FE119" s="178"/>
      <c r="FF119" s="47"/>
      <c r="FG119" s="175"/>
      <c r="FH119" s="47"/>
      <c r="FI119" s="47"/>
      <c r="FK119" s="47"/>
      <c r="FL119" s="47"/>
      <c r="FM119" s="47"/>
      <c r="FN119" s="47"/>
      <c r="FO119" s="47"/>
      <c r="FP119" s="47"/>
      <c r="FQ119" s="47"/>
      <c r="FR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I119" s="142"/>
      <c r="GJ119" s="142"/>
      <c r="GK119" s="808"/>
      <c r="IL119" s="808"/>
      <c r="IM119" s="47"/>
      <c r="IN119" s="47"/>
      <c r="IO119" s="47"/>
      <c r="IP119" s="47"/>
    </row>
    <row r="120" spans="16:250" ht="12.75">
      <c r="P120" s="334"/>
      <c r="AM120" s="135"/>
      <c r="AN120" s="334"/>
      <c r="BB120" s="657"/>
      <c r="BX120" s="288"/>
      <c r="BY120" s="288"/>
      <c r="BZ120" s="707"/>
      <c r="CA120" s="295"/>
      <c r="CB120" s="295"/>
      <c r="CC120" s="295"/>
      <c r="CD120" s="707"/>
      <c r="CE120" s="295"/>
      <c r="CF120" s="295"/>
      <c r="CG120" s="295"/>
      <c r="CH120" s="707"/>
      <c r="CI120" s="295"/>
      <c r="CJ120" s="295"/>
      <c r="CK120" s="295"/>
      <c r="CL120" s="288"/>
      <c r="CM120" s="135"/>
      <c r="CN120" s="334"/>
      <c r="CZ120" s="185"/>
      <c r="DA120" s="48"/>
      <c r="DB120" s="141"/>
      <c r="DC120" s="142"/>
      <c r="DD120" s="47"/>
      <c r="DE120" s="119"/>
      <c r="DF120" s="47"/>
      <c r="DG120" s="47"/>
      <c r="DH120" s="47"/>
      <c r="DI120" s="47"/>
      <c r="DJ120" s="47"/>
      <c r="DK120" s="47"/>
      <c r="DL120" s="47"/>
      <c r="DM120" s="47"/>
      <c r="DN120" s="47"/>
      <c r="DW120" s="57"/>
      <c r="DX120" s="47"/>
      <c r="DY120" s="130"/>
      <c r="DZ120" s="148"/>
      <c r="EA120" s="130"/>
      <c r="EB120" s="130"/>
      <c r="EC120" s="130"/>
      <c r="ED120" s="148"/>
      <c r="EE120" s="130"/>
      <c r="EF120" s="130"/>
      <c r="EG120" s="130"/>
      <c r="EH120" s="148"/>
      <c r="EK120" s="781"/>
      <c r="EL120" s="752"/>
      <c r="EM120" s="168"/>
      <c r="EN120" s="754"/>
      <c r="EO120" s="754"/>
      <c r="EP120" s="754"/>
      <c r="EQ120" s="130"/>
      <c r="ER120" s="130"/>
      <c r="ET120" s="142"/>
      <c r="EU120" s="809"/>
      <c r="EV120" s="809"/>
      <c r="EW120" s="809"/>
      <c r="EX120" s="808"/>
      <c r="EY120" s="613"/>
      <c r="EZ120" s="183"/>
      <c r="FA120" s="696"/>
      <c r="FB120" s="182"/>
      <c r="FC120" s="182"/>
      <c r="FD120" s="47"/>
      <c r="FE120" s="178"/>
      <c r="FF120" s="47"/>
      <c r="FG120" s="175"/>
      <c r="FH120" s="47"/>
      <c r="FI120" s="47"/>
      <c r="FK120" s="47"/>
      <c r="FL120" s="47"/>
      <c r="FM120" s="47"/>
      <c r="FN120" s="47"/>
      <c r="FO120" s="47"/>
      <c r="FP120" s="47"/>
      <c r="FQ120" s="47"/>
      <c r="FR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I120" s="142"/>
      <c r="GJ120" s="142"/>
      <c r="GK120" s="808"/>
      <c r="IL120" s="808"/>
      <c r="IM120" s="47"/>
      <c r="IN120" s="47"/>
      <c r="IO120" s="47"/>
      <c r="IP120" s="47"/>
    </row>
    <row r="121" spans="16:250" ht="12.75">
      <c r="P121" s="334"/>
      <c r="AM121" s="135"/>
      <c r="AN121" s="334"/>
      <c r="BB121" s="657"/>
      <c r="BX121" s="288"/>
      <c r="BY121" s="288"/>
      <c r="BZ121" s="707"/>
      <c r="CA121" s="295"/>
      <c r="CB121" s="295"/>
      <c r="CC121" s="295"/>
      <c r="CD121" s="707"/>
      <c r="CE121" s="295"/>
      <c r="CF121" s="295"/>
      <c r="CG121" s="295"/>
      <c r="CH121" s="707"/>
      <c r="CI121" s="295"/>
      <c r="CJ121" s="295"/>
      <c r="CK121" s="295"/>
      <c r="CL121" s="288"/>
      <c r="CM121" s="135"/>
      <c r="CN121" s="334"/>
      <c r="CZ121" s="185"/>
      <c r="DA121" s="48"/>
      <c r="DB121" s="141"/>
      <c r="DC121" s="142"/>
      <c r="DD121" s="47"/>
      <c r="DE121" s="119"/>
      <c r="DF121" s="47"/>
      <c r="DG121" s="47"/>
      <c r="DH121" s="47"/>
      <c r="DI121" s="47"/>
      <c r="DJ121" s="47"/>
      <c r="DK121" s="47"/>
      <c r="DL121" s="47"/>
      <c r="DM121" s="47"/>
      <c r="DN121" s="47"/>
      <c r="DW121" s="57"/>
      <c r="DX121" s="47"/>
      <c r="DY121" s="130"/>
      <c r="DZ121" s="148"/>
      <c r="EA121" s="130"/>
      <c r="EB121" s="130"/>
      <c r="EC121" s="130"/>
      <c r="ED121" s="148"/>
      <c r="EE121" s="130"/>
      <c r="EF121" s="130"/>
      <c r="EG121" s="130"/>
      <c r="EH121" s="148"/>
      <c r="EK121" s="781"/>
      <c r="EL121" s="752"/>
      <c r="EM121" s="168"/>
      <c r="EN121" s="754"/>
      <c r="EO121" s="754"/>
      <c r="EP121" s="754"/>
      <c r="EQ121" s="130"/>
      <c r="ER121" s="130"/>
      <c r="ET121" s="142"/>
      <c r="EU121" s="809"/>
      <c r="EV121" s="809"/>
      <c r="EW121" s="809"/>
      <c r="EX121" s="808"/>
      <c r="EY121" s="613"/>
      <c r="EZ121" s="183"/>
      <c r="FA121" s="696"/>
      <c r="FB121" s="182"/>
      <c r="FC121" s="182"/>
      <c r="FD121" s="47"/>
      <c r="FE121" s="178"/>
      <c r="FF121" s="47"/>
      <c r="FG121" s="175"/>
      <c r="FH121" s="47"/>
      <c r="FI121" s="47"/>
      <c r="FK121" s="47"/>
      <c r="FL121" s="47"/>
      <c r="FM121" s="47"/>
      <c r="FN121" s="47"/>
      <c r="FO121" s="47"/>
      <c r="FP121" s="47"/>
      <c r="FQ121" s="47"/>
      <c r="FR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I121" s="142"/>
      <c r="GJ121" s="142"/>
      <c r="GK121" s="808"/>
      <c r="IL121" s="808"/>
      <c r="IM121" s="47"/>
      <c r="IN121" s="47"/>
      <c r="IO121" s="47"/>
      <c r="IP121" s="47"/>
    </row>
    <row r="122" spans="16:250" ht="12.75">
      <c r="P122" s="334"/>
      <c r="AM122" s="135"/>
      <c r="AN122" s="334"/>
      <c r="BB122" s="168"/>
      <c r="BC122" s="280"/>
      <c r="BX122" s="288"/>
      <c r="BY122" s="288"/>
      <c r="BZ122" s="707"/>
      <c r="CA122" s="295"/>
      <c r="CB122" s="295"/>
      <c r="CC122" s="295"/>
      <c r="CD122" s="707"/>
      <c r="CE122" s="295"/>
      <c r="CF122" s="295"/>
      <c r="CG122" s="295"/>
      <c r="CH122" s="707"/>
      <c r="CI122" s="295"/>
      <c r="CJ122" s="295"/>
      <c r="CK122" s="295"/>
      <c r="CL122" s="288"/>
      <c r="CM122" s="135"/>
      <c r="CN122" s="334"/>
      <c r="CZ122" s="185"/>
      <c r="DA122" s="48"/>
      <c r="DB122" s="141"/>
      <c r="DC122" s="142"/>
      <c r="DD122" s="47"/>
      <c r="DE122" s="119"/>
      <c r="DF122" s="47"/>
      <c r="DG122" s="47"/>
      <c r="DH122" s="47"/>
      <c r="DI122" s="47"/>
      <c r="DJ122" s="47"/>
      <c r="DK122" s="47"/>
      <c r="DL122" s="47"/>
      <c r="DM122" s="47"/>
      <c r="DN122" s="47"/>
      <c r="DW122" s="57"/>
      <c r="DX122" s="47"/>
      <c r="DY122" s="130"/>
      <c r="DZ122" s="148"/>
      <c r="EA122" s="130"/>
      <c r="EB122" s="130"/>
      <c r="EC122" s="130"/>
      <c r="ED122" s="148"/>
      <c r="EE122" s="130"/>
      <c r="EF122" s="130"/>
      <c r="EG122" s="130"/>
      <c r="EH122" s="148"/>
      <c r="EK122" s="774"/>
      <c r="EL122" s="750"/>
      <c r="EM122" s="753"/>
      <c r="EN122" s="754"/>
      <c r="EO122" s="754"/>
      <c r="EP122" s="754"/>
      <c r="EQ122" s="130"/>
      <c r="ER122" s="130"/>
      <c r="ET122" s="142"/>
      <c r="EU122" s="809"/>
      <c r="EV122" s="809"/>
      <c r="EW122" s="809"/>
      <c r="EX122" s="808"/>
      <c r="EY122" s="613"/>
      <c r="EZ122" s="183"/>
      <c r="FA122" s="696"/>
      <c r="FB122" s="182"/>
      <c r="FC122" s="182"/>
      <c r="FD122" s="47"/>
      <c r="FE122" s="178"/>
      <c r="FF122" s="47"/>
      <c r="FG122" s="175"/>
      <c r="FH122" s="47"/>
      <c r="FI122" s="47"/>
      <c r="FK122" s="47"/>
      <c r="FL122" s="47"/>
      <c r="FM122" s="47"/>
      <c r="FN122" s="47"/>
      <c r="FO122" s="47"/>
      <c r="FP122" s="47"/>
      <c r="FQ122" s="47"/>
      <c r="FR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I122" s="142"/>
      <c r="GJ122" s="142"/>
      <c r="GK122" s="808"/>
      <c r="IL122" s="808"/>
      <c r="IM122" s="47"/>
      <c r="IN122" s="47"/>
      <c r="IO122" s="47"/>
      <c r="IP122" s="47"/>
    </row>
    <row r="123" spans="39:250" ht="12.75">
      <c r="AM123" s="135"/>
      <c r="AN123" s="334"/>
      <c r="BB123" s="168"/>
      <c r="BC123" s="280"/>
      <c r="BX123" s="288"/>
      <c r="BY123" s="288"/>
      <c r="BZ123" s="707"/>
      <c r="CA123" s="295"/>
      <c r="CB123" s="295"/>
      <c r="CC123" s="295"/>
      <c r="CD123" s="707"/>
      <c r="CE123" s="295"/>
      <c r="CF123" s="295"/>
      <c r="CG123" s="295"/>
      <c r="CH123" s="707"/>
      <c r="CI123" s="295"/>
      <c r="CJ123" s="295"/>
      <c r="CK123" s="295"/>
      <c r="CL123" s="288"/>
      <c r="CM123" s="135"/>
      <c r="CN123" s="334"/>
      <c r="CZ123" s="185"/>
      <c r="DA123" s="48"/>
      <c r="DB123" s="141"/>
      <c r="DC123" s="142"/>
      <c r="DD123" s="47"/>
      <c r="DE123" s="119"/>
      <c r="DF123" s="47"/>
      <c r="DG123" s="47"/>
      <c r="DH123" s="47"/>
      <c r="DI123" s="47"/>
      <c r="DJ123" s="47"/>
      <c r="DK123" s="47"/>
      <c r="DL123" s="47"/>
      <c r="DM123" s="47"/>
      <c r="DN123" s="47"/>
      <c r="DW123" s="57"/>
      <c r="DX123" s="47"/>
      <c r="DY123" s="130"/>
      <c r="DZ123" s="148"/>
      <c r="EA123" s="130"/>
      <c r="EB123" s="130"/>
      <c r="EC123" s="130"/>
      <c r="ED123" s="148"/>
      <c r="EE123" s="130"/>
      <c r="EF123" s="130"/>
      <c r="EG123" s="130"/>
      <c r="EH123" s="148"/>
      <c r="EK123" s="774"/>
      <c r="EL123" s="750"/>
      <c r="EM123" s="753"/>
      <c r="EN123" s="754"/>
      <c r="EO123" s="754"/>
      <c r="EP123" s="754"/>
      <c r="EQ123" s="130"/>
      <c r="ER123" s="130"/>
      <c r="ET123" s="142"/>
      <c r="EU123" s="809"/>
      <c r="EV123" s="809"/>
      <c r="EW123" s="809"/>
      <c r="EX123" s="808"/>
      <c r="EY123" s="613"/>
      <c r="EZ123" s="183"/>
      <c r="FA123" s="696"/>
      <c r="FB123" s="182"/>
      <c r="FC123" s="182"/>
      <c r="FD123" s="47"/>
      <c r="FE123" s="178"/>
      <c r="FF123" s="47"/>
      <c r="FG123" s="175"/>
      <c r="FH123" s="47"/>
      <c r="FI123" s="47"/>
      <c r="FK123" s="47"/>
      <c r="FL123" s="47"/>
      <c r="FM123" s="47"/>
      <c r="FN123" s="47"/>
      <c r="FO123" s="47"/>
      <c r="FP123" s="47"/>
      <c r="FQ123" s="47"/>
      <c r="FR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I123" s="142"/>
      <c r="GJ123" s="142"/>
      <c r="GK123" s="808"/>
      <c r="IL123" s="808"/>
      <c r="IM123" s="47"/>
      <c r="IN123" s="47"/>
      <c r="IO123" s="47"/>
      <c r="IP123" s="47"/>
    </row>
    <row r="124" spans="39:250" ht="12.75">
      <c r="AM124" s="135"/>
      <c r="AN124" s="334"/>
      <c r="BB124" s="168"/>
      <c r="BX124" s="288"/>
      <c r="BY124" s="288"/>
      <c r="BZ124" s="707"/>
      <c r="CA124" s="295"/>
      <c r="CB124" s="295"/>
      <c r="CC124" s="295"/>
      <c r="CD124" s="707"/>
      <c r="CE124" s="295"/>
      <c r="CF124" s="295"/>
      <c r="CG124" s="295"/>
      <c r="CH124" s="707"/>
      <c r="CI124" s="295"/>
      <c r="CJ124" s="295"/>
      <c r="CK124" s="295"/>
      <c r="CL124" s="288"/>
      <c r="CM124" s="135"/>
      <c r="CN124" s="334"/>
      <c r="CZ124" s="185"/>
      <c r="DA124" s="48"/>
      <c r="DB124" s="141"/>
      <c r="DC124" s="142"/>
      <c r="DD124" s="47"/>
      <c r="DE124" s="119"/>
      <c r="DF124" s="47"/>
      <c r="DG124" s="47"/>
      <c r="DH124" s="47"/>
      <c r="DI124" s="47"/>
      <c r="DJ124" s="47"/>
      <c r="DK124" s="47"/>
      <c r="DL124" s="47"/>
      <c r="DM124" s="47"/>
      <c r="DN124" s="47"/>
      <c r="DW124" s="57"/>
      <c r="DX124" s="47"/>
      <c r="DY124" s="130"/>
      <c r="DZ124" s="148"/>
      <c r="EA124" s="130"/>
      <c r="EB124" s="130"/>
      <c r="EC124" s="130"/>
      <c r="ED124" s="148"/>
      <c r="EE124" s="130"/>
      <c r="EF124" s="130"/>
      <c r="EG124" s="130"/>
      <c r="EH124" s="148"/>
      <c r="EK124" s="781"/>
      <c r="EL124" s="752"/>
      <c r="EM124" s="753"/>
      <c r="EN124" s="754"/>
      <c r="EO124" s="754"/>
      <c r="EP124" s="754"/>
      <c r="EQ124" s="130"/>
      <c r="ER124" s="130"/>
      <c r="ET124" s="142"/>
      <c r="EU124" s="809"/>
      <c r="EV124" s="809"/>
      <c r="EW124" s="809"/>
      <c r="EX124" s="808"/>
      <c r="EY124" s="613"/>
      <c r="EZ124" s="183"/>
      <c r="FA124" s="696"/>
      <c r="FB124" s="182"/>
      <c r="FC124" s="182"/>
      <c r="FD124" s="47"/>
      <c r="FE124" s="178"/>
      <c r="FF124" s="47"/>
      <c r="FG124" s="175"/>
      <c r="FH124" s="47"/>
      <c r="FI124" s="47"/>
      <c r="FK124" s="47"/>
      <c r="FL124" s="47"/>
      <c r="FM124" s="47"/>
      <c r="FN124" s="47"/>
      <c r="FO124" s="47"/>
      <c r="FP124" s="47"/>
      <c r="FQ124" s="47"/>
      <c r="FR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I124" s="142"/>
      <c r="GJ124" s="142"/>
      <c r="GK124" s="808"/>
      <c r="IL124" s="808"/>
      <c r="IM124" s="47"/>
      <c r="IN124" s="47"/>
      <c r="IO124" s="47"/>
      <c r="IP124" s="47"/>
    </row>
    <row r="125" spans="39:250" ht="12.75">
      <c r="AM125" s="135"/>
      <c r="AN125" s="334"/>
      <c r="BB125" s="168"/>
      <c r="BC125" s="280"/>
      <c r="BX125" s="288"/>
      <c r="BY125" s="288"/>
      <c r="BZ125" s="707"/>
      <c r="CA125" s="295"/>
      <c r="CB125" s="295"/>
      <c r="CC125" s="295"/>
      <c r="CD125" s="707"/>
      <c r="CE125" s="295"/>
      <c r="CF125" s="295"/>
      <c r="CG125" s="295"/>
      <c r="CH125" s="707"/>
      <c r="CI125" s="295"/>
      <c r="CJ125" s="295"/>
      <c r="CK125" s="295"/>
      <c r="CL125" s="288"/>
      <c r="CM125" s="135"/>
      <c r="CN125" s="334"/>
      <c r="CZ125" s="185"/>
      <c r="DA125" s="48"/>
      <c r="DB125" s="141"/>
      <c r="DC125" s="142"/>
      <c r="DD125" s="47"/>
      <c r="DE125" s="119"/>
      <c r="DF125" s="47"/>
      <c r="DG125" s="47"/>
      <c r="DH125" s="47"/>
      <c r="DI125" s="47"/>
      <c r="DJ125" s="47"/>
      <c r="DK125" s="47"/>
      <c r="DL125" s="47"/>
      <c r="DM125" s="47"/>
      <c r="DN125" s="47"/>
      <c r="DW125" s="57"/>
      <c r="DX125" s="47"/>
      <c r="DY125" s="130"/>
      <c r="DZ125" s="148"/>
      <c r="EA125" s="130"/>
      <c r="EB125" s="130"/>
      <c r="EC125" s="130"/>
      <c r="ED125" s="148"/>
      <c r="EE125" s="130"/>
      <c r="EF125" s="130"/>
      <c r="EG125" s="130"/>
      <c r="EH125" s="148"/>
      <c r="EK125" s="774"/>
      <c r="EL125" s="750"/>
      <c r="EM125" s="753"/>
      <c r="EN125" s="754"/>
      <c r="EO125" s="754"/>
      <c r="EP125" s="754"/>
      <c r="EQ125" s="130"/>
      <c r="ER125" s="130"/>
      <c r="ET125" s="142"/>
      <c r="EU125" s="809"/>
      <c r="EV125" s="809"/>
      <c r="EW125" s="809"/>
      <c r="EX125" s="808"/>
      <c r="EY125" s="613"/>
      <c r="EZ125" s="183"/>
      <c r="FA125" s="696"/>
      <c r="FB125" s="182"/>
      <c r="FC125" s="182"/>
      <c r="FD125" s="47"/>
      <c r="FE125" s="178"/>
      <c r="FF125" s="47"/>
      <c r="FG125" s="175"/>
      <c r="FH125" s="47"/>
      <c r="FI125" s="47"/>
      <c r="FK125" s="47"/>
      <c r="FL125" s="47"/>
      <c r="FM125" s="47"/>
      <c r="FN125" s="47"/>
      <c r="FO125" s="47"/>
      <c r="FP125" s="47"/>
      <c r="FQ125" s="47"/>
      <c r="FR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I125" s="142"/>
      <c r="GJ125" s="142"/>
      <c r="GK125" s="808"/>
      <c r="IL125" s="808"/>
      <c r="IM125" s="47"/>
      <c r="IN125" s="47"/>
      <c r="IO125" s="47"/>
      <c r="IP125" s="47"/>
    </row>
    <row r="126" spans="39:250" ht="12.75">
      <c r="AM126" s="135"/>
      <c r="AN126" s="334"/>
      <c r="BB126" s="657"/>
      <c r="BX126" s="288"/>
      <c r="BY126" s="288"/>
      <c r="BZ126" s="707"/>
      <c r="CA126" s="295"/>
      <c r="CB126" s="295"/>
      <c r="CC126" s="295"/>
      <c r="CD126" s="707"/>
      <c r="CE126" s="295"/>
      <c r="CF126" s="295"/>
      <c r="CG126" s="295"/>
      <c r="CH126" s="707"/>
      <c r="CI126" s="295"/>
      <c r="CJ126" s="295"/>
      <c r="CK126" s="295"/>
      <c r="CL126" s="288"/>
      <c r="CM126" s="135"/>
      <c r="CZ126" s="185"/>
      <c r="DA126" s="48"/>
      <c r="DB126" s="141"/>
      <c r="DC126" s="142"/>
      <c r="DD126" s="47"/>
      <c r="DE126" s="119"/>
      <c r="DF126" s="47"/>
      <c r="DG126" s="47"/>
      <c r="DH126" s="47"/>
      <c r="DI126" s="47"/>
      <c r="DJ126" s="47"/>
      <c r="DK126" s="47"/>
      <c r="DL126" s="47"/>
      <c r="DM126" s="47"/>
      <c r="DN126" s="47"/>
      <c r="DW126" s="57"/>
      <c r="DX126" s="47"/>
      <c r="DY126" s="130"/>
      <c r="DZ126" s="148"/>
      <c r="EA126" s="130"/>
      <c r="EB126" s="130"/>
      <c r="EC126" s="130"/>
      <c r="ED126" s="148"/>
      <c r="EE126" s="130"/>
      <c r="EF126" s="130"/>
      <c r="EG126" s="130"/>
      <c r="EH126" s="148"/>
      <c r="EK126" s="781"/>
      <c r="EL126" s="752"/>
      <c r="EM126" s="753"/>
      <c r="EN126" s="754"/>
      <c r="EO126" s="754"/>
      <c r="EP126" s="754"/>
      <c r="EQ126" s="130"/>
      <c r="ER126" s="130"/>
      <c r="ET126" s="142"/>
      <c r="EU126" s="809"/>
      <c r="EV126" s="809"/>
      <c r="EW126" s="809"/>
      <c r="EX126" s="808"/>
      <c r="EY126" s="613"/>
      <c r="EZ126" s="183"/>
      <c r="FA126" s="696"/>
      <c r="FB126" s="182"/>
      <c r="FC126" s="182"/>
      <c r="FD126" s="47"/>
      <c r="FE126" s="178"/>
      <c r="FF126" s="47"/>
      <c r="FG126" s="175"/>
      <c r="FH126" s="47"/>
      <c r="FI126" s="47"/>
      <c r="FK126" s="47"/>
      <c r="FL126" s="47"/>
      <c r="FM126" s="47"/>
      <c r="FN126" s="47"/>
      <c r="FO126" s="47"/>
      <c r="FP126" s="47"/>
      <c r="FQ126" s="47"/>
      <c r="FR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I126" s="142"/>
      <c r="GJ126" s="142"/>
      <c r="GK126" s="808"/>
      <c r="IL126" s="808"/>
      <c r="IM126" s="47"/>
      <c r="IN126" s="47"/>
      <c r="IO126" s="47"/>
      <c r="IP126" s="47"/>
    </row>
    <row r="127" spans="39:250" ht="12.75">
      <c r="AM127" s="135"/>
      <c r="AN127" s="334"/>
      <c r="BB127" s="657"/>
      <c r="BX127" s="288"/>
      <c r="BY127" s="288"/>
      <c r="BZ127" s="707"/>
      <c r="CA127" s="295"/>
      <c r="CB127" s="295"/>
      <c r="CC127" s="295"/>
      <c r="CD127" s="707"/>
      <c r="CE127" s="295"/>
      <c r="CF127" s="295"/>
      <c r="CG127" s="295"/>
      <c r="CH127" s="707"/>
      <c r="CI127" s="295"/>
      <c r="CJ127" s="295"/>
      <c r="CK127" s="295"/>
      <c r="CL127" s="288"/>
      <c r="CM127" s="135"/>
      <c r="CZ127" s="185"/>
      <c r="DA127" s="48"/>
      <c r="DB127" s="141"/>
      <c r="DC127" s="142"/>
      <c r="DD127" s="47"/>
      <c r="DE127" s="119"/>
      <c r="DF127" s="47"/>
      <c r="DG127" s="47"/>
      <c r="DH127" s="47"/>
      <c r="DI127" s="47"/>
      <c r="DJ127" s="47"/>
      <c r="DK127" s="47"/>
      <c r="DL127" s="47"/>
      <c r="DM127" s="47"/>
      <c r="DN127" s="47"/>
      <c r="DX127" s="47"/>
      <c r="DY127" s="130"/>
      <c r="DZ127" s="148"/>
      <c r="EA127" s="130"/>
      <c r="EB127" s="130"/>
      <c r="EC127" s="130"/>
      <c r="ED127" s="148"/>
      <c r="EE127" s="130"/>
      <c r="EF127" s="130"/>
      <c r="EG127" s="130"/>
      <c r="EH127" s="148"/>
      <c r="EK127" s="781"/>
      <c r="EL127" s="752"/>
      <c r="EM127" s="775"/>
      <c r="EN127" s="751"/>
      <c r="EO127" s="751"/>
      <c r="EP127" s="751"/>
      <c r="EQ127" s="130"/>
      <c r="ER127" s="130"/>
      <c r="ET127" s="142"/>
      <c r="EU127" s="809"/>
      <c r="EV127" s="809"/>
      <c r="EW127" s="809"/>
      <c r="EX127" s="808"/>
      <c r="EY127" s="613"/>
      <c r="EZ127" s="183"/>
      <c r="FA127" s="696"/>
      <c r="FB127" s="182"/>
      <c r="FC127" s="182"/>
      <c r="FD127" s="47"/>
      <c r="FE127" s="178"/>
      <c r="FF127" s="47"/>
      <c r="FG127" s="175"/>
      <c r="FH127" s="47"/>
      <c r="FI127" s="47"/>
      <c r="FK127" s="47"/>
      <c r="FL127" s="47"/>
      <c r="FM127" s="47"/>
      <c r="FN127" s="47"/>
      <c r="FO127" s="47"/>
      <c r="FP127" s="47"/>
      <c r="FQ127" s="47"/>
      <c r="FR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I127" s="142"/>
      <c r="GJ127" s="142"/>
      <c r="GK127" s="808"/>
      <c r="IL127" s="808"/>
      <c r="IM127" s="47"/>
      <c r="IN127" s="47"/>
      <c r="IO127" s="47"/>
      <c r="IP127" s="47"/>
    </row>
    <row r="128" spans="39:250" ht="12.75">
      <c r="AM128" s="135"/>
      <c r="AN128" s="334"/>
      <c r="BB128" s="657"/>
      <c r="BX128" s="288"/>
      <c r="BY128" s="288"/>
      <c r="BZ128" s="707"/>
      <c r="CA128" s="295"/>
      <c r="CB128" s="295"/>
      <c r="CC128" s="295"/>
      <c r="CD128" s="707"/>
      <c r="CE128" s="295"/>
      <c r="CF128" s="295"/>
      <c r="CG128" s="295"/>
      <c r="CH128" s="707"/>
      <c r="CI128" s="295"/>
      <c r="CJ128" s="295"/>
      <c r="CK128" s="295"/>
      <c r="CL128" s="288"/>
      <c r="CM128" s="135"/>
      <c r="CN128" s="334"/>
      <c r="CZ128" s="185"/>
      <c r="DA128" s="48"/>
      <c r="DB128" s="141"/>
      <c r="DC128" s="142"/>
      <c r="DD128" s="47"/>
      <c r="DE128" s="119"/>
      <c r="DF128" s="47"/>
      <c r="DG128" s="47"/>
      <c r="DH128" s="47"/>
      <c r="DI128" s="47"/>
      <c r="DJ128" s="47"/>
      <c r="DK128" s="47"/>
      <c r="DL128" s="47"/>
      <c r="DM128" s="47"/>
      <c r="DN128" s="47"/>
      <c r="DX128" s="47"/>
      <c r="DY128" s="130"/>
      <c r="DZ128" s="148"/>
      <c r="EA128" s="130"/>
      <c r="EB128" s="130"/>
      <c r="EC128" s="130"/>
      <c r="ED128" s="148"/>
      <c r="EE128" s="130"/>
      <c r="EF128" s="130"/>
      <c r="EG128" s="130"/>
      <c r="EH128" s="148"/>
      <c r="EK128" s="781"/>
      <c r="EL128" s="752"/>
      <c r="EM128" s="775"/>
      <c r="EN128" s="751"/>
      <c r="EO128" s="751"/>
      <c r="EP128" s="751"/>
      <c r="EQ128" s="130"/>
      <c r="ER128" s="130"/>
      <c r="ET128" s="142"/>
      <c r="EU128" s="809"/>
      <c r="EV128" s="809"/>
      <c r="EW128" s="809"/>
      <c r="EX128" s="808"/>
      <c r="EY128" s="613"/>
      <c r="EZ128" s="183"/>
      <c r="FA128" s="696"/>
      <c r="FB128" s="182"/>
      <c r="FC128" s="182"/>
      <c r="FD128" s="47"/>
      <c r="FE128" s="178"/>
      <c r="FF128" s="47"/>
      <c r="FG128" s="175"/>
      <c r="FH128" s="47"/>
      <c r="FI128" s="47"/>
      <c r="FK128" s="47"/>
      <c r="FL128" s="47"/>
      <c r="FM128" s="47"/>
      <c r="FN128" s="47"/>
      <c r="FO128" s="47"/>
      <c r="FP128" s="47"/>
      <c r="FQ128" s="47"/>
      <c r="FR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I128" s="142"/>
      <c r="GJ128" s="142"/>
      <c r="GK128" s="808"/>
      <c r="IL128" s="808"/>
      <c r="IM128" s="47"/>
      <c r="IN128" s="47"/>
      <c r="IO128" s="47"/>
      <c r="IP128" s="47"/>
    </row>
    <row r="129" spans="54:250" ht="12.75">
      <c r="BB129" s="657"/>
      <c r="BX129" s="288"/>
      <c r="BY129" s="288"/>
      <c r="BZ129" s="707"/>
      <c r="CA129" s="295"/>
      <c r="CB129" s="295"/>
      <c r="CC129" s="295"/>
      <c r="CD129" s="707"/>
      <c r="CE129" s="295"/>
      <c r="CF129" s="295"/>
      <c r="CG129" s="295"/>
      <c r="CH129" s="707"/>
      <c r="CI129" s="295"/>
      <c r="CJ129" s="295"/>
      <c r="CK129" s="295"/>
      <c r="CL129" s="288"/>
      <c r="CM129" s="135"/>
      <c r="CN129" s="334"/>
      <c r="CZ129" s="185"/>
      <c r="DA129" s="48"/>
      <c r="DB129" s="141"/>
      <c r="DC129" s="142"/>
      <c r="DD129" s="47"/>
      <c r="DE129" s="119"/>
      <c r="DF129" s="47"/>
      <c r="DG129" s="47"/>
      <c r="DH129" s="47"/>
      <c r="DI129" s="47"/>
      <c r="DJ129" s="47"/>
      <c r="DK129" s="47"/>
      <c r="DL129" s="47"/>
      <c r="DM129" s="47"/>
      <c r="DN129" s="47"/>
      <c r="DX129" s="47"/>
      <c r="DY129" s="130"/>
      <c r="DZ129" s="148"/>
      <c r="EA129" s="130"/>
      <c r="EB129" s="130"/>
      <c r="EC129" s="130"/>
      <c r="ED129" s="148"/>
      <c r="EE129" s="130"/>
      <c r="EF129" s="130"/>
      <c r="EG129" s="130"/>
      <c r="EH129" s="148"/>
      <c r="EK129" s="781"/>
      <c r="EL129" s="752"/>
      <c r="EM129" s="775"/>
      <c r="EN129" s="776"/>
      <c r="EO129" s="776"/>
      <c r="EP129" s="751"/>
      <c r="EQ129" s="130"/>
      <c r="ER129" s="130"/>
      <c r="ET129" s="142"/>
      <c r="EU129" s="809"/>
      <c r="EV129" s="809"/>
      <c r="EW129" s="809"/>
      <c r="EX129" s="808"/>
      <c r="EY129" s="613"/>
      <c r="EZ129" s="183"/>
      <c r="FA129" s="696"/>
      <c r="FB129" s="182"/>
      <c r="FC129" s="182"/>
      <c r="FD129" s="47"/>
      <c r="FE129" s="178"/>
      <c r="FF129" s="47"/>
      <c r="FG129" s="175"/>
      <c r="FH129" s="47"/>
      <c r="FI129" s="47"/>
      <c r="FK129" s="47"/>
      <c r="FL129" s="47"/>
      <c r="FM129" s="47"/>
      <c r="FN129" s="47"/>
      <c r="FO129" s="47"/>
      <c r="FP129" s="47"/>
      <c r="FQ129" s="47"/>
      <c r="FR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I129" s="142"/>
      <c r="GJ129" s="142"/>
      <c r="GK129" s="808"/>
      <c r="IL129" s="808"/>
      <c r="IM129" s="47"/>
      <c r="IN129" s="47"/>
      <c r="IO129" s="47"/>
      <c r="IP129" s="47"/>
    </row>
    <row r="130" spans="39:250" ht="12.75">
      <c r="AM130" s="135"/>
      <c r="BB130" s="657"/>
      <c r="BX130" s="288"/>
      <c r="BY130" s="288"/>
      <c r="BZ130" s="707"/>
      <c r="CA130" s="295"/>
      <c r="CB130" s="295"/>
      <c r="CC130" s="295"/>
      <c r="CD130" s="707"/>
      <c r="CE130" s="295"/>
      <c r="CF130" s="295"/>
      <c r="CG130" s="295"/>
      <c r="CH130" s="707"/>
      <c r="CI130" s="295"/>
      <c r="CJ130" s="295"/>
      <c r="CK130" s="295"/>
      <c r="CL130" s="288"/>
      <c r="CM130" s="135"/>
      <c r="CN130" s="334"/>
      <c r="CZ130" s="185"/>
      <c r="DA130" s="48"/>
      <c r="DB130" s="141"/>
      <c r="DC130" s="142"/>
      <c r="DD130" s="47"/>
      <c r="DE130" s="119"/>
      <c r="DF130" s="47"/>
      <c r="DG130" s="47"/>
      <c r="DH130" s="47"/>
      <c r="DI130" s="47"/>
      <c r="DJ130" s="47"/>
      <c r="DK130" s="47"/>
      <c r="DL130" s="47"/>
      <c r="DM130" s="47"/>
      <c r="DN130" s="47"/>
      <c r="DX130" s="47"/>
      <c r="DY130" s="130"/>
      <c r="DZ130" s="148"/>
      <c r="EA130" s="130"/>
      <c r="EB130" s="130"/>
      <c r="EC130" s="130"/>
      <c r="ED130" s="148"/>
      <c r="EE130" s="130"/>
      <c r="EF130" s="130"/>
      <c r="EG130" s="130"/>
      <c r="EH130" s="148"/>
      <c r="EK130" s="781"/>
      <c r="EL130" s="752"/>
      <c r="EM130" s="775"/>
      <c r="EN130" s="751"/>
      <c r="EO130" s="751"/>
      <c r="EP130" s="751"/>
      <c r="EQ130" s="130"/>
      <c r="ER130" s="130"/>
      <c r="ET130" s="142"/>
      <c r="EU130" s="809"/>
      <c r="EV130" s="809"/>
      <c r="EW130" s="809"/>
      <c r="EX130" s="808"/>
      <c r="EY130" s="613"/>
      <c r="EZ130" s="183"/>
      <c r="FA130" s="696"/>
      <c r="FB130" s="182"/>
      <c r="FC130" s="182"/>
      <c r="FD130" s="47"/>
      <c r="FE130" s="178"/>
      <c r="FF130" s="47"/>
      <c r="FG130" s="175"/>
      <c r="FH130" s="47"/>
      <c r="FI130" s="47"/>
      <c r="FK130" s="47"/>
      <c r="FL130" s="47"/>
      <c r="FM130" s="47"/>
      <c r="FN130" s="47"/>
      <c r="FO130" s="47"/>
      <c r="FP130" s="47"/>
      <c r="FQ130" s="47"/>
      <c r="FR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I130" s="142"/>
      <c r="GJ130" s="142"/>
      <c r="GK130" s="808"/>
      <c r="IL130" s="808"/>
      <c r="IM130" s="47"/>
      <c r="IN130" s="47"/>
      <c r="IO130" s="47"/>
      <c r="IP130" s="47"/>
    </row>
    <row r="131" spans="39:250" ht="12.75">
      <c r="AM131" s="135"/>
      <c r="AN131" s="334"/>
      <c r="BB131" s="168"/>
      <c r="BC131" s="280"/>
      <c r="BX131" s="288"/>
      <c r="BY131" s="288"/>
      <c r="BZ131" s="707"/>
      <c r="CA131" s="295"/>
      <c r="CB131" s="295"/>
      <c r="CC131" s="295"/>
      <c r="CD131" s="707"/>
      <c r="CE131" s="295"/>
      <c r="CF131" s="295"/>
      <c r="CG131" s="295"/>
      <c r="CH131" s="707"/>
      <c r="CI131" s="295"/>
      <c r="CJ131" s="295"/>
      <c r="CK131" s="295"/>
      <c r="CL131" s="288"/>
      <c r="CM131" s="135"/>
      <c r="CN131" s="334"/>
      <c r="CZ131" s="185"/>
      <c r="DA131" s="48"/>
      <c r="DB131" s="141"/>
      <c r="DC131" s="142"/>
      <c r="DD131" s="47"/>
      <c r="DE131" s="119"/>
      <c r="DF131" s="47"/>
      <c r="DG131" s="47"/>
      <c r="DH131" s="47"/>
      <c r="DI131" s="47"/>
      <c r="DJ131" s="47"/>
      <c r="DK131" s="47"/>
      <c r="DL131" s="47"/>
      <c r="DM131" s="47"/>
      <c r="DN131" s="47"/>
      <c r="DX131" s="47"/>
      <c r="DY131" s="130"/>
      <c r="DZ131" s="148"/>
      <c r="EA131" s="130"/>
      <c r="EB131" s="130"/>
      <c r="EC131" s="130"/>
      <c r="ED131" s="148"/>
      <c r="EE131" s="130"/>
      <c r="EF131" s="130"/>
      <c r="EG131" s="130"/>
      <c r="EH131" s="148"/>
      <c r="EN131" s="148"/>
      <c r="EO131" s="130"/>
      <c r="EP131" s="130"/>
      <c r="EQ131" s="130"/>
      <c r="ER131" s="130"/>
      <c r="ET131" s="142"/>
      <c r="EU131" s="809"/>
      <c r="EV131" s="809"/>
      <c r="EW131" s="809"/>
      <c r="EX131" s="808"/>
      <c r="EY131" s="613"/>
      <c r="EZ131" s="183"/>
      <c r="FA131" s="696"/>
      <c r="FB131" s="182"/>
      <c r="FC131" s="182"/>
      <c r="FD131" s="47"/>
      <c r="FE131" s="178"/>
      <c r="FF131" s="47"/>
      <c r="FG131" s="175"/>
      <c r="FH131" s="47"/>
      <c r="FI131" s="47"/>
      <c r="FK131" s="47"/>
      <c r="FL131" s="47"/>
      <c r="FM131" s="47"/>
      <c r="FN131" s="47"/>
      <c r="FO131" s="47"/>
      <c r="FP131" s="47"/>
      <c r="FQ131" s="47"/>
      <c r="FR131" s="47"/>
      <c r="FT131" s="135"/>
      <c r="GI131" s="142"/>
      <c r="GJ131" s="142"/>
      <c r="GK131" s="808"/>
      <c r="IL131" s="808"/>
      <c r="IM131" s="47"/>
      <c r="IN131" s="47"/>
      <c r="IO131" s="47"/>
      <c r="IP131" s="47"/>
    </row>
    <row r="132" spans="39:250" ht="12.75">
      <c r="AM132" s="135"/>
      <c r="AN132" s="334"/>
      <c r="BB132" s="657"/>
      <c r="BX132" s="288"/>
      <c r="BY132" s="288"/>
      <c r="BZ132" s="707"/>
      <c r="CA132" s="295"/>
      <c r="CB132" s="295"/>
      <c r="CC132" s="295"/>
      <c r="CD132" s="707"/>
      <c r="CE132" s="295"/>
      <c r="CF132" s="295"/>
      <c r="CG132" s="295"/>
      <c r="CH132" s="707"/>
      <c r="CI132" s="295"/>
      <c r="CJ132" s="295"/>
      <c r="CK132" s="295"/>
      <c r="CL132" s="288"/>
      <c r="CN132" s="334"/>
      <c r="CZ132" s="185"/>
      <c r="DA132" s="48"/>
      <c r="DB132" s="141"/>
      <c r="DC132" s="142"/>
      <c r="DD132" s="47"/>
      <c r="DE132" s="119"/>
      <c r="DF132" s="47"/>
      <c r="DG132" s="47"/>
      <c r="DH132" s="47"/>
      <c r="DI132" s="47"/>
      <c r="DJ132" s="47"/>
      <c r="DK132" s="47"/>
      <c r="DL132" s="47"/>
      <c r="DM132" s="47"/>
      <c r="DN132" s="47"/>
      <c r="DX132" s="47"/>
      <c r="DY132" s="130"/>
      <c r="DZ132" s="148"/>
      <c r="EA132" s="130"/>
      <c r="EB132" s="130"/>
      <c r="EC132" s="130"/>
      <c r="ED132" s="148"/>
      <c r="EE132" s="130"/>
      <c r="EF132" s="130"/>
      <c r="EG132" s="130"/>
      <c r="EH132" s="148"/>
      <c r="EN132" s="148"/>
      <c r="EO132" s="130"/>
      <c r="EP132" s="130"/>
      <c r="EQ132" s="130"/>
      <c r="ER132" s="130"/>
      <c r="ET132" s="142"/>
      <c r="EU132" s="809"/>
      <c r="EV132" s="809"/>
      <c r="EW132" s="809"/>
      <c r="EX132" s="808"/>
      <c r="EY132" s="613"/>
      <c r="EZ132" s="183"/>
      <c r="FA132" s="696"/>
      <c r="FB132" s="182"/>
      <c r="FC132" s="182"/>
      <c r="FD132" s="47"/>
      <c r="FE132" s="178"/>
      <c r="FF132" s="47"/>
      <c r="FG132" s="175"/>
      <c r="FH132" s="47"/>
      <c r="FI132" s="47"/>
      <c r="FK132" s="47"/>
      <c r="FL132" s="47"/>
      <c r="FM132" s="47"/>
      <c r="FN132" s="47"/>
      <c r="FO132" s="47"/>
      <c r="FP132" s="47"/>
      <c r="FQ132" s="47"/>
      <c r="FR132" s="47"/>
      <c r="FT132" s="135"/>
      <c r="GI132" s="142"/>
      <c r="GJ132" s="142"/>
      <c r="GK132" s="808"/>
      <c r="IL132" s="808"/>
      <c r="IM132" s="47"/>
      <c r="IN132" s="47"/>
      <c r="IO132" s="47"/>
      <c r="IP132" s="47"/>
    </row>
    <row r="133" spans="39:250" ht="12.75">
      <c r="AM133" s="135"/>
      <c r="AN133" s="334"/>
      <c r="BB133" s="657"/>
      <c r="BX133" s="288"/>
      <c r="BY133" s="288"/>
      <c r="BZ133" s="707"/>
      <c r="CA133" s="295"/>
      <c r="CB133" s="295"/>
      <c r="CC133" s="295"/>
      <c r="CD133" s="707"/>
      <c r="CE133" s="295"/>
      <c r="CF133" s="295"/>
      <c r="CG133" s="295"/>
      <c r="CH133" s="707"/>
      <c r="CI133" s="295"/>
      <c r="CJ133" s="295"/>
      <c r="CK133" s="295"/>
      <c r="CL133" s="288"/>
      <c r="CM133" s="135"/>
      <c r="CN133" s="334"/>
      <c r="CZ133" s="185"/>
      <c r="DA133" s="48"/>
      <c r="DB133" s="141"/>
      <c r="DC133" s="142"/>
      <c r="DD133" s="47"/>
      <c r="DE133" s="119"/>
      <c r="DF133" s="47"/>
      <c r="DG133" s="47"/>
      <c r="DH133" s="47"/>
      <c r="DI133" s="47"/>
      <c r="DJ133" s="47"/>
      <c r="DK133" s="47"/>
      <c r="DL133" s="47"/>
      <c r="DM133" s="47"/>
      <c r="DN133" s="47"/>
      <c r="DX133" s="47"/>
      <c r="DY133" s="130"/>
      <c r="DZ133" s="148"/>
      <c r="EA133" s="130"/>
      <c r="EB133" s="130"/>
      <c r="EC133" s="130"/>
      <c r="ED133" s="148"/>
      <c r="EE133" s="130"/>
      <c r="EF133" s="130"/>
      <c r="EG133" s="130"/>
      <c r="EH133" s="148"/>
      <c r="EN133" s="148"/>
      <c r="EO133" s="130"/>
      <c r="EP133" s="130"/>
      <c r="EQ133" s="130"/>
      <c r="ER133" s="130"/>
      <c r="ET133" s="142"/>
      <c r="EU133" s="809"/>
      <c r="EV133" s="809"/>
      <c r="EW133" s="809"/>
      <c r="EX133" s="808"/>
      <c r="EY133" s="613"/>
      <c r="EZ133" s="183"/>
      <c r="FA133" s="696"/>
      <c r="FB133" s="182"/>
      <c r="FC133" s="182"/>
      <c r="FD133" s="47"/>
      <c r="FE133" s="178"/>
      <c r="FF133" s="47"/>
      <c r="FG133" s="175"/>
      <c r="FH133" s="47"/>
      <c r="FI133" s="47"/>
      <c r="FK133" s="47"/>
      <c r="FL133" s="47"/>
      <c r="FM133" s="47"/>
      <c r="FN133" s="47"/>
      <c r="FO133" s="47"/>
      <c r="FP133" s="47"/>
      <c r="FQ133" s="47"/>
      <c r="FR133" s="47"/>
      <c r="FT133" s="135"/>
      <c r="GI133" s="142"/>
      <c r="GJ133" s="142"/>
      <c r="GK133" s="808"/>
      <c r="IL133" s="808"/>
      <c r="IM133" s="47"/>
      <c r="IN133" s="47"/>
      <c r="IO133" s="47"/>
      <c r="IP133" s="47"/>
    </row>
    <row r="134" spans="39:250" ht="12.75">
      <c r="AM134" s="135"/>
      <c r="AN134" s="334"/>
      <c r="BB134" s="657"/>
      <c r="BX134" s="288"/>
      <c r="BY134" s="288"/>
      <c r="BZ134" s="707"/>
      <c r="CA134" s="295"/>
      <c r="CB134" s="295"/>
      <c r="CC134" s="295"/>
      <c r="CD134" s="707"/>
      <c r="CE134" s="295"/>
      <c r="CF134" s="295"/>
      <c r="CG134" s="295"/>
      <c r="CH134" s="707"/>
      <c r="CI134" s="295"/>
      <c r="CJ134" s="295"/>
      <c r="CK134" s="295"/>
      <c r="CL134" s="288"/>
      <c r="CM134" s="135"/>
      <c r="CN134" s="334"/>
      <c r="CZ134" s="185"/>
      <c r="DA134" s="48"/>
      <c r="DB134" s="141"/>
      <c r="DC134" s="142"/>
      <c r="DD134" s="47"/>
      <c r="DE134" s="119"/>
      <c r="DF134" s="47"/>
      <c r="DG134" s="47"/>
      <c r="DH134" s="47"/>
      <c r="DI134" s="47"/>
      <c r="DJ134" s="47"/>
      <c r="DK134" s="47"/>
      <c r="DL134" s="47"/>
      <c r="DM134" s="47"/>
      <c r="DN134" s="47"/>
      <c r="DX134" s="47"/>
      <c r="DY134" s="130"/>
      <c r="DZ134" s="148"/>
      <c r="EA134" s="130"/>
      <c r="EB134" s="130"/>
      <c r="EC134" s="130"/>
      <c r="ED134" s="148"/>
      <c r="EE134" s="130"/>
      <c r="EF134" s="130"/>
      <c r="EG134" s="130"/>
      <c r="EH134" s="148"/>
      <c r="EN134" s="148"/>
      <c r="EO134" s="130"/>
      <c r="EP134" s="130"/>
      <c r="EQ134" s="130"/>
      <c r="ER134" s="130"/>
      <c r="ET134" s="142"/>
      <c r="EU134" s="809"/>
      <c r="EV134" s="809"/>
      <c r="EW134" s="809"/>
      <c r="EX134" s="808"/>
      <c r="EY134" s="613"/>
      <c r="EZ134" s="183"/>
      <c r="FA134" s="696"/>
      <c r="FB134" s="182"/>
      <c r="FC134" s="182"/>
      <c r="FD134" s="47"/>
      <c r="FE134" s="178"/>
      <c r="FF134" s="47"/>
      <c r="FG134" s="175"/>
      <c r="FH134" s="47"/>
      <c r="FI134" s="47"/>
      <c r="FK134" s="47"/>
      <c r="FL134" s="47"/>
      <c r="FM134" s="47"/>
      <c r="FN134" s="47"/>
      <c r="FO134" s="47"/>
      <c r="FP134" s="47"/>
      <c r="FQ134" s="47"/>
      <c r="FR134" s="47"/>
      <c r="FT134" s="135"/>
      <c r="GI134" s="142"/>
      <c r="GJ134" s="142"/>
      <c r="GK134" s="808"/>
      <c r="IL134" s="808"/>
      <c r="IM134" s="47"/>
      <c r="IN134" s="47"/>
      <c r="IO134" s="47"/>
      <c r="IP134" s="47"/>
    </row>
    <row r="135" spans="39:250" ht="12.75">
      <c r="AM135" s="135"/>
      <c r="AN135" s="334"/>
      <c r="BB135" s="168"/>
      <c r="BC135" s="280"/>
      <c r="BX135" s="288"/>
      <c r="BY135" s="288"/>
      <c r="BZ135" s="707"/>
      <c r="CA135" s="295"/>
      <c r="CB135" s="295"/>
      <c r="CC135" s="295"/>
      <c r="CD135" s="707"/>
      <c r="CE135" s="295"/>
      <c r="CF135" s="295"/>
      <c r="CG135" s="295"/>
      <c r="CH135" s="707"/>
      <c r="CI135" s="295"/>
      <c r="CJ135" s="295"/>
      <c r="CK135" s="295"/>
      <c r="CL135" s="288"/>
      <c r="CM135" s="135"/>
      <c r="CN135" s="334"/>
      <c r="CZ135" s="185"/>
      <c r="DA135" s="48"/>
      <c r="DB135" s="141"/>
      <c r="DC135" s="142"/>
      <c r="DD135" s="47"/>
      <c r="DE135" s="119"/>
      <c r="DF135" s="47"/>
      <c r="DG135" s="47"/>
      <c r="DH135" s="47"/>
      <c r="DI135" s="47"/>
      <c r="DJ135" s="47"/>
      <c r="DK135" s="47"/>
      <c r="DL135" s="47"/>
      <c r="DM135" s="47"/>
      <c r="DN135" s="47"/>
      <c r="DX135" s="47"/>
      <c r="DY135" s="130"/>
      <c r="DZ135" s="148"/>
      <c r="EA135" s="130"/>
      <c r="EB135" s="130"/>
      <c r="EC135" s="130"/>
      <c r="ED135" s="148"/>
      <c r="EE135" s="130"/>
      <c r="EF135" s="130"/>
      <c r="EG135" s="130"/>
      <c r="EH135" s="148"/>
      <c r="EN135" s="148"/>
      <c r="EO135" s="130"/>
      <c r="EP135" s="130"/>
      <c r="EQ135" s="130"/>
      <c r="ER135" s="130"/>
      <c r="ET135" s="142"/>
      <c r="EU135" s="809"/>
      <c r="EV135" s="809"/>
      <c r="EW135" s="809"/>
      <c r="EX135" s="808"/>
      <c r="EY135" s="613"/>
      <c r="EZ135" s="183"/>
      <c r="FA135" s="696"/>
      <c r="FB135" s="182"/>
      <c r="FC135" s="182"/>
      <c r="FD135" s="47"/>
      <c r="FE135" s="178"/>
      <c r="FF135" s="47"/>
      <c r="FG135" s="175"/>
      <c r="FH135" s="47"/>
      <c r="FI135" s="47"/>
      <c r="FK135" s="47"/>
      <c r="FL135" s="47"/>
      <c r="FM135" s="47"/>
      <c r="FN135" s="47"/>
      <c r="FO135" s="47"/>
      <c r="FP135" s="47"/>
      <c r="FQ135" s="47"/>
      <c r="FR135" s="47"/>
      <c r="FT135" s="135"/>
      <c r="GI135" s="142"/>
      <c r="GJ135" s="142"/>
      <c r="GK135" s="808"/>
      <c r="IL135" s="808"/>
      <c r="IM135" s="47"/>
      <c r="IN135" s="47"/>
      <c r="IO135" s="47"/>
      <c r="IP135" s="47"/>
    </row>
    <row r="136" spans="39:250" ht="12.75">
      <c r="AM136" s="135"/>
      <c r="AN136" s="334"/>
      <c r="BB136" s="657"/>
      <c r="BX136" s="288"/>
      <c r="BY136" s="288"/>
      <c r="BZ136" s="707"/>
      <c r="CA136" s="295"/>
      <c r="CB136" s="295"/>
      <c r="CC136" s="295"/>
      <c r="CD136" s="707"/>
      <c r="CE136" s="295"/>
      <c r="CF136" s="295"/>
      <c r="CG136" s="295"/>
      <c r="CH136" s="707"/>
      <c r="CI136" s="295"/>
      <c r="CJ136" s="295"/>
      <c r="CK136" s="295"/>
      <c r="CL136" s="288"/>
      <c r="CM136" s="135"/>
      <c r="CN136" s="334"/>
      <c r="CZ136" s="185"/>
      <c r="DA136" s="48"/>
      <c r="DB136" s="141"/>
      <c r="DC136" s="142"/>
      <c r="DD136" s="47"/>
      <c r="DE136" s="119"/>
      <c r="DF136" s="47"/>
      <c r="DG136" s="47"/>
      <c r="DH136" s="47"/>
      <c r="DI136" s="47"/>
      <c r="DJ136" s="47"/>
      <c r="DK136" s="47"/>
      <c r="DL136" s="47"/>
      <c r="DM136" s="47"/>
      <c r="DN136" s="47"/>
      <c r="DX136" s="47"/>
      <c r="DY136" s="130"/>
      <c r="DZ136" s="148"/>
      <c r="EA136" s="130"/>
      <c r="EB136" s="130"/>
      <c r="EC136" s="130"/>
      <c r="ED136" s="148"/>
      <c r="EE136" s="130"/>
      <c r="EF136" s="130"/>
      <c r="EG136" s="130"/>
      <c r="EH136" s="148"/>
      <c r="EN136" s="148"/>
      <c r="EO136" s="130"/>
      <c r="EP136" s="130"/>
      <c r="EQ136" s="130"/>
      <c r="ER136" s="130"/>
      <c r="ET136" s="142"/>
      <c r="EU136" s="809"/>
      <c r="EV136" s="809"/>
      <c r="EW136" s="809"/>
      <c r="EX136" s="808"/>
      <c r="EY136" s="613"/>
      <c r="EZ136" s="183"/>
      <c r="FA136" s="696"/>
      <c r="FB136" s="182"/>
      <c r="FC136" s="182"/>
      <c r="FD136" s="47"/>
      <c r="FE136" s="178"/>
      <c r="FF136" s="47"/>
      <c r="FG136" s="175"/>
      <c r="FH136" s="47"/>
      <c r="FI136" s="47"/>
      <c r="FK136" s="47"/>
      <c r="FL136" s="47"/>
      <c r="FM136" s="47"/>
      <c r="FN136" s="47"/>
      <c r="FO136" s="47"/>
      <c r="FP136" s="47"/>
      <c r="FQ136" s="47"/>
      <c r="FR136" s="47"/>
      <c r="FT136" s="135"/>
      <c r="GI136" s="142"/>
      <c r="GJ136" s="142"/>
      <c r="GK136" s="808"/>
      <c r="IL136" s="808"/>
      <c r="IM136" s="47"/>
      <c r="IN136" s="47"/>
      <c r="IO136" s="47"/>
      <c r="IP136" s="47"/>
    </row>
    <row r="137" spans="39:250" ht="12.75">
      <c r="AM137" s="135"/>
      <c r="AN137" s="334"/>
      <c r="BB137" s="168"/>
      <c r="BX137" s="288"/>
      <c r="BY137" s="288"/>
      <c r="BZ137" s="707"/>
      <c r="CA137" s="295"/>
      <c r="CB137" s="295"/>
      <c r="CC137" s="295"/>
      <c r="CD137" s="707"/>
      <c r="CE137" s="295"/>
      <c r="CF137" s="295"/>
      <c r="CG137" s="295"/>
      <c r="CH137" s="707"/>
      <c r="CI137" s="295"/>
      <c r="CJ137" s="295"/>
      <c r="CK137" s="295"/>
      <c r="CL137" s="288"/>
      <c r="CM137" s="135"/>
      <c r="CN137" s="334"/>
      <c r="CZ137" s="185"/>
      <c r="DA137" s="48"/>
      <c r="DB137" s="141"/>
      <c r="DC137" s="142"/>
      <c r="DD137" s="47"/>
      <c r="DE137" s="119"/>
      <c r="DF137" s="47"/>
      <c r="DG137" s="47"/>
      <c r="DH137" s="47"/>
      <c r="DI137" s="47"/>
      <c r="DJ137" s="47"/>
      <c r="DK137" s="47"/>
      <c r="DL137" s="47"/>
      <c r="DM137" s="47"/>
      <c r="DN137" s="47"/>
      <c r="DX137" s="47"/>
      <c r="DY137" s="130"/>
      <c r="DZ137" s="148"/>
      <c r="EA137" s="130"/>
      <c r="EB137" s="130"/>
      <c r="EC137" s="130"/>
      <c r="ED137" s="148"/>
      <c r="EE137" s="130"/>
      <c r="EF137" s="130"/>
      <c r="EG137" s="130"/>
      <c r="EH137" s="148"/>
      <c r="EN137" s="148"/>
      <c r="EO137" s="130"/>
      <c r="EP137" s="130"/>
      <c r="EQ137" s="130"/>
      <c r="ER137" s="130"/>
      <c r="ET137" s="142"/>
      <c r="EU137" s="809"/>
      <c r="EV137" s="809"/>
      <c r="EW137" s="809"/>
      <c r="EX137" s="808"/>
      <c r="EY137" s="613"/>
      <c r="EZ137" s="183"/>
      <c r="FA137" s="696"/>
      <c r="FB137" s="182"/>
      <c r="FC137" s="182"/>
      <c r="FD137" s="47"/>
      <c r="FE137" s="178"/>
      <c r="FF137" s="47"/>
      <c r="FG137" s="175"/>
      <c r="FH137" s="47"/>
      <c r="FI137" s="47"/>
      <c r="FK137" s="47"/>
      <c r="FL137" s="47"/>
      <c r="FM137" s="47"/>
      <c r="FN137" s="47"/>
      <c r="FO137" s="47"/>
      <c r="FP137" s="47"/>
      <c r="FQ137" s="47"/>
      <c r="FR137" s="47"/>
      <c r="FT137" s="135"/>
      <c r="GI137" s="142"/>
      <c r="GJ137" s="142"/>
      <c r="GK137" s="808"/>
      <c r="IL137" s="808"/>
      <c r="IM137" s="47"/>
      <c r="IN137" s="47"/>
      <c r="IO137" s="47"/>
      <c r="IP137" s="47"/>
    </row>
    <row r="138" spans="39:250" ht="12.75">
      <c r="AM138" s="135"/>
      <c r="AN138" s="334"/>
      <c r="BB138" s="657"/>
      <c r="BX138" s="288"/>
      <c r="BY138" s="288"/>
      <c r="BZ138" s="707"/>
      <c r="CA138" s="295"/>
      <c r="CB138" s="295"/>
      <c r="CC138" s="295"/>
      <c r="CD138" s="707"/>
      <c r="CE138" s="295"/>
      <c r="CF138" s="295"/>
      <c r="CG138" s="295"/>
      <c r="CH138" s="707"/>
      <c r="CI138" s="295"/>
      <c r="CJ138" s="295"/>
      <c r="CK138" s="295"/>
      <c r="CL138" s="288"/>
      <c r="CM138" s="135"/>
      <c r="CN138" s="334"/>
      <c r="CZ138" s="185"/>
      <c r="DA138" s="48"/>
      <c r="DB138" s="141"/>
      <c r="DC138" s="142"/>
      <c r="DD138" s="47"/>
      <c r="DE138" s="119"/>
      <c r="DF138" s="47"/>
      <c r="DG138" s="47"/>
      <c r="DH138" s="47"/>
      <c r="DI138" s="47"/>
      <c r="DJ138" s="47"/>
      <c r="DK138" s="47"/>
      <c r="DL138" s="47"/>
      <c r="DM138" s="47"/>
      <c r="DN138" s="47"/>
      <c r="DX138" s="47"/>
      <c r="DY138" s="130"/>
      <c r="DZ138" s="148"/>
      <c r="EA138" s="130"/>
      <c r="EB138" s="130"/>
      <c r="EC138" s="130"/>
      <c r="ED138" s="148"/>
      <c r="EE138" s="130"/>
      <c r="EF138" s="130"/>
      <c r="EG138" s="130"/>
      <c r="EH138" s="148"/>
      <c r="EN138" s="148"/>
      <c r="EO138" s="130"/>
      <c r="EP138" s="130"/>
      <c r="EQ138" s="130"/>
      <c r="ER138" s="130"/>
      <c r="ET138" s="142"/>
      <c r="EU138" s="809"/>
      <c r="EV138" s="809"/>
      <c r="EW138" s="809"/>
      <c r="EX138" s="808"/>
      <c r="EY138" s="613"/>
      <c r="EZ138" s="183"/>
      <c r="FA138" s="696"/>
      <c r="FB138" s="182"/>
      <c r="FC138" s="182"/>
      <c r="FD138" s="47"/>
      <c r="FE138" s="178"/>
      <c r="FF138" s="47"/>
      <c r="FG138" s="175"/>
      <c r="FH138" s="47"/>
      <c r="FI138" s="47"/>
      <c r="FK138" s="47"/>
      <c r="FL138" s="47"/>
      <c r="FM138" s="47"/>
      <c r="FN138" s="47"/>
      <c r="FO138" s="47"/>
      <c r="FP138" s="47"/>
      <c r="FQ138" s="47"/>
      <c r="FR138" s="47"/>
      <c r="FT138" s="135"/>
      <c r="GI138" s="142"/>
      <c r="GJ138" s="142"/>
      <c r="GK138" s="808"/>
      <c r="IL138" s="808"/>
      <c r="IM138" s="47"/>
      <c r="IN138" s="47"/>
      <c r="IO138" s="47"/>
      <c r="IP138" s="47"/>
    </row>
    <row r="139" spans="39:250" ht="12.75">
      <c r="AM139" s="135"/>
      <c r="AN139" s="334"/>
      <c r="BB139" s="657"/>
      <c r="BX139" s="288"/>
      <c r="BY139" s="288"/>
      <c r="BZ139" s="707"/>
      <c r="CA139" s="295"/>
      <c r="CB139" s="295"/>
      <c r="CC139" s="295"/>
      <c r="CD139" s="707"/>
      <c r="CE139" s="295"/>
      <c r="CF139" s="295"/>
      <c r="CG139" s="295"/>
      <c r="CH139" s="707"/>
      <c r="CI139" s="295"/>
      <c r="CJ139" s="295"/>
      <c r="CK139" s="295"/>
      <c r="CL139" s="288"/>
      <c r="CM139" s="135"/>
      <c r="CN139" s="334"/>
      <c r="CZ139" s="185"/>
      <c r="DA139" s="48"/>
      <c r="DB139" s="141"/>
      <c r="DC139" s="142"/>
      <c r="DD139" s="47"/>
      <c r="DE139" s="119"/>
      <c r="DF139" s="47"/>
      <c r="DG139" s="47"/>
      <c r="DH139" s="47"/>
      <c r="DI139" s="47"/>
      <c r="DJ139" s="47"/>
      <c r="DK139" s="47"/>
      <c r="DL139" s="47"/>
      <c r="DM139" s="47"/>
      <c r="DN139" s="47"/>
      <c r="DX139" s="47"/>
      <c r="DY139" s="130"/>
      <c r="DZ139" s="148"/>
      <c r="EA139" s="130"/>
      <c r="EB139" s="130"/>
      <c r="EC139" s="130"/>
      <c r="ED139" s="148"/>
      <c r="EE139" s="130"/>
      <c r="EF139" s="130"/>
      <c r="EG139" s="130"/>
      <c r="EH139" s="148"/>
      <c r="EN139" s="148"/>
      <c r="EO139" s="130"/>
      <c r="EP139" s="130"/>
      <c r="EQ139" s="130"/>
      <c r="ER139" s="130"/>
      <c r="ET139" s="142"/>
      <c r="EU139" s="809"/>
      <c r="EV139" s="809"/>
      <c r="EW139" s="809"/>
      <c r="EX139" s="808"/>
      <c r="EY139" s="613"/>
      <c r="EZ139" s="183"/>
      <c r="FA139" s="696"/>
      <c r="FB139" s="182"/>
      <c r="FC139" s="182"/>
      <c r="FD139" s="47"/>
      <c r="FE139" s="178"/>
      <c r="FF139" s="47"/>
      <c r="FG139" s="175"/>
      <c r="FH139" s="47"/>
      <c r="FI139" s="47"/>
      <c r="FK139" s="47"/>
      <c r="FL139" s="47"/>
      <c r="FM139" s="47"/>
      <c r="FN139" s="47"/>
      <c r="FO139" s="47"/>
      <c r="FP139" s="47"/>
      <c r="FQ139" s="47"/>
      <c r="FR139" s="47"/>
      <c r="GI139" s="142"/>
      <c r="GJ139" s="142"/>
      <c r="GK139" s="808"/>
      <c r="IL139" s="808"/>
      <c r="IM139" s="47"/>
      <c r="IN139" s="47"/>
      <c r="IO139" s="47"/>
      <c r="IP139" s="47"/>
    </row>
    <row r="140" spans="39:250" ht="12.75">
      <c r="AM140" s="135"/>
      <c r="AN140" s="334"/>
      <c r="BB140" s="657"/>
      <c r="BX140" s="288"/>
      <c r="BY140" s="288"/>
      <c r="BZ140" s="707"/>
      <c r="CA140" s="295"/>
      <c r="CB140" s="295"/>
      <c r="CC140" s="295"/>
      <c r="CD140" s="707"/>
      <c r="CE140" s="295"/>
      <c r="CF140" s="295"/>
      <c r="CG140" s="295"/>
      <c r="CH140" s="707"/>
      <c r="CI140" s="295"/>
      <c r="CJ140" s="295"/>
      <c r="CK140" s="295"/>
      <c r="CL140" s="288"/>
      <c r="CM140" s="135"/>
      <c r="CN140" s="334"/>
      <c r="CZ140" s="185"/>
      <c r="DA140" s="48"/>
      <c r="DB140" s="141"/>
      <c r="DC140" s="142"/>
      <c r="DD140" s="47"/>
      <c r="DE140" s="119"/>
      <c r="DF140" s="47"/>
      <c r="DG140" s="47"/>
      <c r="DH140" s="47"/>
      <c r="DI140" s="47"/>
      <c r="DJ140" s="47"/>
      <c r="DK140" s="47"/>
      <c r="DL140" s="47"/>
      <c r="DM140" s="47"/>
      <c r="DN140" s="47"/>
      <c r="DX140" s="47"/>
      <c r="DY140" s="130"/>
      <c r="DZ140" s="148"/>
      <c r="EA140" s="130"/>
      <c r="EB140" s="130"/>
      <c r="EC140" s="130"/>
      <c r="ED140" s="148"/>
      <c r="EE140" s="130"/>
      <c r="EF140" s="130"/>
      <c r="EG140" s="130"/>
      <c r="EH140" s="148"/>
      <c r="EN140" s="148"/>
      <c r="EO140" s="130"/>
      <c r="EP140" s="130"/>
      <c r="EQ140" s="130"/>
      <c r="ER140" s="130"/>
      <c r="ET140" s="142"/>
      <c r="EU140" s="809"/>
      <c r="EV140" s="809"/>
      <c r="EW140" s="809"/>
      <c r="EX140" s="808"/>
      <c r="EY140" s="613"/>
      <c r="EZ140" s="183"/>
      <c r="FA140" s="696"/>
      <c r="FB140" s="182"/>
      <c r="FC140" s="182"/>
      <c r="FD140" s="47"/>
      <c r="FE140" s="178"/>
      <c r="FF140" s="47"/>
      <c r="FG140" s="175"/>
      <c r="FH140" s="47"/>
      <c r="FI140" s="47"/>
      <c r="FK140" s="47"/>
      <c r="FL140" s="47"/>
      <c r="FM140" s="47"/>
      <c r="FN140" s="47"/>
      <c r="FO140" s="47"/>
      <c r="FP140" s="47"/>
      <c r="FQ140" s="47"/>
      <c r="FR140" s="47"/>
      <c r="GI140" s="142"/>
      <c r="GJ140" s="142"/>
      <c r="GK140" s="808"/>
      <c r="IL140" s="281"/>
      <c r="IM140" s="47"/>
      <c r="IN140" s="47"/>
      <c r="IO140" s="47"/>
      <c r="IP140" s="47"/>
    </row>
    <row r="141" spans="39:250" ht="12.75">
      <c r="AM141" s="135"/>
      <c r="AN141" s="334"/>
      <c r="BB141" s="657"/>
      <c r="BX141" s="288"/>
      <c r="BY141" s="288"/>
      <c r="BZ141" s="707"/>
      <c r="CA141" s="295"/>
      <c r="CB141" s="295"/>
      <c r="CC141" s="295"/>
      <c r="CD141" s="707"/>
      <c r="CE141" s="295"/>
      <c r="CF141" s="295"/>
      <c r="CG141" s="295"/>
      <c r="CH141" s="707"/>
      <c r="CI141" s="295"/>
      <c r="CJ141" s="295"/>
      <c r="CK141" s="295"/>
      <c r="CL141" s="288"/>
      <c r="CM141" s="135"/>
      <c r="CZ141" s="185"/>
      <c r="DA141" s="48"/>
      <c r="DB141" s="141"/>
      <c r="DC141" s="142"/>
      <c r="DD141" s="47"/>
      <c r="DE141" s="119"/>
      <c r="DF141" s="47"/>
      <c r="DG141" s="47"/>
      <c r="DH141" s="47"/>
      <c r="DI141" s="47"/>
      <c r="DJ141" s="47"/>
      <c r="DK141" s="47"/>
      <c r="DL141" s="47"/>
      <c r="DM141" s="47"/>
      <c r="DN141" s="47"/>
      <c r="DX141" s="47"/>
      <c r="DY141" s="130"/>
      <c r="DZ141" s="148"/>
      <c r="EA141" s="130"/>
      <c r="EB141" s="130"/>
      <c r="EC141" s="130"/>
      <c r="ED141" s="148"/>
      <c r="EE141" s="130"/>
      <c r="EF141" s="130"/>
      <c r="EG141" s="130"/>
      <c r="EH141" s="148"/>
      <c r="EN141" s="148"/>
      <c r="EO141" s="130"/>
      <c r="EP141" s="130"/>
      <c r="EQ141" s="130"/>
      <c r="ER141" s="130"/>
      <c r="ET141" s="142"/>
      <c r="EU141" s="809"/>
      <c r="EV141" s="809"/>
      <c r="EW141" s="809"/>
      <c r="EX141" s="808"/>
      <c r="EY141" s="613"/>
      <c r="EZ141" s="183"/>
      <c r="FA141" s="696"/>
      <c r="FB141" s="182"/>
      <c r="FC141" s="182"/>
      <c r="FD141" s="47"/>
      <c r="FE141" s="178"/>
      <c r="FF141" s="47"/>
      <c r="FG141" s="175"/>
      <c r="FH141" s="47"/>
      <c r="FI141" s="47"/>
      <c r="FK141" s="47"/>
      <c r="FL141" s="47"/>
      <c r="FM141" s="47"/>
      <c r="FN141" s="47"/>
      <c r="FO141" s="47"/>
      <c r="FP141" s="47"/>
      <c r="FQ141" s="47"/>
      <c r="FR141" s="47"/>
      <c r="GI141" s="142"/>
      <c r="GJ141" s="142"/>
      <c r="GK141" s="808"/>
      <c r="IL141" s="281"/>
      <c r="IM141" s="47"/>
      <c r="IN141" s="47"/>
      <c r="IO141" s="47"/>
      <c r="IP141" s="47"/>
    </row>
    <row r="142" spans="39:250" ht="12.75">
      <c r="AM142" s="135"/>
      <c r="AN142" s="334"/>
      <c r="BB142" s="168"/>
      <c r="BX142" s="288"/>
      <c r="BY142" s="288"/>
      <c r="BZ142" s="707"/>
      <c r="CA142" s="295"/>
      <c r="CB142" s="295"/>
      <c r="CC142" s="295"/>
      <c r="CD142" s="707"/>
      <c r="CE142" s="295"/>
      <c r="CF142" s="295"/>
      <c r="CG142" s="295"/>
      <c r="CH142" s="707"/>
      <c r="CI142" s="295"/>
      <c r="CJ142" s="295"/>
      <c r="CK142" s="295"/>
      <c r="CL142" s="288"/>
      <c r="CM142" s="135"/>
      <c r="CN142" s="334"/>
      <c r="CZ142" s="185"/>
      <c r="DA142" s="48"/>
      <c r="DB142" s="141"/>
      <c r="DC142" s="142"/>
      <c r="DD142" s="47"/>
      <c r="DE142" s="119"/>
      <c r="DF142" s="47"/>
      <c r="DG142" s="47"/>
      <c r="DH142" s="47"/>
      <c r="DI142" s="47"/>
      <c r="DJ142" s="47"/>
      <c r="DK142" s="47"/>
      <c r="DL142" s="47"/>
      <c r="DM142" s="47"/>
      <c r="DN142" s="47"/>
      <c r="DX142" s="47"/>
      <c r="DY142" s="130"/>
      <c r="DZ142" s="148"/>
      <c r="EA142" s="130"/>
      <c r="EB142" s="130"/>
      <c r="EC142" s="130"/>
      <c r="ED142" s="148"/>
      <c r="EE142" s="130"/>
      <c r="EF142" s="130"/>
      <c r="EG142" s="130"/>
      <c r="EH142" s="148"/>
      <c r="EN142" s="148"/>
      <c r="EO142" s="130"/>
      <c r="EP142" s="130"/>
      <c r="EQ142" s="130"/>
      <c r="ER142" s="130"/>
      <c r="ET142" s="142"/>
      <c r="EU142" s="809"/>
      <c r="EV142" s="809"/>
      <c r="EW142" s="809"/>
      <c r="EX142" s="808"/>
      <c r="EY142" s="613"/>
      <c r="EZ142" s="183"/>
      <c r="FA142" s="696"/>
      <c r="FB142" s="182"/>
      <c r="FC142" s="182"/>
      <c r="FD142" s="47"/>
      <c r="FE142" s="178"/>
      <c r="FF142" s="47"/>
      <c r="FG142" s="175"/>
      <c r="FH142" s="47"/>
      <c r="FI142" s="47"/>
      <c r="FJ142" s="135"/>
      <c r="GI142" s="142"/>
      <c r="GJ142" s="142"/>
      <c r="GK142" s="808"/>
      <c r="IL142" s="281"/>
      <c r="IM142" s="47"/>
      <c r="IN142" s="47"/>
      <c r="IO142" s="47"/>
      <c r="IP142" s="47"/>
    </row>
    <row r="143" spans="39:250" ht="12.75">
      <c r="AM143" s="135"/>
      <c r="AN143" s="334"/>
      <c r="BB143" s="168"/>
      <c r="BX143" s="288"/>
      <c r="BY143" s="288"/>
      <c r="BZ143" s="707"/>
      <c r="CA143" s="295"/>
      <c r="CB143" s="295"/>
      <c r="CC143" s="295"/>
      <c r="CD143" s="707"/>
      <c r="CE143" s="295"/>
      <c r="CF143" s="295"/>
      <c r="CG143" s="295"/>
      <c r="CH143" s="707"/>
      <c r="CI143" s="295"/>
      <c r="CJ143" s="295"/>
      <c r="CK143" s="295"/>
      <c r="CL143" s="288"/>
      <c r="CM143" s="135"/>
      <c r="CN143" s="334"/>
      <c r="CZ143" s="185"/>
      <c r="DA143" s="48"/>
      <c r="DB143" s="141"/>
      <c r="DC143" s="142"/>
      <c r="DD143" s="47"/>
      <c r="DE143" s="119"/>
      <c r="DF143" s="47"/>
      <c r="DG143" s="47"/>
      <c r="DH143" s="47"/>
      <c r="DI143" s="47"/>
      <c r="DJ143" s="47"/>
      <c r="DK143" s="47"/>
      <c r="DL143" s="47"/>
      <c r="DM143" s="47"/>
      <c r="DN143" s="47"/>
      <c r="DX143" s="47"/>
      <c r="DY143" s="130"/>
      <c r="DZ143" s="148"/>
      <c r="EA143" s="130"/>
      <c r="EB143" s="130"/>
      <c r="EC143" s="130"/>
      <c r="ED143" s="148"/>
      <c r="EE143" s="130"/>
      <c r="EF143" s="130"/>
      <c r="EG143" s="130"/>
      <c r="EH143" s="148"/>
      <c r="EN143" s="148"/>
      <c r="EO143" s="130"/>
      <c r="EP143" s="130"/>
      <c r="EQ143" s="130"/>
      <c r="ER143" s="130"/>
      <c r="ET143" s="142"/>
      <c r="EU143" s="809"/>
      <c r="EV143" s="809"/>
      <c r="EW143" s="809"/>
      <c r="EX143" s="808"/>
      <c r="EY143" s="613"/>
      <c r="EZ143" s="183"/>
      <c r="FA143" s="696"/>
      <c r="FB143" s="182"/>
      <c r="FC143" s="182"/>
      <c r="FD143" s="47"/>
      <c r="FE143" s="178"/>
      <c r="FF143" s="47"/>
      <c r="FG143" s="175"/>
      <c r="FH143" s="47"/>
      <c r="FI143" s="47"/>
      <c r="FJ143" s="135"/>
      <c r="GI143" s="142"/>
      <c r="GJ143" s="142"/>
      <c r="GK143" s="808"/>
      <c r="IL143" s="281"/>
      <c r="IM143" s="47"/>
      <c r="IN143" s="47"/>
      <c r="IO143" s="47"/>
      <c r="IP143" s="47"/>
    </row>
    <row r="144" spans="39:250" ht="12.75">
      <c r="AM144" s="135"/>
      <c r="BB144" s="168"/>
      <c r="BC144" s="280"/>
      <c r="BX144" s="288"/>
      <c r="BY144" s="288"/>
      <c r="BZ144" s="707"/>
      <c r="CA144" s="295"/>
      <c r="CB144" s="295"/>
      <c r="CC144" s="295"/>
      <c r="CD144" s="707"/>
      <c r="CE144" s="295"/>
      <c r="CF144" s="295"/>
      <c r="CG144" s="295"/>
      <c r="CH144" s="707"/>
      <c r="CI144" s="295"/>
      <c r="CJ144" s="295"/>
      <c r="CK144" s="295"/>
      <c r="CL144" s="288"/>
      <c r="CM144" s="135"/>
      <c r="CN144" s="334"/>
      <c r="CZ144" s="185"/>
      <c r="DA144" s="48"/>
      <c r="DB144" s="141"/>
      <c r="DC144" s="142"/>
      <c r="DD144" s="47"/>
      <c r="DE144" s="119"/>
      <c r="DF144" s="47"/>
      <c r="DG144" s="47"/>
      <c r="DH144" s="47"/>
      <c r="DI144" s="47"/>
      <c r="DJ144" s="47"/>
      <c r="DK144" s="47"/>
      <c r="DL144" s="47"/>
      <c r="DM144" s="47"/>
      <c r="DN144" s="47"/>
      <c r="DX144" s="47"/>
      <c r="DY144" s="130"/>
      <c r="DZ144" s="148"/>
      <c r="EA144" s="130"/>
      <c r="EB144" s="130"/>
      <c r="EC144" s="130"/>
      <c r="ED144" s="148"/>
      <c r="EE144" s="130"/>
      <c r="EF144" s="130"/>
      <c r="EG144" s="130"/>
      <c r="EH144" s="148"/>
      <c r="EN144" s="148"/>
      <c r="EO144" s="130"/>
      <c r="EP144" s="130"/>
      <c r="EQ144" s="130"/>
      <c r="ER144" s="130"/>
      <c r="ET144" s="142"/>
      <c r="EU144" s="809"/>
      <c r="EV144" s="809"/>
      <c r="EW144" s="809"/>
      <c r="EX144" s="808"/>
      <c r="EY144" s="613"/>
      <c r="EZ144" s="183"/>
      <c r="FA144" s="696"/>
      <c r="FB144" s="182"/>
      <c r="FC144" s="182"/>
      <c r="FD144" s="47"/>
      <c r="FE144" s="178"/>
      <c r="FF144" s="47"/>
      <c r="FG144" s="175"/>
      <c r="FH144" s="47"/>
      <c r="FI144" s="47"/>
      <c r="FJ144" s="135"/>
      <c r="GI144" s="142"/>
      <c r="GJ144" s="142"/>
      <c r="GK144" s="808"/>
      <c r="IL144" s="281"/>
      <c r="IM144" s="47"/>
      <c r="IN144" s="47"/>
      <c r="IO144" s="47"/>
      <c r="IP144" s="47"/>
    </row>
    <row r="145" spans="39:250" ht="12.75">
      <c r="AM145" s="135"/>
      <c r="AN145" s="334"/>
      <c r="BB145" s="657"/>
      <c r="BX145" s="288"/>
      <c r="BY145" s="288"/>
      <c r="BZ145" s="707"/>
      <c r="CA145" s="295"/>
      <c r="CB145" s="295"/>
      <c r="CC145" s="295"/>
      <c r="CD145" s="707"/>
      <c r="CE145" s="295"/>
      <c r="CF145" s="295"/>
      <c r="CG145" s="295"/>
      <c r="CH145" s="707"/>
      <c r="CI145" s="295"/>
      <c r="CJ145" s="295"/>
      <c r="CK145" s="295"/>
      <c r="CL145" s="288"/>
      <c r="CM145" s="135"/>
      <c r="CN145" s="334"/>
      <c r="CZ145" s="185"/>
      <c r="DA145" s="48"/>
      <c r="DB145" s="141"/>
      <c r="DC145" s="142"/>
      <c r="DD145" s="47"/>
      <c r="DE145" s="119"/>
      <c r="DF145" s="47"/>
      <c r="DG145" s="47"/>
      <c r="DH145" s="47"/>
      <c r="DI145" s="47"/>
      <c r="DJ145" s="47"/>
      <c r="DK145" s="47"/>
      <c r="DL145" s="47"/>
      <c r="DM145" s="47"/>
      <c r="DN145" s="47"/>
      <c r="DX145" s="47"/>
      <c r="DY145" s="130"/>
      <c r="DZ145" s="148"/>
      <c r="EA145" s="130"/>
      <c r="EB145" s="130"/>
      <c r="EC145" s="130"/>
      <c r="ED145" s="148"/>
      <c r="EE145" s="130"/>
      <c r="EF145" s="130"/>
      <c r="EG145" s="130"/>
      <c r="EH145" s="148"/>
      <c r="EN145" s="148"/>
      <c r="EO145" s="130"/>
      <c r="EP145" s="130"/>
      <c r="EQ145" s="130"/>
      <c r="ER145" s="130"/>
      <c r="ET145" s="142"/>
      <c r="EU145" s="809"/>
      <c r="EV145" s="809"/>
      <c r="EW145" s="809"/>
      <c r="EX145" s="808"/>
      <c r="EY145" s="613"/>
      <c r="EZ145" s="183"/>
      <c r="FA145" s="696"/>
      <c r="FB145" s="182"/>
      <c r="FC145" s="182"/>
      <c r="FD145" s="47"/>
      <c r="FE145" s="178"/>
      <c r="FF145" s="47"/>
      <c r="FG145" s="175"/>
      <c r="FH145" s="47"/>
      <c r="FI145" s="47"/>
      <c r="FJ145" s="135"/>
      <c r="GI145" s="142"/>
      <c r="GJ145" s="142"/>
      <c r="GK145" s="808"/>
      <c r="IL145" s="281"/>
      <c r="IM145" s="47"/>
      <c r="IN145" s="47"/>
      <c r="IO145" s="47"/>
      <c r="IP145" s="47"/>
    </row>
    <row r="146" spans="39:250" ht="12.75">
      <c r="AM146" s="135"/>
      <c r="AN146" s="334"/>
      <c r="BB146" s="657"/>
      <c r="BX146" s="288"/>
      <c r="BY146" s="288"/>
      <c r="BZ146" s="707"/>
      <c r="CA146" s="295"/>
      <c r="CB146" s="295"/>
      <c r="CC146" s="295"/>
      <c r="CD146" s="707"/>
      <c r="CE146" s="295"/>
      <c r="CF146" s="295"/>
      <c r="CG146" s="295"/>
      <c r="CH146" s="707"/>
      <c r="CI146" s="295"/>
      <c r="CJ146" s="295"/>
      <c r="CK146" s="295"/>
      <c r="CL146" s="288"/>
      <c r="CM146" s="135"/>
      <c r="CN146" s="334"/>
      <c r="CZ146" s="185"/>
      <c r="DA146" s="48"/>
      <c r="DB146" s="141"/>
      <c r="DC146" s="142"/>
      <c r="DD146" s="47"/>
      <c r="DE146" s="119"/>
      <c r="DF146" s="47"/>
      <c r="DG146" s="47"/>
      <c r="DH146" s="47"/>
      <c r="DI146" s="47"/>
      <c r="DJ146" s="47"/>
      <c r="DK146" s="47"/>
      <c r="DL146" s="47"/>
      <c r="DM146" s="47"/>
      <c r="DN146" s="47"/>
      <c r="DX146" s="47"/>
      <c r="DY146" s="130"/>
      <c r="DZ146" s="148"/>
      <c r="EA146" s="130"/>
      <c r="EB146" s="130"/>
      <c r="EC146" s="130"/>
      <c r="ED146" s="148"/>
      <c r="EE146" s="130"/>
      <c r="EF146" s="130"/>
      <c r="EG146" s="130"/>
      <c r="EH146" s="148"/>
      <c r="EN146" s="148"/>
      <c r="EO146" s="130"/>
      <c r="EP146" s="130"/>
      <c r="EQ146" s="130"/>
      <c r="ER146" s="130"/>
      <c r="ET146" s="142"/>
      <c r="EU146" s="809"/>
      <c r="EV146" s="809"/>
      <c r="EW146" s="809"/>
      <c r="EX146" s="808"/>
      <c r="EY146" s="613"/>
      <c r="EZ146" s="183"/>
      <c r="FA146" s="696"/>
      <c r="FB146" s="182"/>
      <c r="FC146" s="182"/>
      <c r="FD146" s="47"/>
      <c r="FE146" s="178"/>
      <c r="FF146" s="47"/>
      <c r="FG146" s="175"/>
      <c r="FH146" s="47"/>
      <c r="FI146" s="47"/>
      <c r="FJ146" s="135"/>
      <c r="GI146" s="142"/>
      <c r="GJ146" s="142"/>
      <c r="GK146" s="808"/>
      <c r="IL146" s="281"/>
      <c r="IM146" s="47"/>
      <c r="IN146" s="47"/>
      <c r="IO146" s="47"/>
      <c r="IP146" s="47"/>
    </row>
    <row r="147" spans="39:250" ht="12.75">
      <c r="AM147" s="135"/>
      <c r="AN147" s="334"/>
      <c r="BX147" s="288"/>
      <c r="BY147" s="288"/>
      <c r="BZ147" s="707"/>
      <c r="CA147" s="295"/>
      <c r="CB147" s="295"/>
      <c r="CC147" s="295"/>
      <c r="CD147" s="707"/>
      <c r="CE147" s="295"/>
      <c r="CF147" s="295"/>
      <c r="CG147" s="295"/>
      <c r="CH147" s="707"/>
      <c r="CI147" s="295"/>
      <c r="CJ147" s="295"/>
      <c r="CK147" s="295"/>
      <c r="CL147" s="288"/>
      <c r="CM147" s="135"/>
      <c r="CN147" s="334"/>
      <c r="CZ147" s="185"/>
      <c r="DA147" s="48"/>
      <c r="DB147" s="141"/>
      <c r="DC147" s="142"/>
      <c r="DD147" s="47"/>
      <c r="DE147" s="119"/>
      <c r="DF147" s="47"/>
      <c r="DG147" s="47"/>
      <c r="DH147" s="47"/>
      <c r="DI147" s="47"/>
      <c r="DJ147" s="47"/>
      <c r="DK147" s="47"/>
      <c r="DL147" s="47"/>
      <c r="DM147" s="47"/>
      <c r="DN147" s="47"/>
      <c r="DX147" s="47"/>
      <c r="DY147" s="130"/>
      <c r="DZ147" s="148"/>
      <c r="EA147" s="130"/>
      <c r="EB147" s="130"/>
      <c r="EC147" s="130"/>
      <c r="ED147" s="148"/>
      <c r="EE147" s="130"/>
      <c r="EF147" s="130"/>
      <c r="EG147" s="130"/>
      <c r="EH147" s="148"/>
      <c r="EN147" s="148"/>
      <c r="EO147" s="130"/>
      <c r="EP147" s="130"/>
      <c r="EQ147" s="130"/>
      <c r="ER147" s="130"/>
      <c r="ET147" s="142"/>
      <c r="EU147" s="809"/>
      <c r="EV147" s="809"/>
      <c r="EW147" s="809"/>
      <c r="EX147" s="808"/>
      <c r="EY147" s="613"/>
      <c r="EZ147" s="183"/>
      <c r="FA147" s="696"/>
      <c r="FB147" s="182"/>
      <c r="FC147" s="182"/>
      <c r="FD147" s="47"/>
      <c r="FE147" s="178"/>
      <c r="FF147" s="47"/>
      <c r="FG147" s="175"/>
      <c r="FH147" s="47"/>
      <c r="FI147" s="47"/>
      <c r="FJ147" s="135"/>
      <c r="GI147" s="142"/>
      <c r="GJ147" s="142"/>
      <c r="GK147" s="808"/>
      <c r="IL147" s="281"/>
      <c r="IM147" s="47"/>
      <c r="IN147" s="47"/>
      <c r="IO147" s="47"/>
      <c r="IP147" s="47"/>
    </row>
    <row r="148" spans="39:250" ht="12.75">
      <c r="AM148" s="135"/>
      <c r="AN148" s="334"/>
      <c r="BX148" s="288"/>
      <c r="BY148" s="288"/>
      <c r="BZ148" s="707"/>
      <c r="CA148" s="295"/>
      <c r="CB148" s="295"/>
      <c r="CC148" s="295"/>
      <c r="CD148" s="707"/>
      <c r="CE148" s="295"/>
      <c r="CF148" s="295"/>
      <c r="CG148" s="295"/>
      <c r="CH148" s="707"/>
      <c r="CI148" s="295"/>
      <c r="CJ148" s="295"/>
      <c r="CK148" s="295"/>
      <c r="CL148" s="288"/>
      <c r="CM148" s="135"/>
      <c r="CN148" s="334"/>
      <c r="CZ148" s="185"/>
      <c r="DA148" s="48"/>
      <c r="DB148" s="141"/>
      <c r="DC148" s="142"/>
      <c r="DD148" s="47"/>
      <c r="DE148" s="119"/>
      <c r="DF148" s="47"/>
      <c r="DG148" s="47"/>
      <c r="DH148" s="47"/>
      <c r="DI148" s="47"/>
      <c r="DJ148" s="47"/>
      <c r="DK148" s="47"/>
      <c r="DL148" s="47"/>
      <c r="DM148" s="47"/>
      <c r="DN148" s="47"/>
      <c r="DX148" s="47"/>
      <c r="DY148" s="130"/>
      <c r="DZ148" s="148"/>
      <c r="EA148" s="130"/>
      <c r="EB148" s="130"/>
      <c r="EC148" s="130"/>
      <c r="ED148" s="148"/>
      <c r="EE148" s="130"/>
      <c r="EF148" s="130"/>
      <c r="EG148" s="130"/>
      <c r="EH148" s="148"/>
      <c r="EN148" s="148"/>
      <c r="EO148" s="130"/>
      <c r="EP148" s="130"/>
      <c r="EQ148" s="130"/>
      <c r="ER148" s="130"/>
      <c r="ET148" s="142"/>
      <c r="EU148" s="809"/>
      <c r="EV148" s="809"/>
      <c r="EW148" s="809"/>
      <c r="EX148" s="808"/>
      <c r="EY148" s="613"/>
      <c r="EZ148" s="183"/>
      <c r="FA148" s="696"/>
      <c r="FB148" s="182"/>
      <c r="FC148" s="182"/>
      <c r="FD148" s="47"/>
      <c r="FE148" s="178"/>
      <c r="FF148" s="47"/>
      <c r="FG148" s="175"/>
      <c r="FH148" s="47"/>
      <c r="FI148" s="47"/>
      <c r="GI148" s="142"/>
      <c r="GJ148" s="142"/>
      <c r="GK148" s="808"/>
      <c r="IL148" s="281"/>
      <c r="IM148" s="47"/>
      <c r="IN148" s="47"/>
      <c r="IO148" s="47"/>
      <c r="IP148" s="47"/>
    </row>
    <row r="149" spans="39:250" ht="12.75">
      <c r="AM149" s="135"/>
      <c r="AN149" s="334"/>
      <c r="BB149" s="280"/>
      <c r="BC149" s="280"/>
      <c r="BX149" s="288"/>
      <c r="BY149" s="288"/>
      <c r="BZ149" s="707"/>
      <c r="CA149" s="295"/>
      <c r="CB149" s="295"/>
      <c r="CC149" s="295"/>
      <c r="CD149" s="707"/>
      <c r="CE149" s="295"/>
      <c r="CF149" s="295"/>
      <c r="CG149" s="295"/>
      <c r="CH149" s="707"/>
      <c r="CI149" s="295"/>
      <c r="CJ149" s="295"/>
      <c r="CK149" s="295"/>
      <c r="CL149" s="288"/>
      <c r="CM149" s="135"/>
      <c r="CN149" s="334"/>
      <c r="CZ149" s="185"/>
      <c r="DA149" s="48"/>
      <c r="DB149" s="141"/>
      <c r="DC149" s="142"/>
      <c r="DD149" s="47"/>
      <c r="DE149" s="119"/>
      <c r="DF149" s="47"/>
      <c r="DG149" s="47"/>
      <c r="DH149" s="47"/>
      <c r="DI149" s="47"/>
      <c r="DJ149" s="47"/>
      <c r="DK149" s="47"/>
      <c r="DL149" s="47"/>
      <c r="DM149" s="47"/>
      <c r="DN149" s="47"/>
      <c r="DX149" s="47"/>
      <c r="DY149" s="130"/>
      <c r="DZ149" s="148"/>
      <c r="EA149" s="130"/>
      <c r="EB149" s="130"/>
      <c r="EC149" s="130"/>
      <c r="ED149" s="148"/>
      <c r="EE149" s="130"/>
      <c r="EF149" s="130"/>
      <c r="EG149" s="130"/>
      <c r="EH149" s="148"/>
      <c r="EN149" s="148"/>
      <c r="EO149" s="130"/>
      <c r="EP149" s="130"/>
      <c r="EQ149" s="130"/>
      <c r="ER149" s="130"/>
      <c r="ET149" s="142"/>
      <c r="EU149" s="809"/>
      <c r="EV149" s="809"/>
      <c r="EW149" s="809"/>
      <c r="EX149" s="808"/>
      <c r="EY149" s="613"/>
      <c r="EZ149" s="183"/>
      <c r="FA149" s="696"/>
      <c r="FB149" s="182"/>
      <c r="FC149" s="182"/>
      <c r="FD149" s="47"/>
      <c r="FE149" s="178"/>
      <c r="FF149" s="47"/>
      <c r="FG149" s="175"/>
      <c r="FH149" s="47"/>
      <c r="FI149" s="47"/>
      <c r="GI149" s="142"/>
      <c r="GJ149" s="142"/>
      <c r="GK149" s="808"/>
      <c r="IL149" s="281"/>
      <c r="IM149" s="47"/>
      <c r="IN149" s="47"/>
      <c r="IO149" s="47"/>
      <c r="IP149" s="47"/>
    </row>
    <row r="150" spans="39:250" ht="12.75">
      <c r="AM150" s="135"/>
      <c r="AN150" s="334"/>
      <c r="BX150" s="288"/>
      <c r="BY150" s="288"/>
      <c r="BZ150" s="707"/>
      <c r="CA150" s="295"/>
      <c r="CB150" s="295"/>
      <c r="CC150" s="295"/>
      <c r="CD150" s="707"/>
      <c r="CE150" s="295"/>
      <c r="CF150" s="295"/>
      <c r="CG150" s="295"/>
      <c r="CH150" s="707"/>
      <c r="CI150" s="295"/>
      <c r="CJ150" s="295"/>
      <c r="CK150" s="295"/>
      <c r="CL150" s="288"/>
      <c r="CM150" s="135"/>
      <c r="CZ150" s="185"/>
      <c r="DA150" s="48"/>
      <c r="DB150" s="141"/>
      <c r="DC150" s="142"/>
      <c r="DD150" s="47"/>
      <c r="DE150" s="119"/>
      <c r="DF150" s="47"/>
      <c r="DG150" s="47"/>
      <c r="DH150" s="47"/>
      <c r="DI150" s="47"/>
      <c r="DJ150" s="47"/>
      <c r="DK150" s="47"/>
      <c r="DL150" s="47"/>
      <c r="DM150" s="47"/>
      <c r="DN150" s="47"/>
      <c r="DX150" s="47"/>
      <c r="DY150" s="130"/>
      <c r="DZ150" s="148"/>
      <c r="EA150" s="130"/>
      <c r="EB150" s="130"/>
      <c r="EC150" s="130"/>
      <c r="ED150" s="148"/>
      <c r="EE150" s="130"/>
      <c r="EF150" s="130"/>
      <c r="EG150" s="130"/>
      <c r="EH150" s="148"/>
      <c r="EN150" s="148"/>
      <c r="EO150" s="130"/>
      <c r="EP150" s="130"/>
      <c r="EQ150" s="130"/>
      <c r="ER150" s="130"/>
      <c r="ET150" s="142"/>
      <c r="EU150" s="809"/>
      <c r="EV150" s="809"/>
      <c r="EW150" s="809"/>
      <c r="EX150" s="808"/>
      <c r="EY150" s="613"/>
      <c r="EZ150" s="183"/>
      <c r="FA150" s="696"/>
      <c r="FB150" s="182"/>
      <c r="FC150" s="182"/>
      <c r="FD150" s="47"/>
      <c r="FE150" s="178"/>
      <c r="FF150" s="47"/>
      <c r="FG150" s="175"/>
      <c r="FH150" s="47"/>
      <c r="FI150" s="47"/>
      <c r="GI150" s="142"/>
      <c r="GJ150" s="142"/>
      <c r="GK150" s="808"/>
      <c r="IL150" s="281"/>
      <c r="IM150" s="47"/>
      <c r="IN150" s="47"/>
      <c r="IO150" s="47"/>
      <c r="IP150" s="47"/>
    </row>
    <row r="151" spans="39:250" ht="12.75">
      <c r="AM151" s="135"/>
      <c r="AN151" s="334"/>
      <c r="BX151" s="288"/>
      <c r="BY151" s="288"/>
      <c r="BZ151" s="707"/>
      <c r="CA151" s="295"/>
      <c r="CB151" s="295"/>
      <c r="CC151" s="295"/>
      <c r="CD151" s="707"/>
      <c r="CE151" s="295"/>
      <c r="CF151" s="295"/>
      <c r="CG151" s="295"/>
      <c r="CH151" s="707"/>
      <c r="CI151" s="295"/>
      <c r="CJ151" s="295"/>
      <c r="CK151" s="295"/>
      <c r="CL151" s="288"/>
      <c r="CM151" s="135"/>
      <c r="CZ151" s="185"/>
      <c r="DA151" s="48"/>
      <c r="DB151" s="141"/>
      <c r="DC151" s="142"/>
      <c r="DD151" s="47"/>
      <c r="DE151" s="119"/>
      <c r="DF151" s="47"/>
      <c r="DG151" s="47"/>
      <c r="DH151" s="47"/>
      <c r="DI151" s="47"/>
      <c r="DJ151" s="47"/>
      <c r="DK151" s="47"/>
      <c r="DL151" s="47"/>
      <c r="DM151" s="47"/>
      <c r="DN151" s="47"/>
      <c r="DX151" s="47"/>
      <c r="DY151" s="130"/>
      <c r="DZ151" s="148"/>
      <c r="EA151" s="130"/>
      <c r="EB151" s="130"/>
      <c r="EC151" s="130"/>
      <c r="ED151" s="130"/>
      <c r="EE151" s="148"/>
      <c r="EF151" s="130"/>
      <c r="EG151" s="130"/>
      <c r="EH151" s="148"/>
      <c r="EN151" s="148"/>
      <c r="EO151" s="130"/>
      <c r="EP151" s="130"/>
      <c r="EQ151" s="130"/>
      <c r="ER151" s="130"/>
      <c r="ET151" s="142"/>
      <c r="EU151" s="809"/>
      <c r="EV151" s="809"/>
      <c r="EW151" s="809"/>
      <c r="EX151" s="808"/>
      <c r="EY151" s="613"/>
      <c r="EZ151" s="138"/>
      <c r="FA151" s="183"/>
      <c r="FB151" s="182"/>
      <c r="FC151" s="182"/>
      <c r="FD151" s="182"/>
      <c r="FE151" s="178"/>
      <c r="FF151" s="175"/>
      <c r="FG151" s="47"/>
      <c r="FH151" s="175"/>
      <c r="FI151" s="47"/>
      <c r="GI151" s="142"/>
      <c r="GJ151" s="142"/>
      <c r="GK151" s="808"/>
      <c r="IL151" s="281"/>
      <c r="IM151" s="47"/>
      <c r="IN151" s="47"/>
      <c r="IO151" s="47"/>
      <c r="IP151" s="47"/>
    </row>
    <row r="152" spans="39:250" ht="12.75">
      <c r="AM152" s="135"/>
      <c r="AN152" s="334"/>
      <c r="CM152" s="135"/>
      <c r="CZ152" s="185"/>
      <c r="DA152" s="175"/>
      <c r="DB152" s="48"/>
      <c r="DC152" s="141"/>
      <c r="DD152" s="142"/>
      <c r="DE152" s="47"/>
      <c r="DF152" s="119"/>
      <c r="DG152" s="47"/>
      <c r="DH152" s="47"/>
      <c r="DI152" s="47"/>
      <c r="DJ152" s="47"/>
      <c r="DK152" s="47"/>
      <c r="DL152" s="47"/>
      <c r="DM152" s="47"/>
      <c r="DN152" s="47"/>
      <c r="DY152" s="47"/>
      <c r="DZ152" s="130"/>
      <c r="EA152" s="148"/>
      <c r="EB152" s="130"/>
      <c r="EC152" s="130"/>
      <c r="ED152" s="130"/>
      <c r="EE152" s="148"/>
      <c r="EF152" s="130"/>
      <c r="EG152" s="130"/>
      <c r="EN152" s="130"/>
      <c r="EO152" s="148"/>
      <c r="EP152" s="130"/>
      <c r="EQ152" s="130"/>
      <c r="ER152" s="130"/>
      <c r="ET152" s="142"/>
      <c r="EU152" s="809"/>
      <c r="EV152" s="809"/>
      <c r="EW152" s="809"/>
      <c r="EX152" s="808"/>
      <c r="EY152" s="613"/>
      <c r="EZ152" s="138"/>
      <c r="FA152" s="183"/>
      <c r="FB152" s="182"/>
      <c r="FC152" s="182"/>
      <c r="FD152" s="182"/>
      <c r="FE152" s="178"/>
      <c r="FF152" s="175"/>
      <c r="FG152" s="47"/>
      <c r="FH152" s="175"/>
      <c r="FI152" s="47"/>
      <c r="GI152" s="142"/>
      <c r="GJ152" s="142"/>
      <c r="GK152" s="808"/>
      <c r="IL152" s="281"/>
      <c r="IM152" s="47"/>
      <c r="IN152" s="47"/>
      <c r="IO152" s="47"/>
      <c r="IP152" s="47"/>
    </row>
    <row r="153" spans="39:250" ht="12.75">
      <c r="AM153" s="135"/>
      <c r="CM153" s="135"/>
      <c r="CZ153" s="185"/>
      <c r="DA153" s="175"/>
      <c r="DB153" s="48"/>
      <c r="DC153" s="141"/>
      <c r="DD153" s="142"/>
      <c r="DE153" s="47"/>
      <c r="DF153" s="119"/>
      <c r="DG153" s="47"/>
      <c r="DH153" s="47"/>
      <c r="DI153" s="47"/>
      <c r="DJ153" s="47"/>
      <c r="DK153" s="47"/>
      <c r="DL153" s="47"/>
      <c r="DM153" s="47"/>
      <c r="DN153" s="47"/>
      <c r="DY153" s="47"/>
      <c r="DZ153" s="130"/>
      <c r="EA153" s="148"/>
      <c r="EB153" s="130"/>
      <c r="EC153" s="130"/>
      <c r="ED153" s="130"/>
      <c r="EE153" s="148"/>
      <c r="EF153" s="130"/>
      <c r="EG153" s="130"/>
      <c r="EN153" s="130"/>
      <c r="EO153" s="148"/>
      <c r="EP153" s="130"/>
      <c r="EQ153" s="130"/>
      <c r="ER153" s="130"/>
      <c r="ET153" s="142"/>
      <c r="EU153" s="809"/>
      <c r="EV153" s="809"/>
      <c r="EW153" s="809"/>
      <c r="EX153" s="808"/>
      <c r="EY153" s="613"/>
      <c r="EZ153" s="138"/>
      <c r="FA153" s="183"/>
      <c r="FB153" s="182"/>
      <c r="FC153" s="182"/>
      <c r="FD153" s="182"/>
      <c r="FE153" s="178"/>
      <c r="FF153" s="175"/>
      <c r="FG153" s="47"/>
      <c r="FH153" s="175"/>
      <c r="FI153" s="47"/>
      <c r="GI153" s="142"/>
      <c r="GJ153" s="142"/>
      <c r="GK153" s="808"/>
      <c r="IL153" s="281"/>
      <c r="IM153" s="47"/>
      <c r="IN153" s="47"/>
      <c r="IO153" s="47"/>
      <c r="IP153" s="47"/>
    </row>
    <row r="154" spans="39:250" ht="12.75">
      <c r="AM154" s="135"/>
      <c r="CM154" s="135"/>
      <c r="CZ154" s="185"/>
      <c r="DA154" s="175"/>
      <c r="DB154" s="48"/>
      <c r="DC154" s="141"/>
      <c r="DD154" s="142"/>
      <c r="DE154" s="47"/>
      <c r="DF154" s="119"/>
      <c r="DG154" s="47"/>
      <c r="DH154" s="47"/>
      <c r="DI154" s="47"/>
      <c r="DJ154" s="47"/>
      <c r="DK154" s="47"/>
      <c r="DL154" s="47"/>
      <c r="DM154" s="47"/>
      <c r="DN154" s="47"/>
      <c r="DY154" s="47"/>
      <c r="DZ154" s="130"/>
      <c r="EA154" s="148"/>
      <c r="EB154" s="130"/>
      <c r="EC154" s="130"/>
      <c r="ED154" s="130"/>
      <c r="EE154" s="148"/>
      <c r="EF154" s="130"/>
      <c r="EG154" s="130"/>
      <c r="EN154" s="130"/>
      <c r="EO154" s="148"/>
      <c r="EP154" s="130"/>
      <c r="EQ154" s="130"/>
      <c r="ER154" s="130"/>
      <c r="ET154" s="142"/>
      <c r="EU154" s="809"/>
      <c r="EV154" s="809"/>
      <c r="EW154" s="809"/>
      <c r="EX154" s="808"/>
      <c r="EY154" s="613"/>
      <c r="EZ154" s="138"/>
      <c r="FA154" s="183"/>
      <c r="FB154" s="182"/>
      <c r="FC154" s="182"/>
      <c r="FD154" s="182"/>
      <c r="FE154" s="178"/>
      <c r="FF154" s="175"/>
      <c r="FG154" s="47"/>
      <c r="FH154" s="175"/>
      <c r="FI154" s="47"/>
      <c r="IL154" s="281"/>
      <c r="IM154" s="47"/>
      <c r="IN154" s="47"/>
      <c r="IO154" s="47"/>
      <c r="IP154" s="47"/>
    </row>
    <row r="155" spans="39:250" ht="12.75">
      <c r="AM155" s="135"/>
      <c r="CM155" s="135"/>
      <c r="DA155" s="175"/>
      <c r="DB155" s="48"/>
      <c r="DC155" s="141"/>
      <c r="DD155" s="142"/>
      <c r="DE155" s="47"/>
      <c r="DF155" s="119"/>
      <c r="DG155" s="47"/>
      <c r="DH155" s="47"/>
      <c r="DI155" s="47"/>
      <c r="DJ155" s="47"/>
      <c r="DK155" s="47"/>
      <c r="DL155" s="47"/>
      <c r="DM155" s="47"/>
      <c r="DN155" s="47"/>
      <c r="DY155" s="47"/>
      <c r="DZ155" s="130"/>
      <c r="EA155" s="148"/>
      <c r="EB155" s="130"/>
      <c r="EC155" s="130"/>
      <c r="ED155" s="130"/>
      <c r="EE155" s="148"/>
      <c r="EF155" s="130"/>
      <c r="EG155" s="130"/>
      <c r="EN155" s="130"/>
      <c r="EO155" s="148"/>
      <c r="EP155" s="130"/>
      <c r="EQ155" s="130"/>
      <c r="ER155" s="130"/>
      <c r="ET155" s="142"/>
      <c r="EU155" s="809"/>
      <c r="EV155" s="809"/>
      <c r="EW155" s="809"/>
      <c r="EX155" s="808"/>
      <c r="EY155" s="613"/>
      <c r="EZ155" s="138"/>
      <c r="FA155" s="183"/>
      <c r="FB155" s="182"/>
      <c r="FC155" s="182"/>
      <c r="FD155" s="182"/>
      <c r="FE155" s="178"/>
      <c r="FF155" s="175"/>
      <c r="FG155" s="47"/>
      <c r="FH155" s="175"/>
      <c r="FI155" s="47"/>
      <c r="IL155" s="281"/>
      <c r="IM155" s="47"/>
      <c r="IN155" s="47"/>
      <c r="IO155" s="47"/>
      <c r="IP155" s="47"/>
    </row>
    <row r="156" spans="39:250" ht="12.75">
      <c r="AM156" s="135"/>
      <c r="CM156" s="135"/>
      <c r="DA156" s="175"/>
      <c r="DB156" s="48"/>
      <c r="DC156" s="141"/>
      <c r="DD156" s="142"/>
      <c r="DE156" s="47"/>
      <c r="DF156" s="119"/>
      <c r="DG156" s="47"/>
      <c r="DH156" s="47"/>
      <c r="DI156" s="47"/>
      <c r="DJ156" s="47"/>
      <c r="DK156" s="47"/>
      <c r="DL156" s="47"/>
      <c r="DM156" s="47"/>
      <c r="DN156" s="47"/>
      <c r="DY156" s="47"/>
      <c r="DZ156" s="130"/>
      <c r="EA156" s="148"/>
      <c r="EB156" s="130"/>
      <c r="EC156" s="130"/>
      <c r="ED156" s="130"/>
      <c r="EE156" s="148"/>
      <c r="EF156" s="130"/>
      <c r="EG156" s="130"/>
      <c r="EN156" s="130"/>
      <c r="EO156" s="148"/>
      <c r="EP156" s="130"/>
      <c r="EQ156" s="130"/>
      <c r="ER156" s="130"/>
      <c r="ET156" s="142"/>
      <c r="EU156" s="809"/>
      <c r="EV156" s="809"/>
      <c r="EW156" s="809"/>
      <c r="EX156" s="808"/>
      <c r="EY156" s="613"/>
      <c r="EZ156" s="138"/>
      <c r="FA156" s="183"/>
      <c r="FB156" s="182"/>
      <c r="FC156" s="182"/>
      <c r="FD156" s="182"/>
      <c r="FE156" s="178"/>
      <c r="FF156" s="175"/>
      <c r="FG156" s="47"/>
      <c r="FH156" s="175"/>
      <c r="FI156" s="47"/>
      <c r="IL156" s="281"/>
      <c r="IM156" s="47"/>
      <c r="IN156" s="47"/>
      <c r="IO156" s="47"/>
      <c r="IP156" s="47"/>
    </row>
    <row r="157" spans="39:165" ht="12.75">
      <c r="AM157" s="135"/>
      <c r="CM157" s="135"/>
      <c r="DA157" s="175"/>
      <c r="DB157" s="48"/>
      <c r="DC157" s="141"/>
      <c r="DD157" s="142"/>
      <c r="DE157" s="47"/>
      <c r="DF157" s="119"/>
      <c r="DG157" s="47"/>
      <c r="DH157" s="47"/>
      <c r="DI157" s="47"/>
      <c r="DJ157" s="47"/>
      <c r="DK157" s="47"/>
      <c r="DL157" s="47"/>
      <c r="DM157" s="47"/>
      <c r="DN157" s="47"/>
      <c r="DY157" s="47"/>
      <c r="DZ157" s="130"/>
      <c r="EA157" s="148"/>
      <c r="EB157" s="130"/>
      <c r="EC157" s="130"/>
      <c r="EN157" s="130"/>
      <c r="EO157" s="148"/>
      <c r="EP157" s="130"/>
      <c r="EQ157" s="130"/>
      <c r="ER157" s="130"/>
      <c r="ET157" s="142"/>
      <c r="EU157" s="809"/>
      <c r="EV157" s="809"/>
      <c r="EW157" s="809"/>
      <c r="EX157" s="808"/>
      <c r="EY157" s="613"/>
      <c r="FI157" s="47"/>
    </row>
    <row r="158" spans="39:154" ht="12.75">
      <c r="AM158" s="135"/>
      <c r="CM158" s="135"/>
      <c r="DA158" s="135"/>
      <c r="DY158" s="135"/>
      <c r="ET158" s="142"/>
      <c r="EU158" s="809"/>
      <c r="EV158" s="809"/>
      <c r="EW158" s="809"/>
      <c r="EX158" s="808"/>
    </row>
    <row r="159" spans="91:247" ht="12.75">
      <c r="CM159" s="135"/>
      <c r="DA159" s="135"/>
      <c r="DY159" s="135"/>
      <c r="ET159" s="142"/>
      <c r="EU159" s="809"/>
      <c r="EV159" s="809"/>
      <c r="EW159" s="809"/>
      <c r="EX159" s="808"/>
      <c r="IM159" s="954"/>
    </row>
    <row r="160" spans="91:154" ht="12.75">
      <c r="CM160" s="135"/>
      <c r="DA160" s="135"/>
      <c r="DY160" s="135"/>
      <c r="ET160" s="142"/>
      <c r="EU160" s="809"/>
      <c r="EV160" s="809"/>
      <c r="EW160" s="809"/>
      <c r="EX160" s="808"/>
    </row>
    <row r="161" spans="91:129" ht="12.75">
      <c r="CM161" s="135"/>
      <c r="DA161" s="135"/>
      <c r="DY161" s="135"/>
    </row>
    <row r="163" ht="12.75">
      <c r="IM163" s="954"/>
    </row>
    <row r="167" ht="12.75">
      <c r="IM167" s="954"/>
    </row>
    <row r="171" ht="12.75">
      <c r="IM171" s="954"/>
    </row>
    <row r="175" ht="12.75">
      <c r="IM175" s="954"/>
    </row>
    <row r="179" ht="12.75">
      <c r="IM179" s="954"/>
    </row>
    <row r="183" ht="12.75">
      <c r="IM183" s="954"/>
    </row>
    <row r="187" ht="12.75">
      <c r="IM187" s="954"/>
    </row>
    <row r="191" ht="12.75">
      <c r="IM191" s="954"/>
    </row>
    <row r="195" ht="12.75">
      <c r="IM195" s="954"/>
    </row>
    <row r="199" ht="12.75">
      <c r="IM199" s="954"/>
    </row>
    <row r="203" ht="12.75">
      <c r="IM203" s="954"/>
    </row>
    <row r="207" ht="12.75">
      <c r="IM207" s="954"/>
    </row>
    <row r="211" ht="12.75">
      <c r="IM211" s="954"/>
    </row>
    <row r="215" ht="12.75">
      <c r="IM215" s="954"/>
    </row>
    <row r="219" ht="12.75">
      <c r="IM219" s="954"/>
    </row>
    <row r="223" ht="12.75">
      <c r="IM223" s="954"/>
    </row>
    <row r="227" ht="12.75">
      <c r="IM227" s="954"/>
    </row>
    <row r="231" ht="12.75">
      <c r="IM231" s="954"/>
    </row>
    <row r="235" ht="12.75">
      <c r="IM235" s="954"/>
    </row>
    <row r="239" ht="12.75">
      <c r="IM239" s="954"/>
    </row>
    <row r="243" ht="12.75">
      <c r="IM243" s="954"/>
    </row>
    <row r="247" ht="12.75">
      <c r="IM247" s="954"/>
    </row>
    <row r="251" ht="12.75">
      <c r="IM251" s="954"/>
    </row>
    <row r="255" ht="12.75">
      <c r="IM255" s="954"/>
    </row>
    <row r="259" ht="12.75">
      <c r="IM259" s="954"/>
    </row>
    <row r="263" ht="12.75">
      <c r="IM263" s="954"/>
    </row>
    <row r="267" ht="12.75">
      <c r="IM267" s="954"/>
    </row>
    <row r="271" ht="12.75">
      <c r="IM271" s="954"/>
    </row>
    <row r="275" ht="12.75">
      <c r="IM275" s="954"/>
    </row>
  </sheetData>
  <sheetProtection password="ED8C" sheet="1" objects="1" scenarios="1" selectLockedCells="1" selectUnlockedCells="1"/>
  <mergeCells count="305">
    <mergeCell ref="GO31:GQ31"/>
    <mergeCell ref="GR25:GT25"/>
    <mergeCell ref="GR26:GT26"/>
    <mergeCell ref="GR27:GT27"/>
    <mergeCell ref="GR28:GT28"/>
    <mergeCell ref="GR29:GT29"/>
    <mergeCell ref="GR31:GT31"/>
    <mergeCell ref="GR30:GT30"/>
    <mergeCell ref="GO25:GQ25"/>
    <mergeCell ref="GO26:GQ26"/>
    <mergeCell ref="GO27:GQ27"/>
    <mergeCell ref="GO28:GQ28"/>
    <mergeCell ref="GO29:GQ29"/>
    <mergeCell ref="GO30:GQ30"/>
    <mergeCell ref="HC45:HE45"/>
    <mergeCell ref="HF45:HG45"/>
    <mergeCell ref="HC41:HE41"/>
    <mergeCell ref="HF41:HG41"/>
    <mergeCell ref="HC39:HE39"/>
    <mergeCell ref="HF39:HG39"/>
    <mergeCell ref="HH45:HJ45"/>
    <mergeCell ref="HK45:HM45"/>
    <mergeCell ref="HC43:HE43"/>
    <mergeCell ref="HF43:HG43"/>
    <mergeCell ref="HH43:HJ43"/>
    <mergeCell ref="HK43:HM43"/>
    <mergeCell ref="HC44:HE44"/>
    <mergeCell ref="HF44:HG44"/>
    <mergeCell ref="HH44:HJ44"/>
    <mergeCell ref="HK44:HM44"/>
    <mergeCell ref="HH41:HJ41"/>
    <mergeCell ref="HK41:HM41"/>
    <mergeCell ref="HC42:HE42"/>
    <mergeCell ref="HF42:HG42"/>
    <mergeCell ref="HH42:HJ42"/>
    <mergeCell ref="HK42:HM42"/>
    <mergeCell ref="HH39:HJ39"/>
    <mergeCell ref="HK39:HM39"/>
    <mergeCell ref="HC40:HE40"/>
    <mergeCell ref="HF40:HG40"/>
    <mergeCell ref="HH40:HJ40"/>
    <mergeCell ref="HK40:HM40"/>
    <mergeCell ref="GA30:GC30"/>
    <mergeCell ref="FY24:FZ24"/>
    <mergeCell ref="FY25:FZ25"/>
    <mergeCell ref="GD30:GF30"/>
    <mergeCell ref="GD24:GF24"/>
    <mergeCell ref="GD25:GF25"/>
    <mergeCell ref="GD26:GF26"/>
    <mergeCell ref="GD27:GF27"/>
    <mergeCell ref="GD28:GF28"/>
    <mergeCell ref="GD29:GF29"/>
    <mergeCell ref="GA24:GC24"/>
    <mergeCell ref="GA25:GC25"/>
    <mergeCell ref="GA26:GC26"/>
    <mergeCell ref="GA27:GC27"/>
    <mergeCell ref="GA28:GC28"/>
    <mergeCell ref="GA29:GC29"/>
    <mergeCell ref="FY26:FZ26"/>
    <mergeCell ref="FY27:FZ27"/>
    <mergeCell ref="FY28:FZ28"/>
    <mergeCell ref="FY29:FZ29"/>
    <mergeCell ref="FV30:FX30"/>
    <mergeCell ref="FV28:FX28"/>
    <mergeCell ref="FV29:FX29"/>
    <mergeCell ref="FV26:FX26"/>
    <mergeCell ref="FV27:FX27"/>
    <mergeCell ref="FY30:FZ30"/>
    <mergeCell ref="FL47:FN47"/>
    <mergeCell ref="FV24:FX24"/>
    <mergeCell ref="FV25:FX25"/>
    <mergeCell ref="FL41:FN41"/>
    <mergeCell ref="FL42:FN42"/>
    <mergeCell ref="FL43:FN43"/>
    <mergeCell ref="FL44:FN44"/>
    <mergeCell ref="FL45:FN45"/>
    <mergeCell ref="FL46:FN46"/>
    <mergeCell ref="FL39:FN39"/>
    <mergeCell ref="FL37:FN37"/>
    <mergeCell ref="FL38:FN38"/>
    <mergeCell ref="FL35:FN35"/>
    <mergeCell ref="FL36:FN36"/>
    <mergeCell ref="FL33:FN33"/>
    <mergeCell ref="FL34:FN34"/>
    <mergeCell ref="FB36:FD36"/>
    <mergeCell ref="FB37:FD37"/>
    <mergeCell ref="FB38:FD38"/>
    <mergeCell ref="FB39:FD39"/>
    <mergeCell ref="FB40:FD40"/>
    <mergeCell ref="FB41:FD41"/>
    <mergeCell ref="FB42:FD42"/>
    <mergeCell ref="ED49:EE49"/>
    <mergeCell ref="ED50:EE50"/>
    <mergeCell ref="ED51:EE51"/>
    <mergeCell ref="EA49:EC49"/>
    <mergeCell ref="EA50:EC50"/>
    <mergeCell ref="EA51:EC51"/>
    <mergeCell ref="DF65:DG65"/>
    <mergeCell ref="DF61:DG61"/>
    <mergeCell ref="EA55:EC55"/>
    <mergeCell ref="ED52:EE52"/>
    <mergeCell ref="ED53:EE53"/>
    <mergeCell ref="ED54:EE54"/>
    <mergeCell ref="DF57:DG57"/>
    <mergeCell ref="DF58:DG58"/>
    <mergeCell ref="DF60:DG60"/>
    <mergeCell ref="ED55:EE55"/>
    <mergeCell ref="EA52:EC52"/>
    <mergeCell ref="EA53:EC53"/>
    <mergeCell ref="EA54:EC54"/>
    <mergeCell ref="DC62:DE62"/>
    <mergeCell ref="DC52:DE52"/>
    <mergeCell ref="DC53:DE53"/>
    <mergeCell ref="DC63:DE63"/>
    <mergeCell ref="DC57:DE57"/>
    <mergeCell ref="DF62:DG62"/>
    <mergeCell ref="DF63:DG63"/>
    <mergeCell ref="DC54:DE54"/>
    <mergeCell ref="DC64:DE64"/>
    <mergeCell ref="DC58:DE58"/>
    <mergeCell ref="DC60:DE60"/>
    <mergeCell ref="DC61:DE61"/>
    <mergeCell ref="DF64:DG64"/>
    <mergeCell ref="DF66:DG66"/>
    <mergeCell ref="DC66:DE66"/>
    <mergeCell ref="DF52:DG52"/>
    <mergeCell ref="DF53:DG53"/>
    <mergeCell ref="DF54:DG54"/>
    <mergeCell ref="DF55:DG55"/>
    <mergeCell ref="DF56:DG56"/>
    <mergeCell ref="DC65:DE65"/>
    <mergeCell ref="DC56:DE56"/>
    <mergeCell ref="DC55:DE55"/>
    <mergeCell ref="BZ28:CA28"/>
    <mergeCell ref="BZ29:CA29"/>
    <mergeCell ref="BZ22:CA22"/>
    <mergeCell ref="BZ23:CA23"/>
    <mergeCell ref="BZ24:CA24"/>
    <mergeCell ref="BZ25:CA25"/>
    <mergeCell ref="BZ26:CA26"/>
    <mergeCell ref="BZ27:CA27"/>
    <mergeCell ref="Z26:AA26"/>
    <mergeCell ref="Z27:AA27"/>
    <mergeCell ref="Z20:AA20"/>
    <mergeCell ref="Z21:AA21"/>
    <mergeCell ref="Z22:AA22"/>
    <mergeCell ref="Z23:AA23"/>
    <mergeCell ref="Z24:AA24"/>
    <mergeCell ref="Z25:AA25"/>
    <mergeCell ref="Q48:S48"/>
    <mergeCell ref="Q49:S49"/>
    <mergeCell ref="Q50:S50"/>
    <mergeCell ref="Q36:S36"/>
    <mergeCell ref="Q37:S37"/>
    <mergeCell ref="Q38:S38"/>
    <mergeCell ref="Q42:S42"/>
    <mergeCell ref="Q40:S40"/>
    <mergeCell ref="Q44:S44"/>
    <mergeCell ref="Q45:S45"/>
    <mergeCell ref="Q46:S46"/>
    <mergeCell ref="Q47:S47"/>
    <mergeCell ref="B47:C47"/>
    <mergeCell ref="Q39:S39"/>
    <mergeCell ref="B40:C40"/>
    <mergeCell ref="B37:C37"/>
    <mergeCell ref="B38:C38"/>
    <mergeCell ref="B39:C39"/>
    <mergeCell ref="Q41:S41"/>
    <mergeCell ref="B48:C48"/>
    <mergeCell ref="B34:C34"/>
    <mergeCell ref="B35:C35"/>
    <mergeCell ref="B36:C36"/>
    <mergeCell ref="B49:C49"/>
    <mergeCell ref="B50:C50"/>
    <mergeCell ref="B41:C41"/>
    <mergeCell ref="B44:C44"/>
    <mergeCell ref="B45:C45"/>
    <mergeCell ref="B46:C46"/>
    <mergeCell ref="AO44:AQ44"/>
    <mergeCell ref="AR44:AS44"/>
    <mergeCell ref="AT44:AV44"/>
    <mergeCell ref="AW44:AY44"/>
    <mergeCell ref="AO45:AQ45"/>
    <mergeCell ref="AR45:AS45"/>
    <mergeCell ref="AT45:AV45"/>
    <mergeCell ref="AW45:AY45"/>
    <mergeCell ref="AO46:AQ46"/>
    <mergeCell ref="AR46:AS46"/>
    <mergeCell ref="AT46:AV46"/>
    <mergeCell ref="AW46:AY46"/>
    <mergeCell ref="AO47:AQ47"/>
    <mergeCell ref="AR47:AS47"/>
    <mergeCell ref="AT47:AV47"/>
    <mergeCell ref="AW47:AY47"/>
    <mergeCell ref="AO48:AQ48"/>
    <mergeCell ref="AR48:AS48"/>
    <mergeCell ref="AT48:AV48"/>
    <mergeCell ref="AW48:AY48"/>
    <mergeCell ref="AO49:AQ49"/>
    <mergeCell ref="AR49:AS49"/>
    <mergeCell ref="AT49:AV49"/>
    <mergeCell ref="AW49:AY49"/>
    <mergeCell ref="BC57:BE57"/>
    <mergeCell ref="BC58:BE58"/>
    <mergeCell ref="BC59:BE59"/>
    <mergeCell ref="BC60:BE60"/>
    <mergeCell ref="BC61:BE61"/>
    <mergeCell ref="AO50:AQ50"/>
    <mergeCell ref="AR50:AS50"/>
    <mergeCell ref="AT50:AV50"/>
    <mergeCell ref="AW50:AY50"/>
    <mergeCell ref="BC62:BE62"/>
    <mergeCell ref="BC63:BE63"/>
    <mergeCell ref="BL22:BM22"/>
    <mergeCell ref="BL23:BM23"/>
    <mergeCell ref="BL24:BM24"/>
    <mergeCell ref="BL25:BM25"/>
    <mergeCell ref="BL26:BM26"/>
    <mergeCell ref="BL27:BM27"/>
    <mergeCell ref="BL28:BM28"/>
    <mergeCell ref="BL29:BM29"/>
    <mergeCell ref="CO47:CQ47"/>
    <mergeCell ref="CR47:CS47"/>
    <mergeCell ref="CT47:CV47"/>
    <mergeCell ref="CW47:CY47"/>
    <mergeCell ref="CO48:CQ48"/>
    <mergeCell ref="CR48:CS48"/>
    <mergeCell ref="CT48:CV48"/>
    <mergeCell ref="CW48:CY48"/>
    <mergeCell ref="CO49:CQ49"/>
    <mergeCell ref="CR49:CS49"/>
    <mergeCell ref="CT49:CV49"/>
    <mergeCell ref="CW49:CY49"/>
    <mergeCell ref="CO50:CQ50"/>
    <mergeCell ref="CR50:CS50"/>
    <mergeCell ref="CT50:CV50"/>
    <mergeCell ref="CW50:CY50"/>
    <mergeCell ref="CO51:CQ51"/>
    <mergeCell ref="CR51:CS51"/>
    <mergeCell ref="CT51:CV51"/>
    <mergeCell ref="CW51:CY51"/>
    <mergeCell ref="CO52:CQ52"/>
    <mergeCell ref="CR52:CS52"/>
    <mergeCell ref="CT52:CV52"/>
    <mergeCell ref="CW52:CY52"/>
    <mergeCell ref="CO53:CQ53"/>
    <mergeCell ref="CR53:CS53"/>
    <mergeCell ref="CT53:CV53"/>
    <mergeCell ref="CW53:CY53"/>
    <mergeCell ref="CN60:CP60"/>
    <mergeCell ref="CN61:CP61"/>
    <mergeCell ref="CN62:CP62"/>
    <mergeCell ref="CN63:CP63"/>
    <mergeCell ref="CN64:CP64"/>
    <mergeCell ref="CN65:CP65"/>
    <mergeCell ref="CN66:CP66"/>
    <mergeCell ref="CQ60:CT60"/>
    <mergeCell ref="CQ61:CT61"/>
    <mergeCell ref="CQ62:CT62"/>
    <mergeCell ref="CQ63:CT63"/>
    <mergeCell ref="CQ64:CT64"/>
    <mergeCell ref="CQ65:CT65"/>
    <mergeCell ref="CQ66:CT66"/>
    <mergeCell ref="CU60:CX60"/>
    <mergeCell ref="CU61:CX61"/>
    <mergeCell ref="CU62:CX62"/>
    <mergeCell ref="CU63:CX63"/>
    <mergeCell ref="CU64:CX64"/>
    <mergeCell ref="CU65:CX65"/>
    <mergeCell ref="CU66:CX66"/>
    <mergeCell ref="HQ25:HS25"/>
    <mergeCell ref="HT25:HU25"/>
    <mergeCell ref="HV25:HX25"/>
    <mergeCell ref="HQ26:HS26"/>
    <mergeCell ref="HT26:HU26"/>
    <mergeCell ref="HV26:HX26"/>
    <mergeCell ref="HQ27:HS27"/>
    <mergeCell ref="HT27:HU27"/>
    <mergeCell ref="HV27:HX27"/>
    <mergeCell ref="HQ28:HS28"/>
    <mergeCell ref="HT28:HU28"/>
    <mergeCell ref="HV28:HX28"/>
    <mergeCell ref="HQ31:HS31"/>
    <mergeCell ref="HT31:HU31"/>
    <mergeCell ref="HV31:HX31"/>
    <mergeCell ref="HQ29:HS29"/>
    <mergeCell ref="HT29:HU29"/>
    <mergeCell ref="HV29:HX29"/>
    <mergeCell ref="HQ30:HS30"/>
    <mergeCell ref="HT30:HU30"/>
    <mergeCell ref="HV30:HX30"/>
    <mergeCell ref="IE46:IG46"/>
    <mergeCell ref="IE44:IG44"/>
    <mergeCell ref="IE45:IG45"/>
    <mergeCell ref="IE42:IG42"/>
    <mergeCell ref="IE43:IG43"/>
    <mergeCell ref="IE40:IG40"/>
    <mergeCell ref="IE41:IG41"/>
    <mergeCell ref="II46:IK46"/>
    <mergeCell ref="II40:IK40"/>
    <mergeCell ref="II41:IK41"/>
    <mergeCell ref="II42:IK42"/>
    <mergeCell ref="II43:IK43"/>
    <mergeCell ref="II44:IK44"/>
    <mergeCell ref="II45:IK45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EU36:EV87 EU3:EV26 EU33:EV34 EU28:EV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Q50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.75390625" style="47" customWidth="1"/>
    <col min="2" max="2" width="12.625" style="139" bestFit="1" customWidth="1"/>
    <col min="3" max="5" width="6.625" style="47" bestFit="1" customWidth="1"/>
    <col min="6" max="6" width="12.625" style="47" bestFit="1" customWidth="1"/>
    <col min="7" max="9" width="6.625" style="47" bestFit="1" customWidth="1"/>
    <col min="10" max="10" width="9.125" style="77" customWidth="1"/>
    <col min="11" max="11" width="4.75390625" style="40" customWidth="1"/>
    <col min="12" max="12" width="17.25390625" style="810" bestFit="1" customWidth="1"/>
    <col min="13" max="13" width="22.375" style="810" bestFit="1" customWidth="1"/>
    <col min="14" max="14" width="8.125" style="279" bestFit="1" customWidth="1"/>
    <col min="15" max="15" width="9.125" style="77" customWidth="1"/>
    <col min="16" max="16" width="4.75390625" style="47" customWidth="1"/>
    <col min="17" max="17" width="17.00390625" style="139" bestFit="1" customWidth="1"/>
    <col min="18" max="20" width="6.625" style="47" bestFit="1" customWidth="1"/>
    <col min="21" max="21" width="12.625" style="47" bestFit="1" customWidth="1"/>
    <col min="22" max="24" width="6.625" style="47" bestFit="1" customWidth="1"/>
    <col min="25" max="25" width="9.125" style="58" customWidth="1"/>
    <col min="26" max="26" width="4.75390625" style="58" customWidth="1"/>
    <col min="27" max="27" width="14.25390625" style="301" bestFit="1" customWidth="1"/>
    <col min="28" max="29" width="6.625" style="587" bestFit="1" customWidth="1"/>
    <col min="30" max="30" width="6.625" style="58" bestFit="1" customWidth="1"/>
    <col min="31" max="31" width="12.625" style="58" bestFit="1" customWidth="1"/>
    <col min="32" max="32" width="6.625" style="280" bestFit="1" customWidth="1"/>
    <col min="33" max="33" width="6.625" style="228" bestFit="1" customWidth="1"/>
    <col min="34" max="34" width="6.625" style="280" bestFit="1" customWidth="1"/>
    <col min="35" max="35" width="10.75390625" style="280" bestFit="1" customWidth="1"/>
    <col min="36" max="37" width="6.625" style="280" bestFit="1" customWidth="1"/>
    <col min="38" max="38" width="6.625" style="58" bestFit="1" customWidth="1"/>
    <col min="39" max="39" width="9.125" style="58" customWidth="1"/>
    <col min="40" max="40" width="4.75390625" style="138" customWidth="1"/>
    <col min="41" max="41" width="29.125" style="183" bestFit="1" customWidth="1"/>
    <col min="42" max="44" width="6.625" style="182" bestFit="1" customWidth="1"/>
    <col min="45" max="45" width="9.125" style="279" customWidth="1"/>
    <col min="46" max="46" width="4.75390625" style="1007" customWidth="1"/>
    <col min="47" max="47" width="13.375" style="1010" bestFit="1" customWidth="1"/>
    <col min="48" max="54" width="6.625" style="1007" customWidth="1"/>
    <col min="55" max="55" width="12.625" style="1007" bestFit="1" customWidth="1"/>
    <col min="56" max="62" width="6.625" style="1007" bestFit="1" customWidth="1"/>
    <col min="63" max="63" width="9.125" style="228" customWidth="1"/>
    <col min="64" max="64" width="4.75390625" style="47" customWidth="1"/>
    <col min="65" max="65" width="16.625" style="139" bestFit="1" customWidth="1"/>
    <col min="66" max="68" width="6.625" style="47" bestFit="1" customWidth="1"/>
    <col min="69" max="69" width="17.00390625" style="47" bestFit="1" customWidth="1"/>
    <col min="70" max="72" width="6.625" style="47" bestFit="1" customWidth="1"/>
    <col min="73" max="73" width="9.125" style="228" customWidth="1"/>
    <col min="74" max="74" width="4.75390625" style="47" customWidth="1"/>
    <col min="75" max="75" width="11.875" style="139" bestFit="1" customWidth="1"/>
    <col min="76" max="78" width="6.625" style="47" bestFit="1" customWidth="1"/>
    <col min="79" max="79" width="10.875" style="47" bestFit="1" customWidth="1"/>
    <col min="80" max="82" width="6.625" style="47" bestFit="1" customWidth="1"/>
    <col min="83" max="83" width="9.125" style="228" customWidth="1"/>
    <col min="84" max="84" width="4.75390625" style="1029" customWidth="1"/>
    <col min="85" max="85" width="19.75390625" style="285" bestFit="1" customWidth="1"/>
    <col min="86" max="86" width="7.125" style="1031" bestFit="1" customWidth="1"/>
    <col min="87" max="87" width="3.00390625" style="1030" bestFit="1" customWidth="1"/>
    <col min="88" max="88" width="7.125" style="1031" bestFit="1" customWidth="1"/>
    <col min="89" max="89" width="3.00390625" style="1030" bestFit="1" customWidth="1"/>
    <col min="90" max="90" width="7.125" style="1031" bestFit="1" customWidth="1"/>
    <col min="91" max="91" width="3.00390625" style="1030" bestFit="1" customWidth="1"/>
    <col min="92" max="92" width="7.125" style="1031" bestFit="1" customWidth="1"/>
    <col min="93" max="93" width="3.00390625" style="1030" bestFit="1" customWidth="1"/>
    <col min="94" max="94" width="8.125" style="1031" bestFit="1" customWidth="1"/>
    <col min="95" max="95" width="3.00390625" style="1029" bestFit="1" customWidth="1"/>
    <col min="96" max="96" width="9.125" style="593" customWidth="1"/>
    <col min="97" max="97" width="4.75390625" style="58" customWidth="1"/>
    <col min="98" max="98" width="10.875" style="58" bestFit="1" customWidth="1"/>
    <col min="99" max="99" width="6.625" style="58" bestFit="1" customWidth="1"/>
    <col min="100" max="100" width="6.625" style="280" bestFit="1" customWidth="1"/>
    <col min="101" max="101" width="6.625" style="228" bestFit="1" customWidth="1"/>
    <col min="102" max="102" width="10.875" style="280" bestFit="1" customWidth="1"/>
    <col min="103" max="104" width="6.625" style="280" bestFit="1" customWidth="1"/>
    <col min="105" max="105" width="6.625" style="77" bestFit="1" customWidth="1"/>
    <col min="106" max="106" width="9.125" style="47" customWidth="1"/>
    <col min="107" max="107" width="4.75390625" style="58" customWidth="1"/>
    <col min="108" max="108" width="17.00390625" style="58" bestFit="1" customWidth="1"/>
    <col min="109" max="109" width="6.625" style="58" bestFit="1" customWidth="1"/>
    <col min="110" max="110" width="6.625" style="280" bestFit="1" customWidth="1"/>
    <col min="111" max="111" width="6.625" style="228" bestFit="1" customWidth="1"/>
    <col min="112" max="112" width="10.75390625" style="280" bestFit="1" customWidth="1"/>
    <col min="113" max="114" width="6.625" style="280" bestFit="1" customWidth="1"/>
    <col min="115" max="115" width="6.625" style="77" bestFit="1" customWidth="1"/>
    <col min="116" max="116" width="10.00390625" style="77" bestFit="1" customWidth="1"/>
    <col min="117" max="119" width="6.625" style="77" customWidth="1"/>
    <col min="120" max="120" width="9.125" style="287" customWidth="1"/>
    <col min="121" max="121" width="4.75390625" style="58" customWidth="1"/>
    <col min="122" max="122" width="15.875" style="301" bestFit="1" customWidth="1"/>
    <col min="123" max="124" width="6.625" style="587" bestFit="1" customWidth="1"/>
    <col min="125" max="125" width="6.625" style="58" bestFit="1" customWidth="1"/>
    <col min="126" max="126" width="12.625" style="58" bestFit="1" customWidth="1"/>
    <col min="127" max="127" width="6.625" style="280" bestFit="1" customWidth="1"/>
    <col min="128" max="128" width="6.625" style="228" bestFit="1" customWidth="1"/>
    <col min="129" max="129" width="6.625" style="280" bestFit="1" customWidth="1"/>
    <col min="130" max="130" width="11.25390625" style="280" bestFit="1" customWidth="1"/>
    <col min="131" max="132" width="6.625" style="280" bestFit="1" customWidth="1"/>
    <col min="133" max="133" width="6.625" style="58" bestFit="1" customWidth="1"/>
    <col min="134" max="134" width="9.125" style="49" customWidth="1"/>
    <col min="135" max="135" width="4.75390625" style="49" customWidth="1"/>
    <col min="136" max="136" width="11.875" style="49" bestFit="1" customWidth="1"/>
    <col min="137" max="139" width="6.625" style="49" bestFit="1" customWidth="1"/>
    <col min="140" max="140" width="6.625" style="303" bestFit="1" customWidth="1"/>
    <col min="141" max="141" width="6.625" style="59" bestFit="1" customWidth="1"/>
    <col min="142" max="142" width="6.625" style="287" bestFit="1" customWidth="1"/>
    <col min="143" max="143" width="6.625" style="58" bestFit="1" customWidth="1"/>
    <col min="144" max="144" width="9.125" style="43" customWidth="1"/>
    <col min="145" max="145" width="4.75390625" style="58" customWidth="1"/>
    <col min="146" max="146" width="17.25390625" style="301" bestFit="1" customWidth="1"/>
    <col min="147" max="148" width="6.625" style="587" bestFit="1" customWidth="1"/>
    <col min="149" max="149" width="6.625" style="58" bestFit="1" customWidth="1"/>
    <col min="150" max="150" width="12.625" style="58" bestFit="1" customWidth="1"/>
    <col min="151" max="151" width="6.625" style="280" bestFit="1" customWidth="1"/>
    <col min="152" max="152" width="6.625" style="228" bestFit="1" customWidth="1"/>
    <col min="153" max="153" width="6.625" style="280" bestFit="1" customWidth="1"/>
    <col min="154" max="154" width="11.25390625" style="280" bestFit="1" customWidth="1"/>
    <col min="155" max="156" width="6.625" style="280" bestFit="1" customWidth="1"/>
    <col min="157" max="157" width="6.625" style="58" bestFit="1" customWidth="1"/>
    <col min="158" max="158" width="9.125" style="279" customWidth="1"/>
    <col min="159" max="159" width="4.75390625" style="1222" customWidth="1"/>
    <col min="160" max="160" width="15.875" style="1222" bestFit="1" customWidth="1"/>
    <col min="161" max="161" width="6.625" style="1007" bestFit="1" customWidth="1"/>
    <col min="162" max="162" width="4.25390625" style="1008" bestFit="1" customWidth="1"/>
    <col min="163" max="163" width="6.625" style="1007" bestFit="1" customWidth="1"/>
    <col min="164" max="164" width="9.125" style="59" customWidth="1"/>
    <col min="165" max="165" width="4.75390625" style="58" customWidth="1"/>
    <col min="166" max="166" width="13.375" style="58" bestFit="1" customWidth="1"/>
    <col min="167" max="167" width="6.625" style="58" bestFit="1" customWidth="1"/>
    <col min="168" max="168" width="6.625" style="280" bestFit="1" customWidth="1"/>
    <col min="169" max="169" width="6.625" style="228" bestFit="1" customWidth="1"/>
    <col min="170" max="170" width="12.625" style="280" bestFit="1" customWidth="1"/>
    <col min="171" max="172" width="6.625" style="280" bestFit="1" customWidth="1"/>
    <col min="173" max="173" width="6.625" style="77" bestFit="1" customWidth="1"/>
    <col min="174" max="174" width="9.125" style="59" customWidth="1"/>
    <col min="175" max="175" width="4.75390625" style="58" customWidth="1"/>
    <col min="176" max="176" width="13.375" style="58" bestFit="1" customWidth="1"/>
    <col min="177" max="177" width="6.625" style="58" bestFit="1" customWidth="1"/>
    <col min="178" max="178" width="6.625" style="280" bestFit="1" customWidth="1"/>
    <col min="179" max="179" width="6.625" style="228" bestFit="1" customWidth="1"/>
    <col min="180" max="180" width="12.625" style="280" bestFit="1" customWidth="1"/>
    <col min="181" max="182" width="6.625" style="280" bestFit="1" customWidth="1"/>
    <col min="183" max="183" width="6.625" style="77" bestFit="1" customWidth="1"/>
    <col min="184" max="184" width="9.125" style="59" customWidth="1"/>
    <col min="185" max="185" width="4.75390625" style="279" customWidth="1"/>
    <col min="186" max="186" width="19.875" style="281" bestFit="1" customWidth="1"/>
    <col min="187" max="187" width="6.75390625" style="279" bestFit="1" customWidth="1"/>
    <col min="188" max="188" width="19.25390625" style="281" bestFit="1" customWidth="1"/>
    <col min="189" max="189" width="5.625" style="279" bestFit="1" customWidth="1"/>
    <col min="190" max="190" width="9.125" style="59" customWidth="1"/>
    <col min="191" max="191" width="4.75390625" style="832" customWidth="1"/>
    <col min="192" max="192" width="18.25390625" style="169" bestFit="1" customWidth="1"/>
    <col min="193" max="193" width="6.75390625" style="384" bestFit="1" customWidth="1"/>
    <col min="194" max="194" width="24.75390625" style="169" bestFit="1" customWidth="1"/>
    <col min="195" max="195" width="7.125" style="1278" bestFit="1" customWidth="1"/>
    <col min="196" max="196" width="4.75390625" style="832" customWidth="1"/>
    <col min="197" max="197" width="9.125" style="59" customWidth="1"/>
    <col min="198" max="198" width="4.75390625" style="77" customWidth="1"/>
    <col min="199" max="199" width="17.375" style="59" bestFit="1" customWidth="1"/>
    <col min="200" max="200" width="15.75390625" style="59" bestFit="1" customWidth="1"/>
    <col min="201" max="201" width="7.125" style="279" bestFit="1" customWidth="1"/>
    <col min="202" max="202" width="9.125" style="59" customWidth="1"/>
    <col min="203" max="203" width="4.75390625" style="59" customWidth="1"/>
    <col min="204" max="204" width="20.625" style="59" bestFit="1" customWidth="1"/>
    <col min="205" max="205" width="6.00390625" style="77" bestFit="1" customWidth="1"/>
    <col min="206" max="206" width="26.75390625" style="59" bestFit="1" customWidth="1"/>
    <col min="207" max="207" width="9.125" style="1307" bestFit="1" customWidth="1"/>
    <col min="208" max="208" width="4.625" style="77" bestFit="1" customWidth="1"/>
    <col min="209" max="209" width="9.125" style="59" customWidth="1"/>
    <col min="210" max="210" width="4.75390625" style="77" customWidth="1"/>
    <col min="211" max="211" width="17.375" style="59" bestFit="1" customWidth="1"/>
    <col min="212" max="212" width="15.75390625" style="59" bestFit="1" customWidth="1"/>
    <col min="213" max="213" width="7.125" style="279" bestFit="1" customWidth="1"/>
    <col min="214" max="214" width="9.125" style="59" customWidth="1"/>
    <col min="215" max="215" width="4.75390625" style="59" customWidth="1"/>
    <col min="216" max="216" width="18.00390625" style="59" bestFit="1" customWidth="1"/>
    <col min="217" max="219" width="5.625" style="59" bestFit="1" customWidth="1"/>
    <col min="220" max="225" width="3.25390625" style="59" bestFit="1" customWidth="1"/>
    <col min="226" max="226" width="3.625" style="59" bestFit="1" customWidth="1"/>
    <col min="227" max="227" width="5.625" style="59" bestFit="1" customWidth="1"/>
    <col min="228" max="228" width="3.25390625" style="59" bestFit="1" customWidth="1"/>
    <col min="229" max="229" width="4.75390625" style="279" customWidth="1"/>
    <col min="230" max="230" width="19.875" style="279" bestFit="1" customWidth="1"/>
    <col min="231" max="231" width="11.875" style="281" bestFit="1" customWidth="1"/>
    <col min="232" max="234" width="5.625" style="279" bestFit="1" customWidth="1"/>
    <col min="235" max="239" width="3.25390625" style="279" bestFit="1" customWidth="1"/>
    <col min="240" max="240" width="3.25390625" style="279" customWidth="1"/>
    <col min="241" max="241" width="3.25390625" style="279" bestFit="1" customWidth="1"/>
    <col min="242" max="242" width="3.625" style="279" bestFit="1" customWidth="1"/>
    <col min="243" max="243" width="5.625" style="279" bestFit="1" customWidth="1"/>
    <col min="244" max="244" width="3.25390625" style="279" bestFit="1" customWidth="1"/>
    <col min="245" max="245" width="9.125" style="281" customWidth="1"/>
    <col min="246" max="246" width="4.75390625" style="59" customWidth="1"/>
    <col min="247" max="247" width="24.375" style="59" bestFit="1" customWidth="1"/>
    <col min="248" max="248" width="6.00390625" style="77" bestFit="1" customWidth="1"/>
    <col min="249" max="249" width="30.25390625" style="478" bestFit="1" customWidth="1"/>
    <col min="250" max="250" width="9.125" style="1307" bestFit="1" customWidth="1"/>
    <col min="251" max="251" width="4.625" style="77" bestFit="1" customWidth="1"/>
    <col min="252" max="16384" width="9.125" style="59" customWidth="1"/>
  </cols>
  <sheetData>
    <row r="1" spans="1:251" ht="16.5" thickBot="1">
      <c r="A1" s="511" t="s">
        <v>2184</v>
      </c>
      <c r="B1" s="512"/>
      <c r="C1" s="838"/>
      <c r="D1" s="838"/>
      <c r="E1" s="838"/>
      <c r="F1" s="433"/>
      <c r="G1" s="543"/>
      <c r="H1" s="543"/>
      <c r="I1" s="547"/>
      <c r="K1" s="376" t="s">
        <v>2217</v>
      </c>
      <c r="L1" s="432"/>
      <c r="M1" s="432"/>
      <c r="N1" s="534"/>
      <c r="P1" s="511" t="s">
        <v>2196</v>
      </c>
      <c r="Q1" s="512"/>
      <c r="R1" s="838"/>
      <c r="S1" s="838"/>
      <c r="T1" s="838"/>
      <c r="U1" s="433"/>
      <c r="V1" s="543"/>
      <c r="W1" s="543"/>
      <c r="X1" s="547"/>
      <c r="Z1" s="376" t="s">
        <v>2195</v>
      </c>
      <c r="AA1" s="432"/>
      <c r="AB1" s="543"/>
      <c r="AC1" s="543"/>
      <c r="AD1" s="543"/>
      <c r="AE1" s="838"/>
      <c r="AF1" s="871"/>
      <c r="AG1" s="871"/>
      <c r="AH1" s="871"/>
      <c r="AI1" s="873"/>
      <c r="AJ1" s="543"/>
      <c r="AK1" s="543"/>
      <c r="AL1" s="547"/>
      <c r="AN1" s="376" t="s">
        <v>2207</v>
      </c>
      <c r="AO1" s="977"/>
      <c r="AP1" s="978"/>
      <c r="AQ1" s="978"/>
      <c r="AR1" s="979"/>
      <c r="AT1" s="376" t="s">
        <v>2270</v>
      </c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55"/>
      <c r="BL1" s="511" t="s">
        <v>2276</v>
      </c>
      <c r="BM1" s="512"/>
      <c r="BN1" s="838"/>
      <c r="BO1" s="838"/>
      <c r="BP1" s="838"/>
      <c r="BQ1" s="433"/>
      <c r="BR1" s="543"/>
      <c r="BS1" s="543"/>
      <c r="BT1" s="547"/>
      <c r="BV1" s="511" t="s">
        <v>2717</v>
      </c>
      <c r="BW1" s="512"/>
      <c r="BX1" s="838"/>
      <c r="BY1" s="838"/>
      <c r="BZ1" s="838"/>
      <c r="CA1" s="433"/>
      <c r="CB1" s="543"/>
      <c r="CC1" s="543"/>
      <c r="CD1" s="547"/>
      <c r="CF1" s="376" t="s">
        <v>2716</v>
      </c>
      <c r="CG1" s="432"/>
      <c r="CH1" s="433"/>
      <c r="CI1" s="433"/>
      <c r="CJ1" s="433"/>
      <c r="CK1" s="433"/>
      <c r="CL1" s="433"/>
      <c r="CM1" s="433"/>
      <c r="CN1" s="433"/>
      <c r="CO1" s="433"/>
      <c r="CP1" s="433"/>
      <c r="CQ1" s="434"/>
      <c r="CS1" s="511" t="s">
        <v>2729</v>
      </c>
      <c r="CT1" s="512"/>
      <c r="CU1" s="838"/>
      <c r="CV1" s="838"/>
      <c r="CW1" s="838"/>
      <c r="CX1" s="433"/>
      <c r="CY1" s="543"/>
      <c r="CZ1" s="543"/>
      <c r="DA1" s="547"/>
      <c r="DC1" s="376" t="s">
        <v>2730</v>
      </c>
      <c r="DD1" s="432"/>
      <c r="DE1" s="433"/>
      <c r="DF1" s="433"/>
      <c r="DG1" s="433"/>
      <c r="DH1" s="433"/>
      <c r="DI1" s="543"/>
      <c r="DJ1" s="543"/>
      <c r="DK1" s="543"/>
      <c r="DL1" s="543"/>
      <c r="DM1" s="543"/>
      <c r="DN1" s="543"/>
      <c r="DO1" s="547"/>
      <c r="DQ1" s="376" t="s">
        <v>2731</v>
      </c>
      <c r="DR1" s="432"/>
      <c r="DS1" s="543"/>
      <c r="DT1" s="543"/>
      <c r="DU1" s="543"/>
      <c r="DV1" s="838"/>
      <c r="DW1" s="871"/>
      <c r="DX1" s="871"/>
      <c r="DY1" s="871"/>
      <c r="DZ1" s="873"/>
      <c r="EA1" s="543"/>
      <c r="EB1" s="543"/>
      <c r="EC1" s="547"/>
      <c r="EE1" s="376" t="s">
        <v>2769</v>
      </c>
      <c r="EF1" s="432"/>
      <c r="EG1" s="432"/>
      <c r="EH1" s="432"/>
      <c r="EI1" s="432"/>
      <c r="EJ1" s="432"/>
      <c r="EK1" s="432"/>
      <c r="EL1" s="432"/>
      <c r="EM1" s="455"/>
      <c r="EO1" s="376" t="s">
        <v>2770</v>
      </c>
      <c r="EP1" s="432"/>
      <c r="EQ1" s="543"/>
      <c r="ER1" s="543"/>
      <c r="ES1" s="543"/>
      <c r="ET1" s="838"/>
      <c r="EU1" s="871"/>
      <c r="EV1" s="871"/>
      <c r="EW1" s="871"/>
      <c r="EX1" s="873"/>
      <c r="EY1" s="543"/>
      <c r="EZ1" s="543"/>
      <c r="FA1" s="547"/>
      <c r="FC1" s="1211" t="s">
        <v>2874</v>
      </c>
      <c r="FD1" s="1212"/>
      <c r="FE1" s="1213"/>
      <c r="FF1" s="1214"/>
      <c r="FG1" s="1215"/>
      <c r="FI1" s="511" t="s">
        <v>2875</v>
      </c>
      <c r="FJ1" s="512"/>
      <c r="FK1" s="838"/>
      <c r="FL1" s="838"/>
      <c r="FM1" s="838"/>
      <c r="FN1" s="433"/>
      <c r="FO1" s="543"/>
      <c r="FP1" s="543"/>
      <c r="FQ1" s="547"/>
      <c r="FS1" s="511" t="s">
        <v>3035</v>
      </c>
      <c r="FT1" s="512"/>
      <c r="FU1" s="838"/>
      <c r="FV1" s="838"/>
      <c r="FW1" s="838"/>
      <c r="FX1" s="433"/>
      <c r="FY1" s="543"/>
      <c r="FZ1" s="543"/>
      <c r="GA1" s="547"/>
      <c r="GC1" s="552" t="s">
        <v>3496</v>
      </c>
      <c r="GD1" s="596"/>
      <c r="GE1" s="596"/>
      <c r="GF1" s="596"/>
      <c r="GG1" s="597"/>
      <c r="GI1" s="552" t="s">
        <v>3826</v>
      </c>
      <c r="GJ1" s="596"/>
      <c r="GK1" s="596"/>
      <c r="GL1" s="596"/>
      <c r="GM1" s="596"/>
      <c r="GN1" s="597"/>
      <c r="GP1" s="552" t="s">
        <v>3887</v>
      </c>
      <c r="GQ1" s="596"/>
      <c r="GR1" s="596"/>
      <c r="GS1" s="597"/>
      <c r="GU1" s="552" t="s">
        <v>3889</v>
      </c>
      <c r="GV1" s="596"/>
      <c r="GW1" s="596"/>
      <c r="GX1" s="596"/>
      <c r="GY1" s="1303"/>
      <c r="GZ1" s="597"/>
      <c r="HB1" s="552" t="s">
        <v>4255</v>
      </c>
      <c r="HC1" s="596"/>
      <c r="HD1" s="596"/>
      <c r="HE1" s="1274"/>
      <c r="HG1" s="1322" t="s">
        <v>4444</v>
      </c>
      <c r="HH1" s="1323"/>
      <c r="HI1" s="1323"/>
      <c r="HJ1" s="1324"/>
      <c r="HK1" s="1323"/>
      <c r="HL1" s="1323"/>
      <c r="HM1" s="1324"/>
      <c r="HN1" s="1323"/>
      <c r="HO1" s="1323"/>
      <c r="HP1" s="1324"/>
      <c r="HQ1" s="1323"/>
      <c r="HR1" s="1323"/>
      <c r="HS1" s="1324"/>
      <c r="HT1" s="1324"/>
      <c r="HU1" s="1324"/>
      <c r="HV1" s="1324"/>
      <c r="HW1" s="1324"/>
      <c r="HX1" s="1323"/>
      <c r="HY1" s="1323"/>
      <c r="HZ1" s="1323"/>
      <c r="IA1" s="1323"/>
      <c r="IB1" s="1323"/>
      <c r="IC1" s="1323"/>
      <c r="ID1" s="1323"/>
      <c r="IE1" s="1323"/>
      <c r="IF1" s="1323"/>
      <c r="IG1" s="1323"/>
      <c r="IH1" s="1323"/>
      <c r="II1" s="1323"/>
      <c r="IJ1" s="1325"/>
      <c r="IL1" s="552" t="s">
        <v>4668</v>
      </c>
      <c r="IM1" s="596"/>
      <c r="IN1" s="596"/>
      <c r="IO1" s="1361"/>
      <c r="IP1" s="1303"/>
      <c r="IQ1" s="597"/>
    </row>
    <row r="2" spans="1:251" ht="12.75">
      <c r="A2" s="435" t="s">
        <v>60</v>
      </c>
      <c r="B2" s="436"/>
      <c r="C2" s="437" t="s">
        <v>247</v>
      </c>
      <c r="D2" s="437" t="s">
        <v>248</v>
      </c>
      <c r="E2" s="343"/>
      <c r="F2" s="965" t="s">
        <v>61</v>
      </c>
      <c r="G2" s="872" t="s">
        <v>247</v>
      </c>
      <c r="H2" s="872" t="s">
        <v>248</v>
      </c>
      <c r="I2" s="897"/>
      <c r="K2" s="994" t="s">
        <v>60</v>
      </c>
      <c r="L2" s="996"/>
      <c r="M2" s="996"/>
      <c r="N2" s="997" t="s">
        <v>159</v>
      </c>
      <c r="P2" s="994" t="s">
        <v>60</v>
      </c>
      <c r="Q2" s="995"/>
      <c r="R2" s="836" t="s">
        <v>247</v>
      </c>
      <c r="S2" s="836" t="s">
        <v>248</v>
      </c>
      <c r="T2" s="837"/>
      <c r="U2" s="835" t="s">
        <v>61</v>
      </c>
      <c r="V2" s="872" t="s">
        <v>247</v>
      </c>
      <c r="W2" s="872" t="s">
        <v>248</v>
      </c>
      <c r="X2" s="897"/>
      <c r="Z2" s="435" t="s">
        <v>60</v>
      </c>
      <c r="AA2" s="436"/>
      <c r="AB2" s="874" t="s">
        <v>247</v>
      </c>
      <c r="AC2" s="874" t="s">
        <v>248</v>
      </c>
      <c r="AD2" s="222"/>
      <c r="AE2" s="438" t="s">
        <v>61</v>
      </c>
      <c r="AF2" s="874" t="s">
        <v>247</v>
      </c>
      <c r="AG2" s="874" t="s">
        <v>248</v>
      </c>
      <c r="AH2" s="222"/>
      <c r="AI2" s="438" t="s">
        <v>100</v>
      </c>
      <c r="AJ2" s="874" t="s">
        <v>247</v>
      </c>
      <c r="AK2" s="874" t="s">
        <v>248</v>
      </c>
      <c r="AL2" s="222"/>
      <c r="AN2" s="435" t="s">
        <v>2198</v>
      </c>
      <c r="AO2" s="980"/>
      <c r="AP2" s="833" t="s">
        <v>247</v>
      </c>
      <c r="AQ2" s="833" t="s">
        <v>248</v>
      </c>
      <c r="AR2" s="946"/>
      <c r="AT2" s="1001" t="s">
        <v>60</v>
      </c>
      <c r="AU2" s="507"/>
      <c r="AV2" s="1002" t="s">
        <v>247</v>
      </c>
      <c r="AW2" s="1002" t="s">
        <v>248</v>
      </c>
      <c r="AX2" s="833" t="s">
        <v>1856</v>
      </c>
      <c r="AY2" s="1002" t="s">
        <v>247</v>
      </c>
      <c r="AZ2" s="1002" t="s">
        <v>248</v>
      </c>
      <c r="BA2" s="833" t="s">
        <v>1857</v>
      </c>
      <c r="BB2" s="1002" t="s">
        <v>159</v>
      </c>
      <c r="BC2" s="1004" t="s">
        <v>61</v>
      </c>
      <c r="BD2" s="1002" t="s">
        <v>247</v>
      </c>
      <c r="BE2" s="1002" t="s">
        <v>248</v>
      </c>
      <c r="BF2" s="833" t="s">
        <v>1856</v>
      </c>
      <c r="BG2" s="1002" t="s">
        <v>247</v>
      </c>
      <c r="BH2" s="1002" t="s">
        <v>248</v>
      </c>
      <c r="BI2" s="833" t="s">
        <v>1857</v>
      </c>
      <c r="BJ2" s="1003" t="s">
        <v>159</v>
      </c>
      <c r="BL2" s="435" t="s">
        <v>60</v>
      </c>
      <c r="BM2" s="436"/>
      <c r="BN2" s="437" t="s">
        <v>247</v>
      </c>
      <c r="BO2" s="437" t="s">
        <v>248</v>
      </c>
      <c r="BP2" s="343"/>
      <c r="BQ2" s="965" t="s">
        <v>61</v>
      </c>
      <c r="BR2" s="872" t="s">
        <v>247</v>
      </c>
      <c r="BS2" s="872" t="s">
        <v>248</v>
      </c>
      <c r="BT2" s="897"/>
      <c r="BV2" s="435" t="s">
        <v>36</v>
      </c>
      <c r="BW2" s="436"/>
      <c r="BX2" s="437" t="s">
        <v>247</v>
      </c>
      <c r="BY2" s="437" t="s">
        <v>248</v>
      </c>
      <c r="BZ2" s="343"/>
      <c r="CA2" s="835" t="s">
        <v>37</v>
      </c>
      <c r="CB2" s="872" t="s">
        <v>247</v>
      </c>
      <c r="CC2" s="872" t="s">
        <v>248</v>
      </c>
      <c r="CD2" s="897"/>
      <c r="CF2" s="1039" t="s">
        <v>1304</v>
      </c>
      <c r="CG2" s="1040"/>
      <c r="CH2" s="1482" t="s">
        <v>2712</v>
      </c>
      <c r="CI2" s="1483"/>
      <c r="CJ2" s="1482" t="s">
        <v>2713</v>
      </c>
      <c r="CK2" s="1483"/>
      <c r="CL2" s="1482" t="s">
        <v>2714</v>
      </c>
      <c r="CM2" s="1483"/>
      <c r="CN2" s="1482" t="s">
        <v>2715</v>
      </c>
      <c r="CO2" s="1483"/>
      <c r="CP2" s="815" t="s">
        <v>159</v>
      </c>
      <c r="CQ2" s="1041"/>
      <c r="CS2" s="435" t="s">
        <v>60</v>
      </c>
      <c r="CT2" s="436"/>
      <c r="CU2" s="437" t="s">
        <v>247</v>
      </c>
      <c r="CV2" s="437" t="s">
        <v>248</v>
      </c>
      <c r="CW2" s="343"/>
      <c r="CX2" s="438" t="s">
        <v>61</v>
      </c>
      <c r="CY2" s="874" t="s">
        <v>247</v>
      </c>
      <c r="CZ2" s="874" t="s">
        <v>248</v>
      </c>
      <c r="DA2" s="222"/>
      <c r="DC2" s="435" t="s">
        <v>60</v>
      </c>
      <c r="DD2" s="436"/>
      <c r="DE2" s="437" t="s">
        <v>247</v>
      </c>
      <c r="DF2" s="437" t="s">
        <v>248</v>
      </c>
      <c r="DG2" s="343"/>
      <c r="DH2" s="438" t="s">
        <v>61</v>
      </c>
      <c r="DI2" s="874" t="s">
        <v>247</v>
      </c>
      <c r="DJ2" s="874" t="s">
        <v>248</v>
      </c>
      <c r="DK2" s="222"/>
      <c r="DL2" s="438" t="s">
        <v>100</v>
      </c>
      <c r="DM2" s="874" t="s">
        <v>247</v>
      </c>
      <c r="DN2" s="874" t="s">
        <v>248</v>
      </c>
      <c r="DO2" s="222"/>
      <c r="DQ2" s="435" t="s">
        <v>60</v>
      </c>
      <c r="DR2" s="436"/>
      <c r="DS2" s="874" t="s">
        <v>247</v>
      </c>
      <c r="DT2" s="874" t="s">
        <v>248</v>
      </c>
      <c r="DU2" s="220"/>
      <c r="DV2" s="438" t="s">
        <v>61</v>
      </c>
      <c r="DW2" s="874" t="s">
        <v>247</v>
      </c>
      <c r="DX2" s="874" t="s">
        <v>248</v>
      </c>
      <c r="DY2" s="220"/>
      <c r="DZ2" s="438" t="s">
        <v>100</v>
      </c>
      <c r="EA2" s="874" t="s">
        <v>247</v>
      </c>
      <c r="EB2" s="874" t="s">
        <v>248</v>
      </c>
      <c r="EC2" s="222"/>
      <c r="EE2" s="1152" t="s">
        <v>36</v>
      </c>
      <c r="EF2" s="1153"/>
      <c r="EG2" s="520" t="s">
        <v>247</v>
      </c>
      <c r="EH2" s="520" t="s">
        <v>248</v>
      </c>
      <c r="EI2" s="419" t="s">
        <v>1856</v>
      </c>
      <c r="EJ2" s="520" t="s">
        <v>247</v>
      </c>
      <c r="EK2" s="520" t="s">
        <v>248</v>
      </c>
      <c r="EL2" s="419" t="s">
        <v>1857</v>
      </c>
      <c r="EM2" s="1156" t="s">
        <v>159</v>
      </c>
      <c r="EO2" s="435" t="s">
        <v>60</v>
      </c>
      <c r="EP2" s="436"/>
      <c r="EQ2" s="874" t="s">
        <v>247</v>
      </c>
      <c r="ER2" s="874" t="s">
        <v>248</v>
      </c>
      <c r="ES2" s="220"/>
      <c r="ET2" s="438" t="s">
        <v>61</v>
      </c>
      <c r="EU2" s="874" t="s">
        <v>247</v>
      </c>
      <c r="EV2" s="874" t="s">
        <v>248</v>
      </c>
      <c r="EW2" s="222"/>
      <c r="EX2" s="691" t="s">
        <v>100</v>
      </c>
      <c r="EY2" s="874" t="s">
        <v>247</v>
      </c>
      <c r="EZ2" s="874" t="s">
        <v>248</v>
      </c>
      <c r="FA2" s="222"/>
      <c r="FC2" s="1216" t="s">
        <v>2780</v>
      </c>
      <c r="FD2" s="1217"/>
      <c r="FE2" s="1002"/>
      <c r="FF2" s="1218" t="s">
        <v>160</v>
      </c>
      <c r="FG2" s="1003"/>
      <c r="FI2" s="435" t="s">
        <v>60</v>
      </c>
      <c r="FJ2" s="436"/>
      <c r="FK2" s="437" t="s">
        <v>247</v>
      </c>
      <c r="FL2" s="437" t="s">
        <v>248</v>
      </c>
      <c r="FM2" s="343"/>
      <c r="FN2" s="691" t="s">
        <v>61</v>
      </c>
      <c r="FO2" s="874" t="s">
        <v>247</v>
      </c>
      <c r="FP2" s="874" t="s">
        <v>248</v>
      </c>
      <c r="FQ2" s="222"/>
      <c r="FS2" s="435" t="s">
        <v>60</v>
      </c>
      <c r="FT2" s="436"/>
      <c r="FU2" s="437" t="s">
        <v>247</v>
      </c>
      <c r="FV2" s="437" t="s">
        <v>248</v>
      </c>
      <c r="FW2" s="343"/>
      <c r="FX2" s="438" t="s">
        <v>61</v>
      </c>
      <c r="FY2" s="874" t="s">
        <v>247</v>
      </c>
      <c r="FZ2" s="874" t="s">
        <v>248</v>
      </c>
      <c r="GA2" s="222"/>
      <c r="GC2" s="1275" t="s">
        <v>3493</v>
      </c>
      <c r="GD2" s="481"/>
      <c r="GE2" s="481" t="s">
        <v>1463</v>
      </c>
      <c r="GF2" s="487" t="s">
        <v>1464</v>
      </c>
      <c r="GG2" s="492" t="s">
        <v>66</v>
      </c>
      <c r="GI2" s="1275" t="s">
        <v>3829</v>
      </c>
      <c r="GJ2" s="481"/>
      <c r="GK2" s="481" t="s">
        <v>1463</v>
      </c>
      <c r="GL2" s="487" t="s">
        <v>1464</v>
      </c>
      <c r="GM2" s="481" t="s">
        <v>66</v>
      </c>
      <c r="GN2" s="683" t="s">
        <v>3825</v>
      </c>
      <c r="GP2" s="1275" t="s">
        <v>3886</v>
      </c>
      <c r="GQ2" s="481"/>
      <c r="GR2" s="487" t="s">
        <v>277</v>
      </c>
      <c r="GS2" s="492" t="s">
        <v>66</v>
      </c>
      <c r="GU2" s="1275" t="s">
        <v>3905</v>
      </c>
      <c r="GV2" s="481"/>
      <c r="GW2" s="481" t="s">
        <v>1807</v>
      </c>
      <c r="GX2" s="558"/>
      <c r="GY2" s="1304" t="s">
        <v>159</v>
      </c>
      <c r="GZ2" s="492" t="s">
        <v>3825</v>
      </c>
      <c r="HB2" s="1275" t="s">
        <v>1964</v>
      </c>
      <c r="HC2" s="481"/>
      <c r="HD2" s="487" t="s">
        <v>277</v>
      </c>
      <c r="HE2" s="961" t="s">
        <v>66</v>
      </c>
      <c r="HG2" s="1326" t="s">
        <v>36</v>
      </c>
      <c r="HH2" s="1327"/>
      <c r="HI2" s="1488" t="s">
        <v>4296</v>
      </c>
      <c r="HJ2" s="1488"/>
      <c r="HK2" s="1488"/>
      <c r="HL2" s="1488" t="s">
        <v>4297</v>
      </c>
      <c r="HM2" s="1488"/>
      <c r="HN2" s="1488"/>
      <c r="HO2" s="1488"/>
      <c r="HP2" s="1488"/>
      <c r="HQ2" s="1488"/>
      <c r="HR2" s="1488" t="s">
        <v>4298</v>
      </c>
      <c r="HS2" s="1488"/>
      <c r="HT2" s="1489"/>
      <c r="HU2" s="1506" t="s">
        <v>276</v>
      </c>
      <c r="HV2" s="1507"/>
      <c r="HW2" s="1508"/>
      <c r="HX2" s="1488" t="s">
        <v>4296</v>
      </c>
      <c r="HY2" s="1488"/>
      <c r="HZ2" s="1488"/>
      <c r="IA2" s="1488" t="s">
        <v>4297</v>
      </c>
      <c r="IB2" s="1488"/>
      <c r="IC2" s="1488"/>
      <c r="ID2" s="1488"/>
      <c r="IE2" s="1488"/>
      <c r="IF2" s="1488"/>
      <c r="IG2" s="1488"/>
      <c r="IH2" s="1488" t="s">
        <v>4298</v>
      </c>
      <c r="II2" s="1488"/>
      <c r="IJ2" s="1497"/>
      <c r="IL2" s="1275" t="s">
        <v>4989</v>
      </c>
      <c r="IM2" s="481"/>
      <c r="IN2" s="481" t="s">
        <v>1807</v>
      </c>
      <c r="IO2" s="487" t="s">
        <v>4990</v>
      </c>
      <c r="IP2" s="1304" t="s">
        <v>159</v>
      </c>
      <c r="IQ2" s="492" t="s">
        <v>3825</v>
      </c>
    </row>
    <row r="3" spans="1:251" ht="12.75">
      <c r="A3" s="848" t="s">
        <v>46</v>
      </c>
      <c r="B3" s="795" t="s">
        <v>604</v>
      </c>
      <c r="C3" s="555">
        <v>13.859</v>
      </c>
      <c r="D3" s="555">
        <v>13.957</v>
      </c>
      <c r="E3" s="798">
        <f aca="true" t="shared" si="0" ref="E3:E36">MAX(C3:D3)</f>
        <v>13.957</v>
      </c>
      <c r="F3" s="966" t="s">
        <v>638</v>
      </c>
      <c r="G3" s="796">
        <v>17.112</v>
      </c>
      <c r="H3" s="796">
        <v>16.686</v>
      </c>
      <c r="I3" s="798">
        <f>MAX(G3:H3)</f>
        <v>17.112</v>
      </c>
      <c r="K3" s="848" t="s">
        <v>46</v>
      </c>
      <c r="L3" s="812" t="s">
        <v>2230</v>
      </c>
      <c r="M3" s="812" t="s">
        <v>1942</v>
      </c>
      <c r="N3" s="605" t="s">
        <v>2231</v>
      </c>
      <c r="P3" s="848" t="s">
        <v>46</v>
      </c>
      <c r="Q3" s="795" t="s">
        <v>241</v>
      </c>
      <c r="R3" s="555">
        <v>14.909</v>
      </c>
      <c r="S3" s="555">
        <v>14.381</v>
      </c>
      <c r="T3" s="798">
        <f aca="true" t="shared" si="1" ref="T3:T17">MAX(R3:S3)</f>
        <v>14.909</v>
      </c>
      <c r="U3" s="913" t="s">
        <v>1379</v>
      </c>
      <c r="V3" s="796">
        <v>16.98</v>
      </c>
      <c r="W3" s="796">
        <v>17.773</v>
      </c>
      <c r="X3" s="798">
        <f aca="true" t="shared" si="2" ref="X3:X11">MAX(V3:W3)</f>
        <v>17.773</v>
      </c>
      <c r="Z3" s="848" t="s">
        <v>46</v>
      </c>
      <c r="AA3" s="971" t="s">
        <v>647</v>
      </c>
      <c r="AB3" s="554">
        <v>14.317</v>
      </c>
      <c r="AC3" s="554">
        <v>13.908</v>
      </c>
      <c r="AD3" s="344">
        <v>14.317</v>
      </c>
      <c r="AE3" s="974" t="s">
        <v>638</v>
      </c>
      <c r="AF3" s="554">
        <v>17.05</v>
      </c>
      <c r="AG3" s="554">
        <v>17.897</v>
      </c>
      <c r="AH3" s="344">
        <v>17.897</v>
      </c>
      <c r="AI3" s="974" t="s">
        <v>638</v>
      </c>
      <c r="AJ3" s="554">
        <v>16.03</v>
      </c>
      <c r="AK3" s="554">
        <v>16.276</v>
      </c>
      <c r="AL3" s="344">
        <v>16.276</v>
      </c>
      <c r="AN3" s="485" t="s">
        <v>46</v>
      </c>
      <c r="AO3" s="787" t="s">
        <v>2208</v>
      </c>
      <c r="AP3" s="555">
        <v>18.478</v>
      </c>
      <c r="AQ3" s="555">
        <v>17.097</v>
      </c>
      <c r="AR3" s="798">
        <f aca="true" t="shared" si="3" ref="AR3:AR21">MAX(AP3:AQ3)</f>
        <v>18.478</v>
      </c>
      <c r="AT3" s="506" t="s">
        <v>46</v>
      </c>
      <c r="AU3" s="1011" t="s">
        <v>647</v>
      </c>
      <c r="AV3" s="661">
        <v>13.352</v>
      </c>
      <c r="AW3" s="661">
        <v>13.438</v>
      </c>
      <c r="AX3" s="661">
        <f>MAX(AV3:AW3)</f>
        <v>13.438</v>
      </c>
      <c r="AY3" s="661" t="s">
        <v>238</v>
      </c>
      <c r="AZ3" s="661" t="s">
        <v>238</v>
      </c>
      <c r="BA3" s="661" t="s">
        <v>238</v>
      </c>
      <c r="BB3" s="670">
        <f>MIN(AX3,BA3)</f>
        <v>13.438</v>
      </c>
      <c r="BC3" s="1013" t="s">
        <v>515</v>
      </c>
      <c r="BD3" s="661">
        <v>16.391</v>
      </c>
      <c r="BE3" s="661">
        <v>15.827</v>
      </c>
      <c r="BF3" s="661">
        <f aca="true" t="shared" si="4" ref="BF3:BF17">MAX(BD3:BE3)</f>
        <v>16.391</v>
      </c>
      <c r="BG3" s="661">
        <v>16.538</v>
      </c>
      <c r="BH3" s="661">
        <v>16.112</v>
      </c>
      <c r="BI3" s="661">
        <f aca="true" t="shared" si="5" ref="BI3:BI18">MAX(BG3:BH3)</f>
        <v>16.538</v>
      </c>
      <c r="BJ3" s="662">
        <f aca="true" t="shared" si="6" ref="BJ3:BJ18">MIN(BF3,BI3)</f>
        <v>16.391</v>
      </c>
      <c r="BL3" s="848" t="s">
        <v>46</v>
      </c>
      <c r="BM3" s="1017" t="s">
        <v>647</v>
      </c>
      <c r="BN3" s="555">
        <v>13.873</v>
      </c>
      <c r="BO3" s="555">
        <v>14.105</v>
      </c>
      <c r="BP3" s="798">
        <v>14.105</v>
      </c>
      <c r="BQ3" s="902" t="s">
        <v>638</v>
      </c>
      <c r="BR3" s="796">
        <v>17.63</v>
      </c>
      <c r="BS3" s="796">
        <v>16.651</v>
      </c>
      <c r="BT3" s="798">
        <v>17.63</v>
      </c>
      <c r="BV3" s="506" t="s">
        <v>46</v>
      </c>
      <c r="BW3" s="673" t="s">
        <v>2718</v>
      </c>
      <c r="BX3" s="661">
        <v>12.373</v>
      </c>
      <c r="BY3" s="661">
        <v>12.337</v>
      </c>
      <c r="BZ3" s="662">
        <v>12.373</v>
      </c>
      <c r="CA3" s="1047" t="s">
        <v>203</v>
      </c>
      <c r="CB3" s="661">
        <v>12.77</v>
      </c>
      <c r="CC3" s="661">
        <v>12.947</v>
      </c>
      <c r="CD3" s="662">
        <v>12.947</v>
      </c>
      <c r="CF3" s="907" t="s">
        <v>46</v>
      </c>
      <c r="CG3" s="842" t="s">
        <v>1865</v>
      </c>
      <c r="CH3" s="1033" t="s">
        <v>2289</v>
      </c>
      <c r="CI3" s="1034" t="s">
        <v>1741</v>
      </c>
      <c r="CJ3" s="1033" t="s">
        <v>2290</v>
      </c>
      <c r="CK3" s="1034" t="s">
        <v>1413</v>
      </c>
      <c r="CL3" s="1033" t="s">
        <v>2291</v>
      </c>
      <c r="CM3" s="1034" t="s">
        <v>1741</v>
      </c>
      <c r="CN3" s="1033" t="s">
        <v>2292</v>
      </c>
      <c r="CO3" s="1034" t="s">
        <v>1743</v>
      </c>
      <c r="CP3" s="1033" t="s">
        <v>2293</v>
      </c>
      <c r="CQ3" s="489">
        <v>1</v>
      </c>
      <c r="CS3" s="907" t="s">
        <v>46</v>
      </c>
      <c r="CT3" s="842" t="s">
        <v>2727</v>
      </c>
      <c r="CU3" s="528">
        <v>20.161</v>
      </c>
      <c r="CV3" s="528">
        <v>20.383</v>
      </c>
      <c r="CW3" s="537">
        <v>20.383</v>
      </c>
      <c r="CX3" s="538" t="s">
        <v>2728</v>
      </c>
      <c r="CY3" s="528">
        <v>23.925</v>
      </c>
      <c r="CZ3" s="528">
        <v>16.801</v>
      </c>
      <c r="DA3" s="537">
        <v>23.925</v>
      </c>
      <c r="DC3" s="1167" t="s">
        <v>46</v>
      </c>
      <c r="DD3" s="1166" t="s">
        <v>338</v>
      </c>
      <c r="DE3" s="766">
        <v>14.763</v>
      </c>
      <c r="DF3" s="766">
        <v>14.666</v>
      </c>
      <c r="DG3" s="767">
        <v>14.763</v>
      </c>
      <c r="DH3" s="1170" t="s">
        <v>1346</v>
      </c>
      <c r="DI3" s="766">
        <v>19.979</v>
      </c>
      <c r="DJ3" s="766">
        <v>21.679</v>
      </c>
      <c r="DK3" s="767">
        <v>21.679</v>
      </c>
      <c r="DL3" s="1170" t="s">
        <v>1381</v>
      </c>
      <c r="DM3" s="766">
        <v>16.044</v>
      </c>
      <c r="DN3" s="766">
        <v>16.769</v>
      </c>
      <c r="DO3" s="767">
        <v>16.769</v>
      </c>
      <c r="DP3" s="303"/>
      <c r="DQ3" s="580" t="s">
        <v>46</v>
      </c>
      <c r="DR3" s="568" t="s">
        <v>236</v>
      </c>
      <c r="DS3" s="569">
        <v>14.559</v>
      </c>
      <c r="DT3" s="569">
        <v>14.12</v>
      </c>
      <c r="DU3" s="1145">
        <f aca="true" t="shared" si="7" ref="DU3:DU14">MAX(DS3:DT3)</f>
        <v>14.559</v>
      </c>
      <c r="DV3" s="1148" t="s">
        <v>658</v>
      </c>
      <c r="DW3" s="571">
        <v>18.227</v>
      </c>
      <c r="DX3" s="571">
        <v>18.112</v>
      </c>
      <c r="DY3" s="1149">
        <f aca="true" t="shared" si="8" ref="DY3:DY11">MAX(DW3:DX3)</f>
        <v>18.227</v>
      </c>
      <c r="DZ3" s="1146" t="s">
        <v>1354</v>
      </c>
      <c r="EA3" s="569">
        <v>16.065</v>
      </c>
      <c r="EB3" s="569">
        <v>15.406</v>
      </c>
      <c r="EC3" s="579">
        <f aca="true" t="shared" si="9" ref="EC3:EC9">MAX(EA3:EB3)</f>
        <v>16.065</v>
      </c>
      <c r="ED3" s="58"/>
      <c r="EE3" s="1154" t="s">
        <v>46</v>
      </c>
      <c r="EF3" s="712" t="s">
        <v>604</v>
      </c>
      <c r="EG3" s="569">
        <v>12.849</v>
      </c>
      <c r="EH3" s="569">
        <v>13.376</v>
      </c>
      <c r="EI3" s="569">
        <f>MAX(EG3:EH3)</f>
        <v>13.376</v>
      </c>
      <c r="EJ3" s="569">
        <v>13.122</v>
      </c>
      <c r="EK3" s="569">
        <v>13.494</v>
      </c>
      <c r="EL3" s="569">
        <f>MAX(EJ3:EK3)</f>
        <v>13.494</v>
      </c>
      <c r="EM3" s="579">
        <f>MIN(EL3,EI3)</f>
        <v>13.376</v>
      </c>
      <c r="EO3" s="580" t="s">
        <v>46</v>
      </c>
      <c r="EP3" s="568" t="s">
        <v>647</v>
      </c>
      <c r="EQ3" s="569">
        <v>13.822</v>
      </c>
      <c r="ER3" s="569">
        <v>13.64</v>
      </c>
      <c r="ES3" s="1145">
        <v>13.822</v>
      </c>
      <c r="ET3" s="1146" t="s">
        <v>515</v>
      </c>
      <c r="EU3" s="569">
        <v>16.089</v>
      </c>
      <c r="EV3" s="569">
        <v>16.586</v>
      </c>
      <c r="EW3" s="579">
        <v>16.586</v>
      </c>
      <c r="EX3" s="1175" t="s">
        <v>1354</v>
      </c>
      <c r="EY3" s="569">
        <v>15.262</v>
      </c>
      <c r="EZ3" s="569">
        <v>15.24</v>
      </c>
      <c r="FA3" s="579">
        <v>15.262</v>
      </c>
      <c r="FB3" s="59"/>
      <c r="FC3" s="485" t="s">
        <v>46</v>
      </c>
      <c r="FD3" s="128" t="s">
        <v>361</v>
      </c>
      <c r="FE3" s="452">
        <v>19.086</v>
      </c>
      <c r="FF3" s="1220">
        <v>0</v>
      </c>
      <c r="FG3" s="344">
        <f>FE3+FF3</f>
        <v>19.086</v>
      </c>
      <c r="FI3" s="907" t="s">
        <v>46</v>
      </c>
      <c r="FJ3" s="842" t="s">
        <v>647</v>
      </c>
      <c r="FK3" s="528">
        <v>14.557</v>
      </c>
      <c r="FL3" s="528">
        <v>14.17</v>
      </c>
      <c r="FM3" s="537">
        <f>MAX(FK3:FL3)</f>
        <v>14.557</v>
      </c>
      <c r="FN3" s="1229" t="s">
        <v>515</v>
      </c>
      <c r="FO3" s="528">
        <v>17.072</v>
      </c>
      <c r="FP3" s="528">
        <v>16.554</v>
      </c>
      <c r="FQ3" s="537">
        <f>MAX(FO3:FP3)</f>
        <v>17.072</v>
      </c>
      <c r="FS3" s="907" t="s">
        <v>46</v>
      </c>
      <c r="FT3" s="842" t="s">
        <v>604</v>
      </c>
      <c r="FU3" s="528">
        <v>18.533</v>
      </c>
      <c r="FV3" s="528">
        <v>18.042</v>
      </c>
      <c r="FW3" s="537">
        <f>MAX(FU3:FV3)</f>
        <v>18.533</v>
      </c>
      <c r="FX3" s="538" t="s">
        <v>361</v>
      </c>
      <c r="FY3" s="528">
        <v>21.966</v>
      </c>
      <c r="FZ3" s="528">
        <v>22.463</v>
      </c>
      <c r="GA3" s="537">
        <f aca="true" t="shared" si="10" ref="GA3:GA8">MAX(FY3:FZ3)</f>
        <v>22.463</v>
      </c>
      <c r="GC3" s="993" t="s">
        <v>46</v>
      </c>
      <c r="GD3" s="813" t="s">
        <v>3299</v>
      </c>
      <c r="GE3" s="479" t="s">
        <v>3300</v>
      </c>
      <c r="GF3" s="813" t="s">
        <v>3045</v>
      </c>
      <c r="GG3" s="605" t="s">
        <v>3483</v>
      </c>
      <c r="GI3" s="739" t="s">
        <v>46</v>
      </c>
      <c r="GJ3" s="388" t="s">
        <v>3695</v>
      </c>
      <c r="GK3" s="1279">
        <v>1993</v>
      </c>
      <c r="GL3" s="396" t="s">
        <v>3497</v>
      </c>
      <c r="GM3" s="1280" t="s">
        <v>3498</v>
      </c>
      <c r="GN3" s="1281">
        <v>1</v>
      </c>
      <c r="GP3" s="485" t="s">
        <v>46</v>
      </c>
      <c r="GQ3" s="128" t="s">
        <v>1792</v>
      </c>
      <c r="GR3" s="128" t="s">
        <v>1736</v>
      </c>
      <c r="GS3" s="605" t="s">
        <v>3867</v>
      </c>
      <c r="GU3" s="1154" t="s">
        <v>46</v>
      </c>
      <c r="GV3" s="1299" t="s">
        <v>3890</v>
      </c>
      <c r="GW3" s="1247">
        <v>1998</v>
      </c>
      <c r="GX3" s="1299" t="s">
        <v>3891</v>
      </c>
      <c r="GY3" s="1305">
        <v>0.01164136574074074</v>
      </c>
      <c r="GZ3" s="1300">
        <v>1</v>
      </c>
      <c r="HB3" s="1106" t="s">
        <v>46</v>
      </c>
      <c r="HC3" s="1073" t="s">
        <v>77</v>
      </c>
      <c r="HD3" s="1073" t="s">
        <v>222</v>
      </c>
      <c r="HE3" s="604" t="s">
        <v>4288</v>
      </c>
      <c r="HG3" s="1485" t="s">
        <v>1416</v>
      </c>
      <c r="HH3" s="1486" t="s">
        <v>4299</v>
      </c>
      <c r="HI3" s="1487" t="s">
        <v>4300</v>
      </c>
      <c r="HJ3" s="1487" t="s">
        <v>266</v>
      </c>
      <c r="HK3" s="1487" t="s">
        <v>4301</v>
      </c>
      <c r="HL3" s="1487" t="s">
        <v>4302</v>
      </c>
      <c r="HM3" s="1487" t="s">
        <v>4303</v>
      </c>
      <c r="HN3" s="1487" t="s">
        <v>268</v>
      </c>
      <c r="HO3" s="1487" t="s">
        <v>271</v>
      </c>
      <c r="HP3" s="1487" t="s">
        <v>4304</v>
      </c>
      <c r="HQ3" s="1487" t="s">
        <v>4305</v>
      </c>
      <c r="HR3" s="1487" t="s">
        <v>4306</v>
      </c>
      <c r="HS3" s="1487" t="s">
        <v>4307</v>
      </c>
      <c r="HT3" s="1490" t="s">
        <v>4308</v>
      </c>
      <c r="HU3" s="1498" t="s">
        <v>1416</v>
      </c>
      <c r="HV3" s="1491" t="s">
        <v>4299</v>
      </c>
      <c r="HW3" s="1492"/>
      <c r="HX3" s="1487" t="s">
        <v>4300</v>
      </c>
      <c r="HY3" s="1487" t="s">
        <v>266</v>
      </c>
      <c r="HZ3" s="1487" t="s">
        <v>4301</v>
      </c>
      <c r="IA3" s="1499" t="s">
        <v>4302</v>
      </c>
      <c r="IB3" s="1499" t="s">
        <v>4445</v>
      </c>
      <c r="IC3" s="1499" t="s">
        <v>270</v>
      </c>
      <c r="ID3" s="1499" t="s">
        <v>4446</v>
      </c>
      <c r="IE3" s="1499" t="s">
        <v>4448</v>
      </c>
      <c r="IF3" s="1499" t="s">
        <v>4447</v>
      </c>
      <c r="IG3" s="1499" t="s">
        <v>271</v>
      </c>
      <c r="IH3" s="1499" t="s">
        <v>4306</v>
      </c>
      <c r="II3" s="1487" t="s">
        <v>4307</v>
      </c>
      <c r="IJ3" s="1502" t="s">
        <v>4308</v>
      </c>
      <c r="IL3" s="1154" t="s">
        <v>46</v>
      </c>
      <c r="IM3" s="1299" t="s">
        <v>4669</v>
      </c>
      <c r="IN3" s="1247">
        <v>1997</v>
      </c>
      <c r="IO3" s="1362" t="s">
        <v>4670</v>
      </c>
      <c r="IP3" s="1363">
        <v>0.01421763888888889</v>
      </c>
      <c r="IQ3" s="1300" t="s">
        <v>151</v>
      </c>
    </row>
    <row r="4" spans="1:251" ht="12.75">
      <c r="A4" s="848" t="s">
        <v>50</v>
      </c>
      <c r="B4" s="762" t="s">
        <v>1357</v>
      </c>
      <c r="C4" s="761">
        <v>13.928</v>
      </c>
      <c r="D4" s="554">
        <v>13.975</v>
      </c>
      <c r="E4" s="798">
        <f t="shared" si="0"/>
        <v>13.975</v>
      </c>
      <c r="F4" s="966" t="s">
        <v>1379</v>
      </c>
      <c r="G4" s="796">
        <v>17.14</v>
      </c>
      <c r="H4" s="796">
        <v>16.787</v>
      </c>
      <c r="I4" s="798">
        <f>MAX(G4:H4)</f>
        <v>17.14</v>
      </c>
      <c r="K4" s="848" t="s">
        <v>50</v>
      </c>
      <c r="L4" s="812" t="s">
        <v>2232</v>
      </c>
      <c r="M4" s="812" t="s">
        <v>2243</v>
      </c>
      <c r="N4" s="605" t="s">
        <v>2246</v>
      </c>
      <c r="P4" s="848" t="s">
        <v>50</v>
      </c>
      <c r="Q4" s="762" t="s">
        <v>1354</v>
      </c>
      <c r="R4" s="796">
        <v>14.604</v>
      </c>
      <c r="S4" s="555">
        <v>15.183</v>
      </c>
      <c r="T4" s="798">
        <f t="shared" si="1"/>
        <v>15.183</v>
      </c>
      <c r="U4" s="913" t="s">
        <v>515</v>
      </c>
      <c r="V4" s="796">
        <v>17.792</v>
      </c>
      <c r="W4" s="796">
        <v>17.455</v>
      </c>
      <c r="X4" s="798">
        <f t="shared" si="2"/>
        <v>17.792</v>
      </c>
      <c r="Z4" s="848" t="s">
        <v>50</v>
      </c>
      <c r="AA4" s="971" t="s">
        <v>604</v>
      </c>
      <c r="AB4" s="554">
        <v>14.358</v>
      </c>
      <c r="AC4" s="554">
        <v>14.237</v>
      </c>
      <c r="AD4" s="344">
        <v>14.358</v>
      </c>
      <c r="AE4" s="974" t="s">
        <v>236</v>
      </c>
      <c r="AF4" s="554">
        <v>19.082</v>
      </c>
      <c r="AG4" s="554">
        <v>18.675</v>
      </c>
      <c r="AH4" s="344">
        <v>19.082</v>
      </c>
      <c r="AI4" s="974" t="s">
        <v>1354</v>
      </c>
      <c r="AJ4" s="554">
        <v>16.288</v>
      </c>
      <c r="AK4" s="554">
        <v>15.459</v>
      </c>
      <c r="AL4" s="344">
        <v>16.288</v>
      </c>
      <c r="AN4" s="485" t="s">
        <v>50</v>
      </c>
      <c r="AO4" s="787" t="s">
        <v>2202</v>
      </c>
      <c r="AP4" s="555">
        <v>18.547</v>
      </c>
      <c r="AQ4" s="555">
        <v>18.884</v>
      </c>
      <c r="AR4" s="798">
        <f t="shared" si="3"/>
        <v>18.884</v>
      </c>
      <c r="AT4" s="506" t="s">
        <v>50</v>
      </c>
      <c r="AU4" s="1011" t="s">
        <v>654</v>
      </c>
      <c r="AV4" s="661">
        <v>14.146</v>
      </c>
      <c r="AW4" s="661">
        <v>14.332</v>
      </c>
      <c r="AX4" s="661">
        <f aca="true" t="shared" si="11" ref="AX4:AX37">MAX(AV4:AW4)</f>
        <v>14.332</v>
      </c>
      <c r="AY4" s="661">
        <v>13.674</v>
      </c>
      <c r="AZ4" s="661">
        <v>13.707</v>
      </c>
      <c r="BA4" s="661">
        <f aca="true" t="shared" si="12" ref="BA4:BA38">MAX(AY4:AZ4)</f>
        <v>13.707</v>
      </c>
      <c r="BB4" s="670">
        <f aca="true" t="shared" si="13" ref="BB4:BB38">MIN(AX4,BA4)</f>
        <v>13.707</v>
      </c>
      <c r="BC4" s="1013" t="s">
        <v>638</v>
      </c>
      <c r="BD4" s="661">
        <v>18.442</v>
      </c>
      <c r="BE4" s="661">
        <v>20.068</v>
      </c>
      <c r="BF4" s="661">
        <f t="shared" si="4"/>
        <v>20.068</v>
      </c>
      <c r="BG4" s="661">
        <v>17.053</v>
      </c>
      <c r="BH4" s="661">
        <v>16.675</v>
      </c>
      <c r="BI4" s="661">
        <f t="shared" si="5"/>
        <v>17.053</v>
      </c>
      <c r="BJ4" s="662">
        <f t="shared" si="6"/>
        <v>17.053</v>
      </c>
      <c r="BL4" s="848" t="s">
        <v>50</v>
      </c>
      <c r="BM4" s="862" t="s">
        <v>604</v>
      </c>
      <c r="BN4" s="796">
        <v>14.026</v>
      </c>
      <c r="BO4" s="555">
        <v>14.372</v>
      </c>
      <c r="BP4" s="798">
        <v>14.372</v>
      </c>
      <c r="BQ4" s="902" t="s">
        <v>2272</v>
      </c>
      <c r="BR4" s="796">
        <v>18.095</v>
      </c>
      <c r="BS4" s="796">
        <v>18.184</v>
      </c>
      <c r="BT4" s="798">
        <v>18.184</v>
      </c>
      <c r="BV4" s="506" t="s">
        <v>50</v>
      </c>
      <c r="BW4" s="673" t="s">
        <v>616</v>
      </c>
      <c r="BX4" s="661">
        <v>12.66</v>
      </c>
      <c r="BY4" s="661">
        <v>12.155</v>
      </c>
      <c r="BZ4" s="662">
        <v>12.66</v>
      </c>
      <c r="CA4" s="1047" t="s">
        <v>213</v>
      </c>
      <c r="CB4" s="661">
        <v>14.853</v>
      </c>
      <c r="CC4" s="661">
        <v>14.911</v>
      </c>
      <c r="CD4" s="662">
        <v>14.911</v>
      </c>
      <c r="CF4" s="907" t="s">
        <v>50</v>
      </c>
      <c r="CG4" s="842" t="s">
        <v>2294</v>
      </c>
      <c r="CH4" s="1033" t="s">
        <v>2295</v>
      </c>
      <c r="CI4" s="1034" t="s">
        <v>1757</v>
      </c>
      <c r="CJ4" s="1033" t="s">
        <v>2296</v>
      </c>
      <c r="CK4" s="1034" t="s">
        <v>1751</v>
      </c>
      <c r="CL4" s="1033" t="s">
        <v>2297</v>
      </c>
      <c r="CM4" s="1034" t="s">
        <v>1413</v>
      </c>
      <c r="CN4" s="1033" t="s">
        <v>2298</v>
      </c>
      <c r="CO4" s="1034" t="s">
        <v>1741</v>
      </c>
      <c r="CP4" s="1033" t="s">
        <v>2299</v>
      </c>
      <c r="CQ4" s="489">
        <v>3</v>
      </c>
      <c r="CS4" s="907" t="s">
        <v>50</v>
      </c>
      <c r="CT4" s="842" t="s">
        <v>361</v>
      </c>
      <c r="CU4" s="528">
        <v>20.385</v>
      </c>
      <c r="CV4" s="528">
        <v>19.526</v>
      </c>
      <c r="CW4" s="537">
        <v>20.385</v>
      </c>
      <c r="CX4" s="538" t="s">
        <v>2727</v>
      </c>
      <c r="CY4" s="528">
        <v>27.367</v>
      </c>
      <c r="CZ4" s="528">
        <v>21.242</v>
      </c>
      <c r="DA4" s="537">
        <v>27.367</v>
      </c>
      <c r="DC4" s="1167" t="s">
        <v>50</v>
      </c>
      <c r="DD4" s="1166" t="s">
        <v>1369</v>
      </c>
      <c r="DE4" s="766">
        <v>15.247</v>
      </c>
      <c r="DF4" s="766">
        <v>14.498</v>
      </c>
      <c r="DG4" s="767">
        <v>15.247</v>
      </c>
      <c r="DH4" s="1170" t="s">
        <v>604</v>
      </c>
      <c r="DI4" s="766">
        <v>23.774</v>
      </c>
      <c r="DJ4" s="766">
        <v>32.223</v>
      </c>
      <c r="DK4" s="767">
        <v>32.223</v>
      </c>
      <c r="DL4" s="1170" t="s">
        <v>638</v>
      </c>
      <c r="DM4" s="766">
        <v>18.083</v>
      </c>
      <c r="DN4" s="766">
        <v>18.205</v>
      </c>
      <c r="DO4" s="767">
        <v>18.205</v>
      </c>
      <c r="DP4" s="303"/>
      <c r="DQ4" s="580" t="s">
        <v>50</v>
      </c>
      <c r="DR4" s="568" t="s">
        <v>515</v>
      </c>
      <c r="DS4" s="569">
        <v>14.546</v>
      </c>
      <c r="DT4" s="569">
        <v>14.642</v>
      </c>
      <c r="DU4" s="1145">
        <f t="shared" si="7"/>
        <v>14.642</v>
      </c>
      <c r="DV4" s="1146" t="s">
        <v>361</v>
      </c>
      <c r="DW4" s="569">
        <v>18.3</v>
      </c>
      <c r="DX4" s="569">
        <v>18.17</v>
      </c>
      <c r="DY4" s="1145">
        <f t="shared" si="8"/>
        <v>18.3</v>
      </c>
      <c r="DZ4" s="1146" t="s">
        <v>638</v>
      </c>
      <c r="EA4" s="569">
        <v>14.979</v>
      </c>
      <c r="EB4" s="569">
        <v>16.125</v>
      </c>
      <c r="EC4" s="579">
        <f t="shared" si="9"/>
        <v>16.125</v>
      </c>
      <c r="ED4" s="58"/>
      <c r="EE4" s="1154" t="s">
        <v>50</v>
      </c>
      <c r="EF4" s="712" t="s">
        <v>1346</v>
      </c>
      <c r="EG4" s="569">
        <v>19.759</v>
      </c>
      <c r="EH4" s="569">
        <v>19.079</v>
      </c>
      <c r="EI4" s="569">
        <f>MAX(EG4:EH4)</f>
        <v>19.759</v>
      </c>
      <c r="EJ4" s="569">
        <v>14.383</v>
      </c>
      <c r="EK4" s="569">
        <v>13.269</v>
      </c>
      <c r="EL4" s="569">
        <f>MAX(EJ4:EK4)</f>
        <v>14.383</v>
      </c>
      <c r="EM4" s="579">
        <f>MIN(EL4,EI4)</f>
        <v>14.383</v>
      </c>
      <c r="EO4" s="580" t="s">
        <v>50</v>
      </c>
      <c r="EP4" s="568" t="s">
        <v>390</v>
      </c>
      <c r="EQ4" s="569">
        <v>13.833</v>
      </c>
      <c r="ER4" s="569">
        <v>13.87</v>
      </c>
      <c r="ES4" s="1145">
        <v>13.87</v>
      </c>
      <c r="ET4" s="1148" t="s">
        <v>658</v>
      </c>
      <c r="EU4" s="571">
        <v>17.319</v>
      </c>
      <c r="EV4" s="571">
        <v>17.442</v>
      </c>
      <c r="EW4" s="582">
        <v>17.442</v>
      </c>
      <c r="EX4" s="1175" t="s">
        <v>638</v>
      </c>
      <c r="EY4" s="569">
        <v>14.865</v>
      </c>
      <c r="EZ4" s="569">
        <v>15.714</v>
      </c>
      <c r="FA4" s="579">
        <v>15.714</v>
      </c>
      <c r="FB4" s="59"/>
      <c r="FC4" s="485" t="s">
        <v>50</v>
      </c>
      <c r="FD4" s="128" t="s">
        <v>622</v>
      </c>
      <c r="FE4" s="452">
        <v>20.22</v>
      </c>
      <c r="FF4" s="1220">
        <v>0</v>
      </c>
      <c r="FG4" s="344">
        <f>FE4+FF4</f>
        <v>20.22</v>
      </c>
      <c r="FI4" s="907" t="s">
        <v>50</v>
      </c>
      <c r="FJ4" s="842" t="s">
        <v>606</v>
      </c>
      <c r="FK4" s="528">
        <v>14.663</v>
      </c>
      <c r="FL4" s="528">
        <v>14.816</v>
      </c>
      <c r="FM4" s="537">
        <f aca="true" t="shared" si="14" ref="FM4:FM14">MAX(FK4:FL4)</f>
        <v>14.816</v>
      </c>
      <c r="FN4" s="1230" t="s">
        <v>658</v>
      </c>
      <c r="FO4" s="734">
        <v>17.7</v>
      </c>
      <c r="FP4" s="734">
        <v>18.012</v>
      </c>
      <c r="FQ4" s="735">
        <f aca="true" t="shared" si="15" ref="FQ4:FQ10">MAX(FO4:FP4)</f>
        <v>18.012</v>
      </c>
      <c r="FS4" s="1042" t="s">
        <v>50</v>
      </c>
      <c r="FT4" s="843" t="s">
        <v>222</v>
      </c>
      <c r="FU4" s="734">
        <v>18.735</v>
      </c>
      <c r="FV4" s="734">
        <v>19.09</v>
      </c>
      <c r="FW4" s="735">
        <f aca="true" t="shared" si="16" ref="FW4:FW11">MAX(FU4:FV4)</f>
        <v>19.09</v>
      </c>
      <c r="FX4" s="1273" t="s">
        <v>658</v>
      </c>
      <c r="FY4" s="734">
        <v>22.133</v>
      </c>
      <c r="FZ4" s="734">
        <v>23.16</v>
      </c>
      <c r="GA4" s="735">
        <f t="shared" si="10"/>
        <v>23.16</v>
      </c>
      <c r="GC4" s="993" t="s">
        <v>50</v>
      </c>
      <c r="GD4" s="813" t="s">
        <v>3301</v>
      </c>
      <c r="GE4" s="479" t="s">
        <v>1740</v>
      </c>
      <c r="GF4" s="813" t="s">
        <v>1505</v>
      </c>
      <c r="GG4" s="605" t="s">
        <v>3129</v>
      </c>
      <c r="GI4" s="739" t="s">
        <v>50</v>
      </c>
      <c r="GJ4" s="388" t="s">
        <v>3696</v>
      </c>
      <c r="GK4" s="1279">
        <v>1990</v>
      </c>
      <c r="GL4" s="388" t="s">
        <v>3499</v>
      </c>
      <c r="GM4" s="1280" t="s">
        <v>3500</v>
      </c>
      <c r="GN4" s="1281">
        <v>2</v>
      </c>
      <c r="GP4" s="485" t="s">
        <v>50</v>
      </c>
      <c r="GQ4" s="128" t="s">
        <v>1811</v>
      </c>
      <c r="GR4" s="128" t="s">
        <v>603</v>
      </c>
      <c r="GS4" s="605" t="s">
        <v>3868</v>
      </c>
      <c r="GU4" s="1154" t="s">
        <v>50</v>
      </c>
      <c r="GV4" s="1299" t="s">
        <v>3892</v>
      </c>
      <c r="GW4" s="1247">
        <v>1999</v>
      </c>
      <c r="GX4" s="1299"/>
      <c r="GY4" s="1305">
        <v>0.014861863425925924</v>
      </c>
      <c r="GZ4" s="1300">
        <v>16</v>
      </c>
      <c r="HB4" s="485" t="s">
        <v>50</v>
      </c>
      <c r="HC4" s="128" t="s">
        <v>115</v>
      </c>
      <c r="HD4" s="128" t="s">
        <v>1373</v>
      </c>
      <c r="HE4" s="605" t="s">
        <v>4295</v>
      </c>
      <c r="HG4" s="1485"/>
      <c r="HH4" s="1486"/>
      <c r="HI4" s="1487"/>
      <c r="HJ4" s="1487"/>
      <c r="HK4" s="1487"/>
      <c r="HL4" s="1487"/>
      <c r="HM4" s="1487"/>
      <c r="HN4" s="1487"/>
      <c r="HO4" s="1487"/>
      <c r="HP4" s="1487"/>
      <c r="HQ4" s="1487"/>
      <c r="HR4" s="1487"/>
      <c r="HS4" s="1487"/>
      <c r="HT4" s="1490"/>
      <c r="HU4" s="1498"/>
      <c r="HV4" s="1493"/>
      <c r="HW4" s="1494"/>
      <c r="HX4" s="1487"/>
      <c r="HY4" s="1487"/>
      <c r="HZ4" s="1487"/>
      <c r="IA4" s="1500"/>
      <c r="IB4" s="1500"/>
      <c r="IC4" s="1500"/>
      <c r="ID4" s="1500"/>
      <c r="IE4" s="1500"/>
      <c r="IF4" s="1500"/>
      <c r="IG4" s="1500"/>
      <c r="IH4" s="1500"/>
      <c r="II4" s="1487"/>
      <c r="IJ4" s="1502"/>
      <c r="IL4" s="1154" t="s">
        <v>50</v>
      </c>
      <c r="IM4" s="1299" t="s">
        <v>4671</v>
      </c>
      <c r="IN4" s="1247">
        <v>1997</v>
      </c>
      <c r="IO4" s="1362"/>
      <c r="IP4" s="1363">
        <v>0.01449087962962963</v>
      </c>
      <c r="IQ4" s="1300" t="s">
        <v>153</v>
      </c>
    </row>
    <row r="5" spans="1:251" ht="13.5" thickBot="1">
      <c r="A5" s="848" t="s">
        <v>49</v>
      </c>
      <c r="B5" s="762" t="s">
        <v>1575</v>
      </c>
      <c r="C5" s="761">
        <v>14.174</v>
      </c>
      <c r="D5" s="554">
        <v>14.093</v>
      </c>
      <c r="E5" s="798">
        <f t="shared" si="0"/>
        <v>14.174</v>
      </c>
      <c r="F5" s="904" t="s">
        <v>1456</v>
      </c>
      <c r="G5" s="555">
        <v>17.048</v>
      </c>
      <c r="H5" s="555">
        <v>17.287</v>
      </c>
      <c r="I5" s="798">
        <f>MAX(G5:H5)</f>
        <v>17.287</v>
      </c>
      <c r="K5" s="848" t="s">
        <v>49</v>
      </c>
      <c r="L5" s="812" t="s">
        <v>550</v>
      </c>
      <c r="M5" s="812" t="s">
        <v>551</v>
      </c>
      <c r="N5" s="605" t="s">
        <v>2247</v>
      </c>
      <c r="P5" s="848" t="s">
        <v>49</v>
      </c>
      <c r="Q5" s="762" t="s">
        <v>1588</v>
      </c>
      <c r="R5" s="796">
        <v>15.518</v>
      </c>
      <c r="S5" s="555">
        <v>15.027</v>
      </c>
      <c r="T5" s="798">
        <f t="shared" si="1"/>
        <v>15.518</v>
      </c>
      <c r="U5" s="801" t="s">
        <v>1377</v>
      </c>
      <c r="V5" s="555">
        <v>16.829</v>
      </c>
      <c r="W5" s="555">
        <v>17.94</v>
      </c>
      <c r="X5" s="798">
        <f t="shared" si="2"/>
        <v>17.94</v>
      </c>
      <c r="Z5" s="848" t="s">
        <v>49</v>
      </c>
      <c r="AA5" s="971" t="s">
        <v>390</v>
      </c>
      <c r="AB5" s="554">
        <v>14.518</v>
      </c>
      <c r="AC5" s="554">
        <v>14.377</v>
      </c>
      <c r="AD5" s="344">
        <v>14.518</v>
      </c>
      <c r="AE5" s="974" t="s">
        <v>515</v>
      </c>
      <c r="AF5" s="554">
        <v>19.463</v>
      </c>
      <c r="AG5" s="554">
        <v>16.836</v>
      </c>
      <c r="AH5" s="344">
        <v>19.463</v>
      </c>
      <c r="AI5" s="974" t="s">
        <v>1670</v>
      </c>
      <c r="AJ5" s="554">
        <v>16.276</v>
      </c>
      <c r="AK5" s="554">
        <v>16.403</v>
      </c>
      <c r="AL5" s="344">
        <v>16.403</v>
      </c>
      <c r="AN5" s="485" t="s">
        <v>49</v>
      </c>
      <c r="AO5" s="787" t="s">
        <v>2199</v>
      </c>
      <c r="AP5" s="555">
        <v>19.864</v>
      </c>
      <c r="AQ5" s="555">
        <v>19.258</v>
      </c>
      <c r="AR5" s="798">
        <f t="shared" si="3"/>
        <v>19.864</v>
      </c>
      <c r="AT5" s="506" t="s">
        <v>49</v>
      </c>
      <c r="AU5" s="1011" t="s">
        <v>515</v>
      </c>
      <c r="AV5" s="661">
        <v>15.977</v>
      </c>
      <c r="AW5" s="661">
        <v>13.882</v>
      </c>
      <c r="AX5" s="661">
        <f t="shared" si="11"/>
        <v>15.977</v>
      </c>
      <c r="AY5" s="661">
        <v>13.862</v>
      </c>
      <c r="AZ5" s="661">
        <v>13.802</v>
      </c>
      <c r="BA5" s="661">
        <f t="shared" si="12"/>
        <v>13.862</v>
      </c>
      <c r="BB5" s="670">
        <f t="shared" si="13"/>
        <v>13.862</v>
      </c>
      <c r="BC5" s="1013" t="s">
        <v>245</v>
      </c>
      <c r="BD5" s="661">
        <v>17.082</v>
      </c>
      <c r="BE5" s="661">
        <v>17.106</v>
      </c>
      <c r="BF5" s="661">
        <f t="shared" si="4"/>
        <v>17.106</v>
      </c>
      <c r="BG5" s="661">
        <v>17.68</v>
      </c>
      <c r="BH5" s="661">
        <v>17.244</v>
      </c>
      <c r="BI5" s="661">
        <f t="shared" si="5"/>
        <v>17.68</v>
      </c>
      <c r="BJ5" s="662">
        <f t="shared" si="6"/>
        <v>17.106</v>
      </c>
      <c r="BL5" s="848" t="s">
        <v>49</v>
      </c>
      <c r="BM5" s="862" t="s">
        <v>1368</v>
      </c>
      <c r="BN5" s="796">
        <v>14.577</v>
      </c>
      <c r="BO5" s="555">
        <v>14.752</v>
      </c>
      <c r="BP5" s="798">
        <v>14.752</v>
      </c>
      <c r="BQ5" s="1018" t="s">
        <v>245</v>
      </c>
      <c r="BR5" s="555">
        <v>19.276</v>
      </c>
      <c r="BS5" s="555">
        <v>19.042</v>
      </c>
      <c r="BT5" s="798">
        <v>19.276</v>
      </c>
      <c r="BV5" s="506" t="s">
        <v>49</v>
      </c>
      <c r="BW5" s="673" t="s">
        <v>606</v>
      </c>
      <c r="BX5" s="661">
        <v>12.634</v>
      </c>
      <c r="BY5" s="661">
        <v>13.092</v>
      </c>
      <c r="BZ5" s="662">
        <v>13.092</v>
      </c>
      <c r="CA5" s="1047" t="s">
        <v>2723</v>
      </c>
      <c r="CB5" s="661">
        <v>15.416</v>
      </c>
      <c r="CC5" s="661">
        <v>15.158</v>
      </c>
      <c r="CD5" s="662">
        <v>15.416</v>
      </c>
      <c r="CF5" s="907" t="s">
        <v>49</v>
      </c>
      <c r="CG5" s="842" t="s">
        <v>2300</v>
      </c>
      <c r="CH5" s="1033" t="s">
        <v>2301</v>
      </c>
      <c r="CI5" s="1034" t="s">
        <v>1756</v>
      </c>
      <c r="CJ5" s="1033" t="s">
        <v>2302</v>
      </c>
      <c r="CK5" s="1034" t="s">
        <v>1739</v>
      </c>
      <c r="CL5" s="1033" t="s">
        <v>2303</v>
      </c>
      <c r="CM5" s="1034" t="s">
        <v>1745</v>
      </c>
      <c r="CN5" s="1033" t="s">
        <v>2304</v>
      </c>
      <c r="CO5" s="1034" t="s">
        <v>1751</v>
      </c>
      <c r="CP5" s="1033" t="s">
        <v>2305</v>
      </c>
      <c r="CQ5" s="489">
        <v>4</v>
      </c>
      <c r="CS5" s="1042" t="s">
        <v>49</v>
      </c>
      <c r="CT5" s="843" t="s">
        <v>222</v>
      </c>
      <c r="CU5" s="734">
        <v>21.456</v>
      </c>
      <c r="CV5" s="734">
        <v>18.941</v>
      </c>
      <c r="CW5" s="735">
        <v>21.456</v>
      </c>
      <c r="CX5" s="538" t="s">
        <v>1344</v>
      </c>
      <c r="CY5" s="528">
        <v>31.131</v>
      </c>
      <c r="CZ5" s="528">
        <v>23.034</v>
      </c>
      <c r="DA5" s="537">
        <v>31.131</v>
      </c>
      <c r="DC5" s="1167" t="s">
        <v>49</v>
      </c>
      <c r="DD5" s="1166" t="s">
        <v>604</v>
      </c>
      <c r="DE5" s="766">
        <v>15.614</v>
      </c>
      <c r="DF5" s="766">
        <v>14.267</v>
      </c>
      <c r="DG5" s="767">
        <v>15.614</v>
      </c>
      <c r="DH5" s="1170" t="s">
        <v>352</v>
      </c>
      <c r="DI5" s="766" t="s">
        <v>238</v>
      </c>
      <c r="DJ5" s="766" t="s">
        <v>238</v>
      </c>
      <c r="DK5" s="767" t="s">
        <v>239</v>
      </c>
      <c r="DL5" s="1171" t="s">
        <v>1346</v>
      </c>
      <c r="DM5" s="768" t="s">
        <v>238</v>
      </c>
      <c r="DN5" s="768" t="s">
        <v>238</v>
      </c>
      <c r="DO5" s="769" t="s">
        <v>239</v>
      </c>
      <c r="DP5" s="303"/>
      <c r="DQ5" s="580" t="s">
        <v>49</v>
      </c>
      <c r="DR5" s="568" t="s">
        <v>204</v>
      </c>
      <c r="DS5" s="569">
        <v>14.651</v>
      </c>
      <c r="DT5" s="569">
        <v>14.744</v>
      </c>
      <c r="DU5" s="1145">
        <f t="shared" si="7"/>
        <v>14.744</v>
      </c>
      <c r="DV5" s="1146" t="s">
        <v>1377</v>
      </c>
      <c r="DW5" s="569">
        <v>18.993</v>
      </c>
      <c r="DX5" s="569">
        <v>18.231</v>
      </c>
      <c r="DY5" s="1145">
        <f t="shared" si="8"/>
        <v>18.993</v>
      </c>
      <c r="DZ5" s="1148" t="s">
        <v>222</v>
      </c>
      <c r="EA5" s="571">
        <v>15.134</v>
      </c>
      <c r="EB5" s="571">
        <v>16.273</v>
      </c>
      <c r="EC5" s="582">
        <f t="shared" si="9"/>
        <v>16.273</v>
      </c>
      <c r="ED5" s="451"/>
      <c r="EE5" s="1157" t="s">
        <v>49</v>
      </c>
      <c r="EF5" s="716" t="s">
        <v>222</v>
      </c>
      <c r="EG5" s="571">
        <v>15.32</v>
      </c>
      <c r="EH5" s="571">
        <v>15.049</v>
      </c>
      <c r="EI5" s="571">
        <f>MAX(EG5:EH5)</f>
        <v>15.32</v>
      </c>
      <c r="EJ5" s="571">
        <v>17.325</v>
      </c>
      <c r="EK5" s="571">
        <v>16.686</v>
      </c>
      <c r="EL5" s="571">
        <f>MAX(EJ5:EK5)</f>
        <v>17.325</v>
      </c>
      <c r="EM5" s="582">
        <f>MIN(EL5,EI5)</f>
        <v>15.32</v>
      </c>
      <c r="EO5" s="580" t="s">
        <v>49</v>
      </c>
      <c r="EP5" s="568" t="s">
        <v>654</v>
      </c>
      <c r="EQ5" s="569">
        <v>13.585</v>
      </c>
      <c r="ER5" s="569">
        <v>13.956</v>
      </c>
      <c r="ES5" s="1145">
        <v>13.956</v>
      </c>
      <c r="ET5" s="1146" t="s">
        <v>638</v>
      </c>
      <c r="EU5" s="569">
        <v>17.656</v>
      </c>
      <c r="EV5" s="569">
        <v>17.491</v>
      </c>
      <c r="EW5" s="579">
        <v>17.656</v>
      </c>
      <c r="EX5" s="1177" t="s">
        <v>222</v>
      </c>
      <c r="EY5" s="571">
        <v>15.858</v>
      </c>
      <c r="EZ5" s="571">
        <v>15.073</v>
      </c>
      <c r="FA5" s="582">
        <v>15.858</v>
      </c>
      <c r="FB5" s="59"/>
      <c r="FC5" s="1106" t="s">
        <v>49</v>
      </c>
      <c r="FD5" s="1073" t="s">
        <v>222</v>
      </c>
      <c r="FE5" s="544">
        <v>22.005</v>
      </c>
      <c r="FF5" s="1219">
        <v>0</v>
      </c>
      <c r="FG5" s="357">
        <f>FE5+FF5</f>
        <v>22.005</v>
      </c>
      <c r="FI5" s="907" t="s">
        <v>49</v>
      </c>
      <c r="FJ5" s="842" t="s">
        <v>1342</v>
      </c>
      <c r="FK5" s="528">
        <v>15.134</v>
      </c>
      <c r="FL5" s="528">
        <v>15.004</v>
      </c>
      <c r="FM5" s="537">
        <f t="shared" si="14"/>
        <v>15.134</v>
      </c>
      <c r="FN5" s="1229" t="s">
        <v>1377</v>
      </c>
      <c r="FO5" s="528">
        <v>18.04</v>
      </c>
      <c r="FP5" s="528">
        <v>17.737</v>
      </c>
      <c r="FQ5" s="537">
        <f t="shared" si="15"/>
        <v>18.04</v>
      </c>
      <c r="FS5" s="907" t="s">
        <v>49</v>
      </c>
      <c r="FT5" s="842" t="s">
        <v>643</v>
      </c>
      <c r="FU5" s="528">
        <v>19.553</v>
      </c>
      <c r="FV5" s="528">
        <v>19.572</v>
      </c>
      <c r="FW5" s="537">
        <f t="shared" si="16"/>
        <v>19.572</v>
      </c>
      <c r="FX5" s="1273" t="s">
        <v>656</v>
      </c>
      <c r="FY5" s="734">
        <v>23.633</v>
      </c>
      <c r="FZ5" s="734">
        <v>22.048</v>
      </c>
      <c r="GA5" s="735">
        <f t="shared" si="10"/>
        <v>23.633</v>
      </c>
      <c r="GC5" s="993" t="s">
        <v>49</v>
      </c>
      <c r="GD5" s="813" t="s">
        <v>3051</v>
      </c>
      <c r="GE5" s="479" t="s">
        <v>1744</v>
      </c>
      <c r="GF5" s="813" t="s">
        <v>3045</v>
      </c>
      <c r="GG5" s="605" t="s">
        <v>3302</v>
      </c>
      <c r="GI5" s="739" t="s">
        <v>49</v>
      </c>
      <c r="GJ5" s="388" t="s">
        <v>3697</v>
      </c>
      <c r="GK5" s="1279">
        <v>1979</v>
      </c>
      <c r="GL5" s="388" t="s">
        <v>3501</v>
      </c>
      <c r="GM5" s="1280" t="s">
        <v>3502</v>
      </c>
      <c r="GN5" s="1281">
        <v>4</v>
      </c>
      <c r="GP5" s="485" t="s">
        <v>49</v>
      </c>
      <c r="GQ5" s="128" t="s">
        <v>3843</v>
      </c>
      <c r="GR5" s="128" t="s">
        <v>1452</v>
      </c>
      <c r="GS5" s="605" t="s">
        <v>3869</v>
      </c>
      <c r="GU5" s="1154" t="s">
        <v>49</v>
      </c>
      <c r="GV5" s="1299" t="s">
        <v>3893</v>
      </c>
      <c r="GW5" s="1247">
        <v>2005</v>
      </c>
      <c r="GX5" s="1299" t="s">
        <v>3894</v>
      </c>
      <c r="GY5" s="1305">
        <v>0.015564120370370369</v>
      </c>
      <c r="GZ5" s="1300">
        <v>22</v>
      </c>
      <c r="HB5" s="485" t="s">
        <v>49</v>
      </c>
      <c r="HC5" s="128" t="s">
        <v>550</v>
      </c>
      <c r="HD5" s="128" t="s">
        <v>551</v>
      </c>
      <c r="HE5" s="605" t="s">
        <v>4281</v>
      </c>
      <c r="HG5" s="1485"/>
      <c r="HH5" s="1486"/>
      <c r="HI5" s="1487"/>
      <c r="HJ5" s="1487"/>
      <c r="HK5" s="1487"/>
      <c r="HL5" s="1487"/>
      <c r="HM5" s="1487"/>
      <c r="HN5" s="1487"/>
      <c r="HO5" s="1487"/>
      <c r="HP5" s="1487"/>
      <c r="HQ5" s="1487"/>
      <c r="HR5" s="1487"/>
      <c r="HS5" s="1487"/>
      <c r="HT5" s="1490"/>
      <c r="HU5" s="1498"/>
      <c r="HV5" s="1493"/>
      <c r="HW5" s="1494"/>
      <c r="HX5" s="1487"/>
      <c r="HY5" s="1487"/>
      <c r="HZ5" s="1487"/>
      <c r="IA5" s="1500"/>
      <c r="IB5" s="1500"/>
      <c r="IC5" s="1500"/>
      <c r="ID5" s="1500"/>
      <c r="IE5" s="1500"/>
      <c r="IF5" s="1500"/>
      <c r="IG5" s="1500"/>
      <c r="IH5" s="1500"/>
      <c r="II5" s="1487"/>
      <c r="IJ5" s="1502"/>
      <c r="IL5" s="1154" t="s">
        <v>49</v>
      </c>
      <c r="IM5" s="1299" t="s">
        <v>4672</v>
      </c>
      <c r="IN5" s="1247">
        <v>1998</v>
      </c>
      <c r="IO5" s="1362" t="s">
        <v>4673</v>
      </c>
      <c r="IP5" s="1363">
        <v>0.015672569444444444</v>
      </c>
      <c r="IQ5" s="1300" t="s">
        <v>388</v>
      </c>
    </row>
    <row r="6" spans="1:251" ht="13.5" thickBot="1">
      <c r="A6" s="848" t="s">
        <v>47</v>
      </c>
      <c r="B6" s="762" t="s">
        <v>1458</v>
      </c>
      <c r="C6" s="761">
        <v>13.976</v>
      </c>
      <c r="D6" s="554">
        <v>14.201</v>
      </c>
      <c r="E6" s="798">
        <f t="shared" si="0"/>
        <v>14.201</v>
      </c>
      <c r="F6" s="904" t="s">
        <v>361</v>
      </c>
      <c r="G6" s="555">
        <v>17.448</v>
      </c>
      <c r="H6" s="555">
        <v>17.229</v>
      </c>
      <c r="I6" s="798">
        <f>MAX(G6:H6)</f>
        <v>17.448</v>
      </c>
      <c r="K6" s="829" t="s">
        <v>47</v>
      </c>
      <c r="L6" s="1000" t="s">
        <v>83</v>
      </c>
      <c r="M6" s="1000" t="s">
        <v>222</v>
      </c>
      <c r="N6" s="830" t="s">
        <v>2248</v>
      </c>
      <c r="P6" s="848" t="s">
        <v>47</v>
      </c>
      <c r="Q6" s="762" t="s">
        <v>651</v>
      </c>
      <c r="R6" s="796">
        <v>15.546</v>
      </c>
      <c r="S6" s="555">
        <v>15.461</v>
      </c>
      <c r="T6" s="798">
        <f t="shared" si="1"/>
        <v>15.546</v>
      </c>
      <c r="U6" s="801" t="s">
        <v>677</v>
      </c>
      <c r="V6" s="555">
        <v>17.332</v>
      </c>
      <c r="W6" s="555">
        <v>18.481</v>
      </c>
      <c r="X6" s="798">
        <f t="shared" si="2"/>
        <v>18.481</v>
      </c>
      <c r="Z6" s="848" t="s">
        <v>47</v>
      </c>
      <c r="AA6" s="971" t="s">
        <v>654</v>
      </c>
      <c r="AB6" s="554">
        <v>14.644</v>
      </c>
      <c r="AC6" s="554">
        <v>14.505</v>
      </c>
      <c r="AD6" s="344">
        <v>14.644</v>
      </c>
      <c r="AE6" s="974" t="s">
        <v>1377</v>
      </c>
      <c r="AF6" s="554">
        <v>19.706</v>
      </c>
      <c r="AG6" s="554">
        <v>18.083</v>
      </c>
      <c r="AH6" s="344">
        <v>19.706</v>
      </c>
      <c r="AI6" s="975" t="s">
        <v>222</v>
      </c>
      <c r="AJ6" s="805">
        <v>15.744</v>
      </c>
      <c r="AK6" s="805">
        <v>16.542</v>
      </c>
      <c r="AL6" s="357">
        <v>16.542</v>
      </c>
      <c r="AM6" s="451"/>
      <c r="AN6" s="485" t="s">
        <v>47</v>
      </c>
      <c r="AO6" s="787" t="s">
        <v>2204</v>
      </c>
      <c r="AP6" s="555">
        <v>20.317</v>
      </c>
      <c r="AQ6" s="555">
        <v>20.566</v>
      </c>
      <c r="AR6" s="798">
        <f t="shared" si="3"/>
        <v>20.566</v>
      </c>
      <c r="AT6" s="506" t="s">
        <v>47</v>
      </c>
      <c r="AU6" s="1011" t="s">
        <v>604</v>
      </c>
      <c r="AV6" s="661">
        <v>13.79</v>
      </c>
      <c r="AW6" s="661">
        <v>13.937</v>
      </c>
      <c r="AX6" s="661">
        <f t="shared" si="11"/>
        <v>13.937</v>
      </c>
      <c r="AY6" s="661">
        <v>13.71</v>
      </c>
      <c r="AZ6" s="661">
        <v>14.003</v>
      </c>
      <c r="BA6" s="661">
        <f t="shared" si="12"/>
        <v>14.003</v>
      </c>
      <c r="BB6" s="670">
        <f t="shared" si="13"/>
        <v>13.937</v>
      </c>
      <c r="BC6" s="1013" t="s">
        <v>1377</v>
      </c>
      <c r="BD6" s="661" t="s">
        <v>683</v>
      </c>
      <c r="BE6" s="661" t="s">
        <v>683</v>
      </c>
      <c r="BF6" s="661" t="s">
        <v>683</v>
      </c>
      <c r="BG6" s="661">
        <v>17.633</v>
      </c>
      <c r="BH6" s="661">
        <v>17.182</v>
      </c>
      <c r="BI6" s="661">
        <f t="shared" si="5"/>
        <v>17.633</v>
      </c>
      <c r="BJ6" s="662">
        <f t="shared" si="6"/>
        <v>17.633</v>
      </c>
      <c r="BL6" s="848" t="s">
        <v>47</v>
      </c>
      <c r="BM6" s="862" t="s">
        <v>1452</v>
      </c>
      <c r="BN6" s="796">
        <v>14.801</v>
      </c>
      <c r="BO6" s="555">
        <v>14.306</v>
      </c>
      <c r="BP6" s="798">
        <v>14.801</v>
      </c>
      <c r="BQ6" s="967" t="s">
        <v>658</v>
      </c>
      <c r="BR6" s="805">
        <v>18.817</v>
      </c>
      <c r="BS6" s="805">
        <v>19.847</v>
      </c>
      <c r="BT6" s="806">
        <v>19.847</v>
      </c>
      <c r="BV6" s="506" t="s">
        <v>47</v>
      </c>
      <c r="BW6" s="673" t="s">
        <v>2719</v>
      </c>
      <c r="BX6" s="661">
        <v>13.265</v>
      </c>
      <c r="BY6" s="661">
        <v>12.74</v>
      </c>
      <c r="BZ6" s="662">
        <v>13.265</v>
      </c>
      <c r="CA6" s="1047" t="s">
        <v>616</v>
      </c>
      <c r="CB6" s="661">
        <v>15.998</v>
      </c>
      <c r="CC6" s="661">
        <v>15.193</v>
      </c>
      <c r="CD6" s="662">
        <v>15.998</v>
      </c>
      <c r="CF6" s="907" t="s">
        <v>47</v>
      </c>
      <c r="CG6" s="842" t="s">
        <v>1935</v>
      </c>
      <c r="CH6" s="1033" t="s">
        <v>2306</v>
      </c>
      <c r="CI6" s="1034" t="s">
        <v>1752</v>
      </c>
      <c r="CJ6" s="1033" t="s">
        <v>2307</v>
      </c>
      <c r="CK6" s="1034" t="s">
        <v>1754</v>
      </c>
      <c r="CL6" s="1033" t="s">
        <v>2308</v>
      </c>
      <c r="CM6" s="1034" t="s">
        <v>1752</v>
      </c>
      <c r="CN6" s="1033" t="s">
        <v>2304</v>
      </c>
      <c r="CO6" s="1034" t="s">
        <v>1751</v>
      </c>
      <c r="CP6" s="1033" t="s">
        <v>2309</v>
      </c>
      <c r="CQ6" s="489">
        <v>7</v>
      </c>
      <c r="CS6" s="907" t="s">
        <v>47</v>
      </c>
      <c r="CT6" s="842" t="s">
        <v>1344</v>
      </c>
      <c r="CU6" s="528">
        <v>25.673</v>
      </c>
      <c r="CV6" s="528">
        <v>18.162</v>
      </c>
      <c r="CW6" s="537">
        <v>25.673</v>
      </c>
      <c r="CX6" s="538" t="s">
        <v>617</v>
      </c>
      <c r="CY6" s="528">
        <v>33.499</v>
      </c>
      <c r="CZ6" s="528">
        <v>27.824</v>
      </c>
      <c r="DA6" s="537">
        <v>33.499</v>
      </c>
      <c r="DB6" s="119"/>
      <c r="DC6" s="1167" t="s">
        <v>47</v>
      </c>
      <c r="DD6" s="1166" t="s">
        <v>1686</v>
      </c>
      <c r="DE6" s="766">
        <v>15.353</v>
      </c>
      <c r="DF6" s="766">
        <v>15.959</v>
      </c>
      <c r="DG6" s="767">
        <v>15.959</v>
      </c>
      <c r="DH6" s="1172" t="s">
        <v>222</v>
      </c>
      <c r="DI6" s="1173" t="s">
        <v>238</v>
      </c>
      <c r="DJ6" s="1173" t="s">
        <v>238</v>
      </c>
      <c r="DK6" s="1174" t="s">
        <v>239</v>
      </c>
      <c r="DL6" s="1163"/>
      <c r="DM6" s="1163"/>
      <c r="DN6" s="1163"/>
      <c r="DO6" s="1163"/>
      <c r="DP6" s="963"/>
      <c r="DQ6" s="580" t="s">
        <v>47</v>
      </c>
      <c r="DR6" s="568" t="s">
        <v>326</v>
      </c>
      <c r="DS6" s="569">
        <v>14.791</v>
      </c>
      <c r="DT6" s="569">
        <v>14.874</v>
      </c>
      <c r="DU6" s="1145">
        <f t="shared" si="7"/>
        <v>14.874</v>
      </c>
      <c r="DV6" s="1146" t="s">
        <v>1344</v>
      </c>
      <c r="DW6" s="569">
        <v>18.888</v>
      </c>
      <c r="DX6" s="569">
        <v>19.049</v>
      </c>
      <c r="DY6" s="1145">
        <f t="shared" si="8"/>
        <v>19.049</v>
      </c>
      <c r="DZ6" s="1146" t="s">
        <v>1381</v>
      </c>
      <c r="EA6" s="569">
        <v>17.202</v>
      </c>
      <c r="EB6" s="569">
        <v>17.115</v>
      </c>
      <c r="EC6" s="579">
        <f t="shared" si="9"/>
        <v>17.202</v>
      </c>
      <c r="ED6" s="58"/>
      <c r="EE6" s="1155" t="s">
        <v>47</v>
      </c>
      <c r="EF6" s="713" t="s">
        <v>352</v>
      </c>
      <c r="EG6" s="585">
        <v>24.962</v>
      </c>
      <c r="EH6" s="585">
        <v>24.844</v>
      </c>
      <c r="EI6" s="585">
        <f>MAX(EG6:EH6)</f>
        <v>24.962</v>
      </c>
      <c r="EJ6" s="585">
        <v>21.064</v>
      </c>
      <c r="EK6" s="585">
        <v>21.204</v>
      </c>
      <c r="EL6" s="585">
        <f>MAX(EJ6:EK6)</f>
        <v>21.204</v>
      </c>
      <c r="EM6" s="586">
        <f>MIN(EL6,EI6)</f>
        <v>21.204</v>
      </c>
      <c r="EN6" s="808"/>
      <c r="EO6" s="580" t="s">
        <v>47</v>
      </c>
      <c r="EP6" s="568" t="s">
        <v>1357</v>
      </c>
      <c r="EQ6" s="569">
        <v>14.016</v>
      </c>
      <c r="ER6" s="569">
        <v>13.879</v>
      </c>
      <c r="ES6" s="1145">
        <v>14.016</v>
      </c>
      <c r="ET6" s="1146" t="s">
        <v>1456</v>
      </c>
      <c r="EU6" s="569">
        <v>17.826</v>
      </c>
      <c r="EV6" s="569">
        <v>16.769</v>
      </c>
      <c r="EW6" s="579">
        <v>17.826</v>
      </c>
      <c r="EX6" s="1175" t="s">
        <v>1381</v>
      </c>
      <c r="EY6" s="569">
        <v>15.503</v>
      </c>
      <c r="EZ6" s="569">
        <v>16.055</v>
      </c>
      <c r="FA6" s="579">
        <v>16.055</v>
      </c>
      <c r="FB6" s="59"/>
      <c r="FC6" s="485" t="s">
        <v>47</v>
      </c>
      <c r="FD6" s="128" t="s">
        <v>130</v>
      </c>
      <c r="FE6" s="452">
        <v>34.067</v>
      </c>
      <c r="FF6" s="1220">
        <v>0</v>
      </c>
      <c r="FG6" s="344">
        <f>FE6+FF6</f>
        <v>34.067</v>
      </c>
      <c r="FI6" s="907" t="s">
        <v>47</v>
      </c>
      <c r="FJ6" s="842" t="s">
        <v>1377</v>
      </c>
      <c r="FK6" s="528">
        <v>15.147</v>
      </c>
      <c r="FL6" s="528">
        <v>15.327</v>
      </c>
      <c r="FM6" s="537">
        <f t="shared" si="14"/>
        <v>15.327</v>
      </c>
      <c r="FN6" s="1229" t="s">
        <v>244</v>
      </c>
      <c r="FO6" s="528">
        <v>18.462</v>
      </c>
      <c r="FP6" s="528">
        <v>18.244</v>
      </c>
      <c r="FQ6" s="537">
        <f t="shared" si="15"/>
        <v>18.462</v>
      </c>
      <c r="FS6" s="907" t="s">
        <v>47</v>
      </c>
      <c r="FT6" s="842" t="s">
        <v>206</v>
      </c>
      <c r="FU6" s="528">
        <v>20.733</v>
      </c>
      <c r="FV6" s="528">
        <v>20.58</v>
      </c>
      <c r="FW6" s="537">
        <f t="shared" si="16"/>
        <v>20.733</v>
      </c>
      <c r="FX6" s="538" t="s">
        <v>220</v>
      </c>
      <c r="FY6" s="528">
        <v>24.599</v>
      </c>
      <c r="FZ6" s="528">
        <v>25.733</v>
      </c>
      <c r="GA6" s="537">
        <f t="shared" si="10"/>
        <v>25.733</v>
      </c>
      <c r="GC6" s="993" t="s">
        <v>47</v>
      </c>
      <c r="GD6" s="813" t="s">
        <v>3303</v>
      </c>
      <c r="GE6" s="479" t="s">
        <v>1789</v>
      </c>
      <c r="GF6" s="813" t="s">
        <v>221</v>
      </c>
      <c r="GG6" s="605" t="s">
        <v>3304</v>
      </c>
      <c r="GI6" s="739" t="s">
        <v>47</v>
      </c>
      <c r="GJ6" s="388" t="s">
        <v>3698</v>
      </c>
      <c r="GK6" s="1279">
        <v>1983</v>
      </c>
      <c r="GL6" s="388" t="s">
        <v>3503</v>
      </c>
      <c r="GM6" s="1280" t="s">
        <v>3504</v>
      </c>
      <c r="GN6" s="1281">
        <v>5</v>
      </c>
      <c r="GP6" s="1106" t="s">
        <v>47</v>
      </c>
      <c r="GQ6" s="1073" t="s">
        <v>83</v>
      </c>
      <c r="GR6" s="1073" t="s">
        <v>222</v>
      </c>
      <c r="GS6" s="604" t="s">
        <v>3870</v>
      </c>
      <c r="GU6" s="1154" t="s">
        <v>47</v>
      </c>
      <c r="GV6" s="1299" t="s">
        <v>3895</v>
      </c>
      <c r="GW6" s="1247">
        <v>1999</v>
      </c>
      <c r="GX6" s="1299" t="s">
        <v>3896</v>
      </c>
      <c r="GY6" s="1305">
        <v>0.015701122685185188</v>
      </c>
      <c r="GZ6" s="1300">
        <v>23</v>
      </c>
      <c r="HB6" s="485" t="s">
        <v>47</v>
      </c>
      <c r="HC6" s="128" t="s">
        <v>664</v>
      </c>
      <c r="HD6" s="128" t="s">
        <v>716</v>
      </c>
      <c r="HE6" s="605" t="s">
        <v>4274</v>
      </c>
      <c r="HG6" s="1485"/>
      <c r="HH6" s="1486"/>
      <c r="HI6" s="1487"/>
      <c r="HJ6" s="1487"/>
      <c r="HK6" s="1487"/>
      <c r="HL6" s="1487"/>
      <c r="HM6" s="1487"/>
      <c r="HN6" s="1487"/>
      <c r="HO6" s="1487"/>
      <c r="HP6" s="1487"/>
      <c r="HQ6" s="1487"/>
      <c r="HR6" s="1487"/>
      <c r="HS6" s="1487"/>
      <c r="HT6" s="1490"/>
      <c r="HU6" s="1498"/>
      <c r="HV6" s="1493"/>
      <c r="HW6" s="1494"/>
      <c r="HX6" s="1487"/>
      <c r="HY6" s="1487"/>
      <c r="HZ6" s="1487"/>
      <c r="IA6" s="1500"/>
      <c r="IB6" s="1500"/>
      <c r="IC6" s="1500"/>
      <c r="ID6" s="1500"/>
      <c r="IE6" s="1500"/>
      <c r="IF6" s="1500"/>
      <c r="IG6" s="1500"/>
      <c r="IH6" s="1500"/>
      <c r="II6" s="1487"/>
      <c r="IJ6" s="1502"/>
      <c r="IL6" s="1154" t="s">
        <v>47</v>
      </c>
      <c r="IM6" s="1299" t="s">
        <v>4674</v>
      </c>
      <c r="IN6" s="1247">
        <v>1998</v>
      </c>
      <c r="IO6" s="1362"/>
      <c r="IP6" s="1363">
        <v>0.01578329861111111</v>
      </c>
      <c r="IQ6" s="1300" t="s">
        <v>397</v>
      </c>
    </row>
    <row r="7" spans="1:251" ht="13.5" thickBot="1">
      <c r="A7" s="848" t="s">
        <v>55</v>
      </c>
      <c r="B7" s="795" t="s">
        <v>647</v>
      </c>
      <c r="C7" s="555">
        <v>14.284</v>
      </c>
      <c r="D7" s="555">
        <v>13.436</v>
      </c>
      <c r="E7" s="798">
        <f t="shared" si="0"/>
        <v>14.284</v>
      </c>
      <c r="F7" s="966" t="s">
        <v>245</v>
      </c>
      <c r="G7" s="796">
        <v>16.937</v>
      </c>
      <c r="H7" s="796">
        <v>17.507</v>
      </c>
      <c r="I7" s="798">
        <f>MAX(G7:H7)</f>
        <v>17.507</v>
      </c>
      <c r="K7" s="848" t="s">
        <v>55</v>
      </c>
      <c r="L7" s="498" t="s">
        <v>1793</v>
      </c>
      <c r="M7" s="498" t="s">
        <v>569</v>
      </c>
      <c r="N7" s="361" t="s">
        <v>2249</v>
      </c>
      <c r="P7" s="848" t="s">
        <v>55</v>
      </c>
      <c r="Q7" s="795" t="s">
        <v>1361</v>
      </c>
      <c r="R7" s="555">
        <v>14.733</v>
      </c>
      <c r="S7" s="555">
        <v>15.767</v>
      </c>
      <c r="T7" s="798">
        <f t="shared" si="1"/>
        <v>15.767</v>
      </c>
      <c r="U7" s="913" t="s">
        <v>651</v>
      </c>
      <c r="V7" s="796">
        <v>18.116</v>
      </c>
      <c r="W7" s="796">
        <v>19.175</v>
      </c>
      <c r="X7" s="798">
        <f t="shared" si="2"/>
        <v>19.175</v>
      </c>
      <c r="Z7" s="848" t="s">
        <v>55</v>
      </c>
      <c r="AA7" s="971" t="s">
        <v>1368</v>
      </c>
      <c r="AB7" s="554">
        <v>14.659</v>
      </c>
      <c r="AC7" s="554">
        <v>14.374</v>
      </c>
      <c r="AD7" s="344">
        <v>14.659</v>
      </c>
      <c r="AE7" s="974" t="s">
        <v>1379</v>
      </c>
      <c r="AF7" s="554">
        <v>21.629</v>
      </c>
      <c r="AG7" s="554">
        <v>18.346</v>
      </c>
      <c r="AH7" s="344">
        <v>21.629</v>
      </c>
      <c r="AI7" s="974" t="s">
        <v>1372</v>
      </c>
      <c r="AJ7" s="554">
        <v>16.924</v>
      </c>
      <c r="AK7" s="554">
        <v>16.55</v>
      </c>
      <c r="AL7" s="344">
        <v>16.924</v>
      </c>
      <c r="AN7" s="485" t="s">
        <v>55</v>
      </c>
      <c r="AO7" s="787" t="s">
        <v>2200</v>
      </c>
      <c r="AP7" s="555">
        <v>20.591</v>
      </c>
      <c r="AQ7" s="555">
        <v>19.76</v>
      </c>
      <c r="AR7" s="798">
        <f t="shared" si="3"/>
        <v>20.591</v>
      </c>
      <c r="AT7" s="506" t="s">
        <v>55</v>
      </c>
      <c r="AU7" s="1011" t="s">
        <v>641</v>
      </c>
      <c r="AV7" s="661">
        <v>14.343</v>
      </c>
      <c r="AW7" s="661">
        <v>14.516</v>
      </c>
      <c r="AX7" s="661">
        <f t="shared" si="11"/>
        <v>14.516</v>
      </c>
      <c r="AY7" s="661">
        <v>14.007</v>
      </c>
      <c r="AZ7" s="661">
        <v>13.924</v>
      </c>
      <c r="BA7" s="661">
        <f t="shared" si="12"/>
        <v>14.007</v>
      </c>
      <c r="BB7" s="670">
        <f t="shared" si="13"/>
        <v>14.007</v>
      </c>
      <c r="BC7" s="1013" t="s">
        <v>212</v>
      </c>
      <c r="BD7" s="661">
        <v>16.766</v>
      </c>
      <c r="BE7" s="661">
        <v>17.695</v>
      </c>
      <c r="BF7" s="661">
        <f t="shared" si="4"/>
        <v>17.695</v>
      </c>
      <c r="BG7" s="661">
        <v>18.218</v>
      </c>
      <c r="BH7" s="661">
        <v>16.518</v>
      </c>
      <c r="BI7" s="661">
        <f t="shared" si="5"/>
        <v>18.218</v>
      </c>
      <c r="BJ7" s="662">
        <f t="shared" si="6"/>
        <v>17.695</v>
      </c>
      <c r="BL7" s="848" t="s">
        <v>55</v>
      </c>
      <c r="BM7" s="1017" t="s">
        <v>1357</v>
      </c>
      <c r="BN7" s="555">
        <v>14.741</v>
      </c>
      <c r="BO7" s="555">
        <v>14.831</v>
      </c>
      <c r="BP7" s="798">
        <v>14.831</v>
      </c>
      <c r="BQ7" s="912" t="s">
        <v>656</v>
      </c>
      <c r="BR7" s="890">
        <v>18.694</v>
      </c>
      <c r="BS7" s="890">
        <v>19.866</v>
      </c>
      <c r="BT7" s="806">
        <v>19.866</v>
      </c>
      <c r="BV7" s="506" t="s">
        <v>55</v>
      </c>
      <c r="BW7" s="673" t="s">
        <v>181</v>
      </c>
      <c r="BX7" s="661">
        <v>13.668</v>
      </c>
      <c r="BY7" s="661">
        <v>13.721</v>
      </c>
      <c r="BZ7" s="662">
        <v>13.721</v>
      </c>
      <c r="CA7" s="1047" t="s">
        <v>204</v>
      </c>
      <c r="CB7" s="661">
        <v>14.295</v>
      </c>
      <c r="CC7" s="661">
        <v>17.108</v>
      </c>
      <c r="CD7" s="662">
        <v>17.108</v>
      </c>
      <c r="CF7" s="907" t="s">
        <v>55</v>
      </c>
      <c r="CG7" s="842" t="s">
        <v>2310</v>
      </c>
      <c r="CH7" s="1033" t="s">
        <v>2311</v>
      </c>
      <c r="CI7" s="1034" t="s">
        <v>2312</v>
      </c>
      <c r="CJ7" s="1033" t="s">
        <v>2313</v>
      </c>
      <c r="CK7" s="1034" t="s">
        <v>2314</v>
      </c>
      <c r="CL7" s="1033" t="s">
        <v>2315</v>
      </c>
      <c r="CM7" s="1034" t="s">
        <v>1749</v>
      </c>
      <c r="CN7" s="1033" t="s">
        <v>2316</v>
      </c>
      <c r="CO7" s="1034" t="s">
        <v>1757</v>
      </c>
      <c r="CP7" s="1033" t="s">
        <v>2317</v>
      </c>
      <c r="CQ7" s="489">
        <v>8</v>
      </c>
      <c r="CS7" s="907" t="s">
        <v>55</v>
      </c>
      <c r="CT7" s="842" t="s">
        <v>620</v>
      </c>
      <c r="CU7" s="528">
        <v>25.735</v>
      </c>
      <c r="CV7" s="528">
        <v>24.192</v>
      </c>
      <c r="CW7" s="537">
        <v>25.735</v>
      </c>
      <c r="CX7" s="1143" t="s">
        <v>615</v>
      </c>
      <c r="CY7" s="540" t="s">
        <v>239</v>
      </c>
      <c r="CZ7" s="540" t="s">
        <v>239</v>
      </c>
      <c r="DA7" s="541" t="s">
        <v>239</v>
      </c>
      <c r="DB7" s="119"/>
      <c r="DC7" s="1167" t="s">
        <v>55</v>
      </c>
      <c r="DD7" s="1166" t="s">
        <v>638</v>
      </c>
      <c r="DE7" s="766">
        <v>17.292</v>
      </c>
      <c r="DF7" s="766">
        <v>15.64</v>
      </c>
      <c r="DG7" s="767">
        <v>17.292</v>
      </c>
      <c r="DH7" s="1171" t="s">
        <v>435</v>
      </c>
      <c r="DI7" s="768" t="s">
        <v>238</v>
      </c>
      <c r="DJ7" s="768" t="s">
        <v>238</v>
      </c>
      <c r="DK7" s="769" t="s">
        <v>239</v>
      </c>
      <c r="DL7" s="1163"/>
      <c r="DM7" s="1163"/>
      <c r="DN7" s="1163"/>
      <c r="DO7" s="1163"/>
      <c r="DP7" s="963"/>
      <c r="DQ7" s="580" t="s">
        <v>55</v>
      </c>
      <c r="DR7" s="568" t="s">
        <v>604</v>
      </c>
      <c r="DS7" s="569">
        <v>13.933</v>
      </c>
      <c r="DT7" s="569">
        <v>15.012</v>
      </c>
      <c r="DU7" s="1145">
        <f t="shared" si="7"/>
        <v>15.012</v>
      </c>
      <c r="DV7" s="1148" t="s">
        <v>656</v>
      </c>
      <c r="DW7" s="571">
        <v>19.558</v>
      </c>
      <c r="DX7" s="571">
        <v>18.208</v>
      </c>
      <c r="DY7" s="1149">
        <f t="shared" si="8"/>
        <v>19.558</v>
      </c>
      <c r="DZ7" s="1146" t="s">
        <v>204</v>
      </c>
      <c r="EA7" s="569">
        <v>17.069</v>
      </c>
      <c r="EB7" s="569">
        <v>17.357</v>
      </c>
      <c r="EC7" s="579">
        <f t="shared" si="9"/>
        <v>17.357</v>
      </c>
      <c r="ED7" s="58"/>
      <c r="EE7" s="1001" t="s">
        <v>37</v>
      </c>
      <c r="EF7" s="507"/>
      <c r="EG7" s="1002" t="s">
        <v>247</v>
      </c>
      <c r="EH7" s="1002" t="s">
        <v>248</v>
      </c>
      <c r="EI7" s="833" t="s">
        <v>1856</v>
      </c>
      <c r="EJ7" s="1002" t="s">
        <v>247</v>
      </c>
      <c r="EK7" s="1002" t="s">
        <v>248</v>
      </c>
      <c r="EL7" s="833" t="s">
        <v>1857</v>
      </c>
      <c r="EM7" s="1003" t="s">
        <v>159</v>
      </c>
      <c r="EN7" s="808"/>
      <c r="EO7" s="580" t="s">
        <v>55</v>
      </c>
      <c r="EP7" s="568" t="s">
        <v>604</v>
      </c>
      <c r="EQ7" s="569">
        <v>13.552</v>
      </c>
      <c r="ER7" s="569">
        <v>14.295</v>
      </c>
      <c r="ES7" s="1145">
        <v>14.295</v>
      </c>
      <c r="ET7" s="1146" t="s">
        <v>236</v>
      </c>
      <c r="EU7" s="569">
        <v>17.718</v>
      </c>
      <c r="EV7" s="569">
        <v>18.208</v>
      </c>
      <c r="EW7" s="579">
        <v>18.208</v>
      </c>
      <c r="EX7" s="1175" t="s">
        <v>1372</v>
      </c>
      <c r="EY7" s="569">
        <v>16.096</v>
      </c>
      <c r="EZ7" s="569">
        <v>16.048</v>
      </c>
      <c r="FA7" s="579">
        <v>16.096</v>
      </c>
      <c r="FB7" s="59"/>
      <c r="FC7" s="482" t="s">
        <v>55</v>
      </c>
      <c r="FD7" s="177" t="s">
        <v>2867</v>
      </c>
      <c r="FE7" s="545">
        <v>22.879</v>
      </c>
      <c r="FF7" s="1221">
        <v>18</v>
      </c>
      <c r="FG7" s="348">
        <f>FE7+FF7</f>
        <v>40.879000000000005</v>
      </c>
      <c r="FI7" s="907" t="s">
        <v>55</v>
      </c>
      <c r="FJ7" s="842" t="s">
        <v>654</v>
      </c>
      <c r="FK7" s="528">
        <v>13.926</v>
      </c>
      <c r="FL7" s="528">
        <v>15.427</v>
      </c>
      <c r="FM7" s="537">
        <f t="shared" si="14"/>
        <v>15.427</v>
      </c>
      <c r="FN7" s="1229" t="s">
        <v>608</v>
      </c>
      <c r="FO7" s="528">
        <v>20.706</v>
      </c>
      <c r="FP7" s="528">
        <v>18.888</v>
      </c>
      <c r="FQ7" s="537">
        <f t="shared" si="15"/>
        <v>20.706</v>
      </c>
      <c r="FS7" s="907" t="s">
        <v>55</v>
      </c>
      <c r="FT7" s="842" t="s">
        <v>1344</v>
      </c>
      <c r="FU7" s="528">
        <v>21.147</v>
      </c>
      <c r="FV7" s="528">
        <v>21.533</v>
      </c>
      <c r="FW7" s="537">
        <f t="shared" si="16"/>
        <v>21.533</v>
      </c>
      <c r="FX7" s="538" t="s">
        <v>210</v>
      </c>
      <c r="FY7" s="528">
        <v>26.633</v>
      </c>
      <c r="FZ7" s="528">
        <v>25.933</v>
      </c>
      <c r="GA7" s="537">
        <f t="shared" si="10"/>
        <v>26.633</v>
      </c>
      <c r="GC7" s="993" t="s">
        <v>55</v>
      </c>
      <c r="GD7" s="813" t="s">
        <v>3058</v>
      </c>
      <c r="GE7" s="479" t="s">
        <v>1748</v>
      </c>
      <c r="GF7" s="813" t="s">
        <v>3045</v>
      </c>
      <c r="GG7" s="605" t="s">
        <v>3305</v>
      </c>
      <c r="GI7" s="739" t="s">
        <v>55</v>
      </c>
      <c r="GJ7" s="388" t="s">
        <v>3699</v>
      </c>
      <c r="GK7" s="1279">
        <v>1992</v>
      </c>
      <c r="GL7" s="388" t="s">
        <v>3505</v>
      </c>
      <c r="GM7" s="1280" t="s">
        <v>3506</v>
      </c>
      <c r="GN7" s="1281">
        <v>8</v>
      </c>
      <c r="GP7" s="485" t="s">
        <v>55</v>
      </c>
      <c r="GQ7" s="128" t="s">
        <v>575</v>
      </c>
      <c r="GR7" s="128" t="s">
        <v>34</v>
      </c>
      <c r="GS7" s="605" t="s">
        <v>3871</v>
      </c>
      <c r="GU7" s="1154" t="s">
        <v>55</v>
      </c>
      <c r="GV7" s="1299" t="s">
        <v>3897</v>
      </c>
      <c r="GW7" s="1247">
        <v>1997</v>
      </c>
      <c r="GX7" s="1299"/>
      <c r="GY7" s="1305">
        <v>0.017594189814814816</v>
      </c>
      <c r="GZ7" s="1300">
        <v>47</v>
      </c>
      <c r="HB7" s="485" t="s">
        <v>55</v>
      </c>
      <c r="HC7" s="128" t="s">
        <v>4282</v>
      </c>
      <c r="HD7" s="128" t="s">
        <v>4283</v>
      </c>
      <c r="HE7" s="605" t="s">
        <v>4284</v>
      </c>
      <c r="HG7" s="1485"/>
      <c r="HH7" s="1486"/>
      <c r="HI7" s="1487"/>
      <c r="HJ7" s="1487"/>
      <c r="HK7" s="1487"/>
      <c r="HL7" s="1487"/>
      <c r="HM7" s="1487"/>
      <c r="HN7" s="1487"/>
      <c r="HO7" s="1487"/>
      <c r="HP7" s="1487"/>
      <c r="HQ7" s="1487"/>
      <c r="HR7" s="1487"/>
      <c r="HS7" s="1487"/>
      <c r="HT7" s="1490"/>
      <c r="HU7" s="1498"/>
      <c r="HV7" s="1493"/>
      <c r="HW7" s="1494"/>
      <c r="HX7" s="1487"/>
      <c r="HY7" s="1487"/>
      <c r="HZ7" s="1487"/>
      <c r="IA7" s="1500"/>
      <c r="IB7" s="1500"/>
      <c r="IC7" s="1500"/>
      <c r="ID7" s="1500"/>
      <c r="IE7" s="1500"/>
      <c r="IF7" s="1500"/>
      <c r="IG7" s="1500"/>
      <c r="IH7" s="1500"/>
      <c r="II7" s="1487"/>
      <c r="IJ7" s="1502"/>
      <c r="IL7" s="1154" t="s">
        <v>55</v>
      </c>
      <c r="IM7" s="1299" t="s">
        <v>4675</v>
      </c>
      <c r="IN7" s="1247">
        <v>1999</v>
      </c>
      <c r="IO7" s="1362" t="s">
        <v>4676</v>
      </c>
      <c r="IP7" s="1363">
        <v>0.01582962962962963</v>
      </c>
      <c r="IQ7" s="1300" t="s">
        <v>402</v>
      </c>
    </row>
    <row r="8" spans="1:251" ht="13.5" thickBot="1">
      <c r="A8" s="848" t="s">
        <v>52</v>
      </c>
      <c r="B8" s="762" t="s">
        <v>641</v>
      </c>
      <c r="C8" s="796">
        <v>14.083</v>
      </c>
      <c r="D8" s="796">
        <v>14.365</v>
      </c>
      <c r="E8" s="798">
        <f t="shared" si="0"/>
        <v>14.365</v>
      </c>
      <c r="F8" s="966" t="s">
        <v>1377</v>
      </c>
      <c r="G8" s="796">
        <v>17.793</v>
      </c>
      <c r="H8" s="796">
        <v>17.753</v>
      </c>
      <c r="I8" s="799">
        <v>17.793</v>
      </c>
      <c r="K8" s="848" t="s">
        <v>52</v>
      </c>
      <c r="L8" s="498" t="s">
        <v>358</v>
      </c>
      <c r="M8" s="498" t="s">
        <v>359</v>
      </c>
      <c r="N8" s="361" t="s">
        <v>2250</v>
      </c>
      <c r="P8" s="848" t="s">
        <v>52</v>
      </c>
      <c r="Q8" s="762" t="s">
        <v>1431</v>
      </c>
      <c r="R8" s="796">
        <v>15.91</v>
      </c>
      <c r="S8" s="796">
        <v>15.93</v>
      </c>
      <c r="T8" s="798">
        <f t="shared" si="1"/>
        <v>15.93</v>
      </c>
      <c r="U8" s="913" t="s">
        <v>569</v>
      </c>
      <c r="V8" s="796">
        <v>19.191</v>
      </c>
      <c r="W8" s="796">
        <v>18.77</v>
      </c>
      <c r="X8" s="798">
        <f t="shared" si="2"/>
        <v>19.191</v>
      </c>
      <c r="Z8" s="848" t="s">
        <v>52</v>
      </c>
      <c r="AA8" s="971" t="s">
        <v>1357</v>
      </c>
      <c r="AB8" s="555">
        <v>14.142</v>
      </c>
      <c r="AC8" s="555">
        <v>14.681</v>
      </c>
      <c r="AD8" s="344">
        <v>14.681</v>
      </c>
      <c r="AE8" s="974" t="s">
        <v>245</v>
      </c>
      <c r="AF8" s="554">
        <v>22.466</v>
      </c>
      <c r="AG8" s="554">
        <v>18.508</v>
      </c>
      <c r="AH8" s="344">
        <v>22.466</v>
      </c>
      <c r="AI8" s="974" t="s">
        <v>659</v>
      </c>
      <c r="AJ8" s="554">
        <v>21.291</v>
      </c>
      <c r="AK8" s="554">
        <v>17.034</v>
      </c>
      <c r="AL8" s="344">
        <v>21.291</v>
      </c>
      <c r="AN8" s="485" t="s">
        <v>52</v>
      </c>
      <c r="AO8" s="787" t="s">
        <v>2203</v>
      </c>
      <c r="AP8" s="555">
        <v>20.748</v>
      </c>
      <c r="AQ8" s="555">
        <v>19.013</v>
      </c>
      <c r="AR8" s="798">
        <f t="shared" si="3"/>
        <v>20.748</v>
      </c>
      <c r="AT8" s="506" t="s">
        <v>52</v>
      </c>
      <c r="AU8" s="1011" t="s">
        <v>390</v>
      </c>
      <c r="AV8" s="661">
        <v>14.292</v>
      </c>
      <c r="AW8" s="661">
        <v>13.996</v>
      </c>
      <c r="AX8" s="661">
        <f t="shared" si="11"/>
        <v>14.292</v>
      </c>
      <c r="AY8" s="661">
        <v>13.703</v>
      </c>
      <c r="AZ8" s="661">
        <v>15.166</v>
      </c>
      <c r="BA8" s="661">
        <f t="shared" si="12"/>
        <v>15.166</v>
      </c>
      <c r="BB8" s="670">
        <f t="shared" si="13"/>
        <v>14.292</v>
      </c>
      <c r="BC8" s="1013" t="s">
        <v>1456</v>
      </c>
      <c r="BD8" s="661">
        <v>18.03</v>
      </c>
      <c r="BE8" s="661">
        <v>18.361</v>
      </c>
      <c r="BF8" s="661">
        <f t="shared" si="4"/>
        <v>18.361</v>
      </c>
      <c r="BG8" s="661">
        <v>17.758</v>
      </c>
      <c r="BH8" s="661">
        <v>17.724</v>
      </c>
      <c r="BI8" s="661">
        <f t="shared" si="5"/>
        <v>17.758</v>
      </c>
      <c r="BJ8" s="662">
        <f t="shared" si="6"/>
        <v>17.758</v>
      </c>
      <c r="BL8" s="848" t="s">
        <v>52</v>
      </c>
      <c r="BM8" s="862" t="s">
        <v>1359</v>
      </c>
      <c r="BN8" s="796">
        <v>14.856</v>
      </c>
      <c r="BO8" s="796">
        <v>14.657</v>
      </c>
      <c r="BP8" s="798">
        <v>14.856</v>
      </c>
      <c r="BQ8" s="902" t="s">
        <v>1632</v>
      </c>
      <c r="BR8" s="796">
        <v>20.199</v>
      </c>
      <c r="BS8" s="796">
        <v>19.215</v>
      </c>
      <c r="BT8" s="799">
        <v>20.199</v>
      </c>
      <c r="BV8" s="506" t="s">
        <v>52</v>
      </c>
      <c r="BW8" s="673" t="s">
        <v>604</v>
      </c>
      <c r="BX8" s="661">
        <v>13.452</v>
      </c>
      <c r="BY8" s="661">
        <v>13.793</v>
      </c>
      <c r="BZ8" s="662">
        <v>13.793</v>
      </c>
      <c r="CA8" s="1047" t="s">
        <v>614</v>
      </c>
      <c r="CB8" s="661">
        <v>15.818</v>
      </c>
      <c r="CC8" s="661">
        <v>17.705</v>
      </c>
      <c r="CD8" s="662">
        <v>17.705</v>
      </c>
      <c r="CF8" s="907" t="s">
        <v>52</v>
      </c>
      <c r="CG8" s="842" t="s">
        <v>2318</v>
      </c>
      <c r="CH8" s="1033" t="s">
        <v>2319</v>
      </c>
      <c r="CI8" s="1034" t="s">
        <v>1749</v>
      </c>
      <c r="CJ8" s="1033" t="s">
        <v>2320</v>
      </c>
      <c r="CK8" s="1034" t="s">
        <v>1758</v>
      </c>
      <c r="CL8" s="1033" t="s">
        <v>1022</v>
      </c>
      <c r="CM8" s="1034" t="s">
        <v>1759</v>
      </c>
      <c r="CN8" s="1033" t="s">
        <v>2321</v>
      </c>
      <c r="CO8" s="1034" t="s">
        <v>1749</v>
      </c>
      <c r="CP8" s="1033" t="s">
        <v>2322</v>
      </c>
      <c r="CQ8" s="489">
        <v>10</v>
      </c>
      <c r="CS8" s="907" t="s">
        <v>52</v>
      </c>
      <c r="CT8" s="842" t="s">
        <v>639</v>
      </c>
      <c r="CU8" s="528">
        <v>27.212</v>
      </c>
      <c r="CV8" s="528">
        <v>24.883</v>
      </c>
      <c r="CW8" s="537">
        <v>27.212</v>
      </c>
      <c r="CX8" s="59"/>
      <c r="CY8" s="59"/>
      <c r="CZ8" s="59"/>
      <c r="DA8" s="59"/>
      <c r="DB8" s="119"/>
      <c r="DC8" s="1167" t="s">
        <v>52</v>
      </c>
      <c r="DD8" s="1166" t="s">
        <v>1358</v>
      </c>
      <c r="DE8" s="766">
        <v>18.449</v>
      </c>
      <c r="DF8" s="766">
        <v>18.57</v>
      </c>
      <c r="DG8" s="767">
        <v>18.57</v>
      </c>
      <c r="DH8" s="1162"/>
      <c r="DI8" s="1163"/>
      <c r="DJ8" s="1163"/>
      <c r="DK8" s="1163"/>
      <c r="DL8" s="1163"/>
      <c r="DM8" s="1163"/>
      <c r="DN8" s="1163"/>
      <c r="DO8" s="1163"/>
      <c r="DP8" s="963"/>
      <c r="DQ8" s="580" t="s">
        <v>52</v>
      </c>
      <c r="DR8" s="568" t="s">
        <v>221</v>
      </c>
      <c r="DS8" s="569">
        <v>15.178</v>
      </c>
      <c r="DT8" s="569">
        <v>14.729</v>
      </c>
      <c r="DU8" s="1145">
        <f t="shared" si="7"/>
        <v>15.178</v>
      </c>
      <c r="DV8" s="1146" t="s">
        <v>1632</v>
      </c>
      <c r="DW8" s="569">
        <v>18.004</v>
      </c>
      <c r="DX8" s="569">
        <v>22.241</v>
      </c>
      <c r="DY8" s="1145">
        <f t="shared" si="8"/>
        <v>22.241</v>
      </c>
      <c r="DZ8" s="1146" t="s">
        <v>659</v>
      </c>
      <c r="EA8" s="569">
        <v>16.419</v>
      </c>
      <c r="EB8" s="569">
        <v>17.592</v>
      </c>
      <c r="EC8" s="579">
        <f t="shared" si="9"/>
        <v>17.592</v>
      </c>
      <c r="ED8" s="58"/>
      <c r="EE8" s="1154" t="s">
        <v>46</v>
      </c>
      <c r="EF8" s="712" t="s">
        <v>1348</v>
      </c>
      <c r="EG8" s="569">
        <v>14.46</v>
      </c>
      <c r="EH8" s="569">
        <v>13.772</v>
      </c>
      <c r="EI8" s="569">
        <f aca="true" t="shared" si="17" ref="EI8:EI14">MAX(EG8:EH8)</f>
        <v>14.46</v>
      </c>
      <c r="EJ8" s="569">
        <v>14.148</v>
      </c>
      <c r="EK8" s="569">
        <v>13.452</v>
      </c>
      <c r="EL8" s="569">
        <f aca="true" t="shared" si="18" ref="EL8:EL13">MAX(EJ8:EK8)</f>
        <v>14.148</v>
      </c>
      <c r="EM8" s="579">
        <f aca="true" t="shared" si="19" ref="EM8:EM14">MIN(EL8,EI8)</f>
        <v>14.148</v>
      </c>
      <c r="EN8" s="808"/>
      <c r="EO8" s="580" t="s">
        <v>52</v>
      </c>
      <c r="EP8" s="568" t="s">
        <v>641</v>
      </c>
      <c r="EQ8" s="569">
        <v>14.415</v>
      </c>
      <c r="ER8" s="569">
        <v>14.47</v>
      </c>
      <c r="ES8" s="1145">
        <v>14.47</v>
      </c>
      <c r="ET8" s="1146" t="s">
        <v>244</v>
      </c>
      <c r="EU8" s="569">
        <v>18.277</v>
      </c>
      <c r="EV8" s="569">
        <v>18.749</v>
      </c>
      <c r="EW8" s="579">
        <v>18.749</v>
      </c>
      <c r="EX8" s="1175" t="s">
        <v>515</v>
      </c>
      <c r="EY8" s="569">
        <v>16.14</v>
      </c>
      <c r="EZ8" s="569">
        <v>16.132</v>
      </c>
      <c r="FA8" s="579">
        <v>16.14</v>
      </c>
      <c r="FB8" s="59"/>
      <c r="FI8" s="907" t="s">
        <v>52</v>
      </c>
      <c r="FJ8" s="842" t="s">
        <v>608</v>
      </c>
      <c r="FK8" s="528">
        <v>15.503</v>
      </c>
      <c r="FL8" s="528">
        <v>15.16</v>
      </c>
      <c r="FM8" s="537">
        <f t="shared" si="14"/>
        <v>15.503</v>
      </c>
      <c r="FN8" s="1229" t="s">
        <v>604</v>
      </c>
      <c r="FO8" s="528">
        <v>20.51</v>
      </c>
      <c r="FP8" s="528">
        <v>20.822</v>
      </c>
      <c r="FQ8" s="537">
        <f t="shared" si="15"/>
        <v>20.822</v>
      </c>
      <c r="FS8" s="907" t="s">
        <v>52</v>
      </c>
      <c r="FT8" s="842" t="s">
        <v>210</v>
      </c>
      <c r="FU8" s="528">
        <v>21.933</v>
      </c>
      <c r="FV8" s="528">
        <v>21.588</v>
      </c>
      <c r="FW8" s="537">
        <f t="shared" si="16"/>
        <v>21.933</v>
      </c>
      <c r="FX8" s="1143" t="s">
        <v>212</v>
      </c>
      <c r="FY8" s="540">
        <v>30.133</v>
      </c>
      <c r="FZ8" s="540">
        <v>30.633</v>
      </c>
      <c r="GA8" s="541">
        <f t="shared" si="10"/>
        <v>30.633</v>
      </c>
      <c r="GC8" s="993" t="s">
        <v>52</v>
      </c>
      <c r="GD8" s="813" t="s">
        <v>3306</v>
      </c>
      <c r="GE8" s="479" t="s">
        <v>1772</v>
      </c>
      <c r="GF8" s="813" t="s">
        <v>32</v>
      </c>
      <c r="GG8" s="605" t="s">
        <v>3307</v>
      </c>
      <c r="GI8" s="739" t="s">
        <v>52</v>
      </c>
      <c r="GJ8" s="388" t="s">
        <v>3700</v>
      </c>
      <c r="GK8" s="1279">
        <v>1997</v>
      </c>
      <c r="GL8" s="388" t="s">
        <v>3047</v>
      </c>
      <c r="GM8" s="1280" t="s">
        <v>3507</v>
      </c>
      <c r="GN8" s="1281">
        <v>9</v>
      </c>
      <c r="GP8" s="485" t="s">
        <v>52</v>
      </c>
      <c r="GQ8" s="128" t="s">
        <v>1797</v>
      </c>
      <c r="GR8" s="128" t="s">
        <v>1672</v>
      </c>
      <c r="GS8" s="605" t="s">
        <v>3872</v>
      </c>
      <c r="GU8" s="1154" t="s">
        <v>52</v>
      </c>
      <c r="GV8" s="1299" t="s">
        <v>3898</v>
      </c>
      <c r="GW8" s="1247">
        <v>1999</v>
      </c>
      <c r="GX8" s="1299" t="s">
        <v>3899</v>
      </c>
      <c r="GY8" s="1305">
        <v>0.01800974537037037</v>
      </c>
      <c r="GZ8" s="1300">
        <v>55</v>
      </c>
      <c r="HB8" s="485" t="s">
        <v>52</v>
      </c>
      <c r="HC8" s="128" t="s">
        <v>369</v>
      </c>
      <c r="HD8" s="128" t="s">
        <v>241</v>
      </c>
      <c r="HE8" s="605" t="s">
        <v>4277</v>
      </c>
      <c r="HG8" s="1485"/>
      <c r="HH8" s="1486"/>
      <c r="HI8" s="1487"/>
      <c r="HJ8" s="1487"/>
      <c r="HK8" s="1487"/>
      <c r="HL8" s="1487"/>
      <c r="HM8" s="1487"/>
      <c r="HN8" s="1487"/>
      <c r="HO8" s="1487"/>
      <c r="HP8" s="1487"/>
      <c r="HQ8" s="1487"/>
      <c r="HR8" s="1487"/>
      <c r="HS8" s="1487"/>
      <c r="HT8" s="1490"/>
      <c r="HU8" s="1498"/>
      <c r="HV8" s="1493"/>
      <c r="HW8" s="1494"/>
      <c r="HX8" s="1487"/>
      <c r="HY8" s="1487"/>
      <c r="HZ8" s="1487"/>
      <c r="IA8" s="1500"/>
      <c r="IB8" s="1500"/>
      <c r="IC8" s="1500"/>
      <c r="ID8" s="1500"/>
      <c r="IE8" s="1500"/>
      <c r="IF8" s="1500"/>
      <c r="IG8" s="1500"/>
      <c r="IH8" s="1500"/>
      <c r="II8" s="1487"/>
      <c r="IJ8" s="1502"/>
      <c r="IL8" s="1154" t="s">
        <v>52</v>
      </c>
      <c r="IM8" s="1299" t="s">
        <v>4677</v>
      </c>
      <c r="IN8" s="1247">
        <v>1998</v>
      </c>
      <c r="IO8" s="1362"/>
      <c r="IP8" s="1363">
        <v>0.016146122685185185</v>
      </c>
      <c r="IQ8" s="1300" t="s">
        <v>422</v>
      </c>
    </row>
    <row r="9" spans="1:251" ht="12.75">
      <c r="A9" s="848" t="s">
        <v>56</v>
      </c>
      <c r="B9" s="762" t="s">
        <v>1354</v>
      </c>
      <c r="C9" s="796">
        <v>14.374</v>
      </c>
      <c r="D9" s="796">
        <v>14.29</v>
      </c>
      <c r="E9" s="798">
        <f t="shared" si="0"/>
        <v>14.374</v>
      </c>
      <c r="F9" s="967" t="s">
        <v>656</v>
      </c>
      <c r="G9" s="805">
        <v>18.463</v>
      </c>
      <c r="H9" s="805">
        <v>18.058</v>
      </c>
      <c r="I9" s="806">
        <f aca="true" t="shared" si="20" ref="I9:I19">MAX(G9:H9)</f>
        <v>18.463</v>
      </c>
      <c r="J9" s="964"/>
      <c r="K9" s="848" t="s">
        <v>56</v>
      </c>
      <c r="L9" s="498" t="s">
        <v>357</v>
      </c>
      <c r="M9" s="498" t="s">
        <v>355</v>
      </c>
      <c r="N9" s="361" t="s">
        <v>2251</v>
      </c>
      <c r="O9" s="964"/>
      <c r="P9" s="848" t="s">
        <v>56</v>
      </c>
      <c r="Q9" s="762" t="s">
        <v>515</v>
      </c>
      <c r="R9" s="796">
        <v>16.162</v>
      </c>
      <c r="S9" s="796">
        <v>14.576</v>
      </c>
      <c r="T9" s="798">
        <f t="shared" si="1"/>
        <v>16.162</v>
      </c>
      <c r="U9" s="801" t="s">
        <v>1593</v>
      </c>
      <c r="V9" s="555">
        <v>19.683</v>
      </c>
      <c r="W9" s="555">
        <v>19.494</v>
      </c>
      <c r="X9" s="798">
        <f t="shared" si="2"/>
        <v>19.683</v>
      </c>
      <c r="Z9" s="848" t="s">
        <v>56</v>
      </c>
      <c r="AA9" s="971" t="s">
        <v>204</v>
      </c>
      <c r="AB9" s="555">
        <v>14.626</v>
      </c>
      <c r="AC9" s="555">
        <v>14.757</v>
      </c>
      <c r="AD9" s="344">
        <v>14.757</v>
      </c>
      <c r="AE9" s="975" t="s">
        <v>658</v>
      </c>
      <c r="AF9" s="805">
        <v>22.977</v>
      </c>
      <c r="AG9" s="805">
        <v>17.958</v>
      </c>
      <c r="AH9" s="357">
        <v>22.977</v>
      </c>
      <c r="AI9" s="746" t="s">
        <v>515</v>
      </c>
      <c r="AJ9" s="340">
        <v>18.498</v>
      </c>
      <c r="AK9" s="340">
        <v>23.454</v>
      </c>
      <c r="AL9" s="344">
        <v>23.454</v>
      </c>
      <c r="AN9" s="485" t="s">
        <v>56</v>
      </c>
      <c r="AO9" s="787" t="s">
        <v>1809</v>
      </c>
      <c r="AP9" s="555">
        <v>21.632</v>
      </c>
      <c r="AQ9" s="555">
        <v>18.069</v>
      </c>
      <c r="AR9" s="798">
        <f t="shared" si="3"/>
        <v>21.632</v>
      </c>
      <c r="AT9" s="506" t="s">
        <v>56</v>
      </c>
      <c r="AU9" s="1011" t="s">
        <v>1428</v>
      </c>
      <c r="AV9" s="661">
        <v>13.923</v>
      </c>
      <c r="AW9" s="661">
        <v>14.333</v>
      </c>
      <c r="AX9" s="661">
        <f t="shared" si="11"/>
        <v>14.333</v>
      </c>
      <c r="AY9" s="661">
        <v>14.767</v>
      </c>
      <c r="AZ9" s="661">
        <v>14.67</v>
      </c>
      <c r="BA9" s="661">
        <f t="shared" si="12"/>
        <v>14.767</v>
      </c>
      <c r="BB9" s="670">
        <f t="shared" si="13"/>
        <v>14.333</v>
      </c>
      <c r="BC9" s="1013" t="s">
        <v>1379</v>
      </c>
      <c r="BD9" s="661">
        <v>24.105</v>
      </c>
      <c r="BE9" s="661">
        <v>16.795</v>
      </c>
      <c r="BF9" s="661">
        <f t="shared" si="4"/>
        <v>24.105</v>
      </c>
      <c r="BG9" s="661">
        <v>17.97</v>
      </c>
      <c r="BH9" s="661">
        <v>16.891</v>
      </c>
      <c r="BI9" s="661">
        <f t="shared" si="5"/>
        <v>17.97</v>
      </c>
      <c r="BJ9" s="662">
        <f t="shared" si="6"/>
        <v>17.97</v>
      </c>
      <c r="BL9" s="829" t="s">
        <v>56</v>
      </c>
      <c r="BM9" s="864" t="s">
        <v>222</v>
      </c>
      <c r="BN9" s="890">
        <v>14.218</v>
      </c>
      <c r="BO9" s="890">
        <v>14.902</v>
      </c>
      <c r="BP9" s="806">
        <v>14.902</v>
      </c>
      <c r="BQ9" s="1018" t="s">
        <v>244</v>
      </c>
      <c r="BR9" s="555">
        <v>20.435</v>
      </c>
      <c r="BS9" s="555">
        <v>20.092</v>
      </c>
      <c r="BT9" s="798">
        <v>20.435</v>
      </c>
      <c r="BV9" s="506" t="s">
        <v>56</v>
      </c>
      <c r="BW9" s="673" t="s">
        <v>204</v>
      </c>
      <c r="BX9" s="661">
        <v>14.206</v>
      </c>
      <c r="BY9" s="661">
        <v>12.343</v>
      </c>
      <c r="BZ9" s="662">
        <v>14.206</v>
      </c>
      <c r="CA9" s="1047" t="s">
        <v>606</v>
      </c>
      <c r="CB9" s="661">
        <v>18.988</v>
      </c>
      <c r="CC9" s="661">
        <v>20.521</v>
      </c>
      <c r="CD9" s="662">
        <v>20.521</v>
      </c>
      <c r="CF9" s="907" t="s">
        <v>56</v>
      </c>
      <c r="CG9" s="842" t="s">
        <v>2323</v>
      </c>
      <c r="CH9" s="1033" t="s">
        <v>2324</v>
      </c>
      <c r="CI9" s="1034" t="s">
        <v>1745</v>
      </c>
      <c r="CJ9" s="1033" t="s">
        <v>2325</v>
      </c>
      <c r="CK9" s="1034" t="s">
        <v>1752</v>
      </c>
      <c r="CL9" s="1033" t="s">
        <v>2326</v>
      </c>
      <c r="CM9" s="1034" t="s">
        <v>2312</v>
      </c>
      <c r="CN9" s="1033" t="s">
        <v>1131</v>
      </c>
      <c r="CO9" s="1034" t="s">
        <v>1773</v>
      </c>
      <c r="CP9" s="1033" t="s">
        <v>2327</v>
      </c>
      <c r="CQ9" s="489">
        <v>11</v>
      </c>
      <c r="CS9" s="907" t="s">
        <v>56</v>
      </c>
      <c r="CT9" s="842" t="s">
        <v>1433</v>
      </c>
      <c r="CU9" s="528">
        <v>29.182</v>
      </c>
      <c r="CV9" s="528">
        <v>24.711</v>
      </c>
      <c r="CW9" s="537">
        <v>29.182</v>
      </c>
      <c r="CX9" s="59"/>
      <c r="CY9" s="59"/>
      <c r="CZ9" s="59"/>
      <c r="DA9" s="59"/>
      <c r="DB9" s="119"/>
      <c r="DC9" s="1167" t="s">
        <v>56</v>
      </c>
      <c r="DD9" s="1166" t="s">
        <v>352</v>
      </c>
      <c r="DE9" s="766">
        <v>21.187</v>
      </c>
      <c r="DF9" s="766">
        <v>19.126</v>
      </c>
      <c r="DG9" s="767">
        <v>21.187</v>
      </c>
      <c r="DL9" s="1163"/>
      <c r="DM9" s="1163"/>
      <c r="DN9" s="1163"/>
      <c r="DO9" s="1163"/>
      <c r="DP9" s="963"/>
      <c r="DQ9" s="580" t="s">
        <v>56</v>
      </c>
      <c r="DR9" s="568" t="s">
        <v>361</v>
      </c>
      <c r="DS9" s="569">
        <v>15.608</v>
      </c>
      <c r="DT9" s="569">
        <v>15.729</v>
      </c>
      <c r="DU9" s="1145">
        <f t="shared" si="7"/>
        <v>15.729</v>
      </c>
      <c r="DV9" s="1146" t="s">
        <v>515</v>
      </c>
      <c r="DW9" s="569">
        <v>22.312</v>
      </c>
      <c r="DX9" s="569">
        <v>17.676</v>
      </c>
      <c r="DY9" s="1145">
        <f t="shared" si="8"/>
        <v>22.312</v>
      </c>
      <c r="DZ9" s="1146" t="s">
        <v>361</v>
      </c>
      <c r="EA9" s="569">
        <v>18.488</v>
      </c>
      <c r="EB9" s="569">
        <v>19.396</v>
      </c>
      <c r="EC9" s="579">
        <f t="shared" si="9"/>
        <v>19.396</v>
      </c>
      <c r="ED9" s="58"/>
      <c r="EE9" s="1154" t="s">
        <v>50</v>
      </c>
      <c r="EF9" s="712" t="s">
        <v>1349</v>
      </c>
      <c r="EG9" s="569">
        <v>17.03</v>
      </c>
      <c r="EH9" s="569">
        <v>16.159</v>
      </c>
      <c r="EI9" s="569">
        <f t="shared" si="17"/>
        <v>17.03</v>
      </c>
      <c r="EJ9" s="569">
        <v>15.572</v>
      </c>
      <c r="EK9" s="569">
        <v>15.732</v>
      </c>
      <c r="EL9" s="569">
        <f t="shared" si="18"/>
        <v>15.732</v>
      </c>
      <c r="EM9" s="579">
        <f t="shared" si="19"/>
        <v>15.732</v>
      </c>
      <c r="EN9" s="808"/>
      <c r="EO9" s="580" t="s">
        <v>56</v>
      </c>
      <c r="EP9" s="568" t="s">
        <v>326</v>
      </c>
      <c r="EQ9" s="569">
        <v>14.541</v>
      </c>
      <c r="ER9" s="569">
        <v>14.562</v>
      </c>
      <c r="ES9" s="1145">
        <v>14.562</v>
      </c>
      <c r="ET9" s="1146" t="s">
        <v>361</v>
      </c>
      <c r="EU9" s="569">
        <v>19.028</v>
      </c>
      <c r="EV9" s="569">
        <v>17.645</v>
      </c>
      <c r="EW9" s="579">
        <v>19.028</v>
      </c>
      <c r="EX9" s="1175" t="s">
        <v>1460</v>
      </c>
      <c r="EY9" s="569">
        <v>16.448</v>
      </c>
      <c r="EZ9" s="569">
        <v>16.109</v>
      </c>
      <c r="FA9" s="579">
        <v>16.448</v>
      </c>
      <c r="FB9" s="59"/>
      <c r="FC9" s="352" t="s">
        <v>179</v>
      </c>
      <c r="FD9" s="59"/>
      <c r="FE9" s="58"/>
      <c r="FF9" s="122"/>
      <c r="FG9" s="59"/>
      <c r="FI9" s="907" t="s">
        <v>56</v>
      </c>
      <c r="FJ9" s="842" t="s">
        <v>515</v>
      </c>
      <c r="FK9" s="528">
        <v>15.638</v>
      </c>
      <c r="FL9" s="528">
        <v>16.263</v>
      </c>
      <c r="FM9" s="537">
        <f t="shared" si="14"/>
        <v>16.263</v>
      </c>
      <c r="FN9" s="1229" t="s">
        <v>1356</v>
      </c>
      <c r="FO9" s="528">
        <v>20.947</v>
      </c>
      <c r="FP9" s="528">
        <v>19.681</v>
      </c>
      <c r="FQ9" s="537">
        <f t="shared" si="15"/>
        <v>20.947</v>
      </c>
      <c r="FS9" s="907" t="s">
        <v>56</v>
      </c>
      <c r="FT9" s="842" t="s">
        <v>220</v>
      </c>
      <c r="FU9" s="528">
        <v>22.565</v>
      </c>
      <c r="FV9" s="528">
        <v>23.283</v>
      </c>
      <c r="FW9" s="537">
        <f t="shared" si="16"/>
        <v>23.283</v>
      </c>
      <c r="FX9" s="59"/>
      <c r="FY9" s="59"/>
      <c r="FZ9" s="59"/>
      <c r="GA9" s="59"/>
      <c r="GC9" s="993" t="s">
        <v>56</v>
      </c>
      <c r="GD9" s="813" t="s">
        <v>3308</v>
      </c>
      <c r="GE9" s="479" t="s">
        <v>1786</v>
      </c>
      <c r="GF9" s="813" t="s">
        <v>3064</v>
      </c>
      <c r="GG9" s="605" t="s">
        <v>3309</v>
      </c>
      <c r="GI9" s="739" t="s">
        <v>56</v>
      </c>
      <c r="GJ9" s="388" t="s">
        <v>3701</v>
      </c>
      <c r="GK9" s="1279">
        <v>1996</v>
      </c>
      <c r="GL9" s="388" t="s">
        <v>3508</v>
      </c>
      <c r="GM9" s="1280" t="s">
        <v>3509</v>
      </c>
      <c r="GN9" s="1281">
        <v>11</v>
      </c>
      <c r="GP9" s="485" t="s">
        <v>56</v>
      </c>
      <c r="GQ9" s="128" t="s">
        <v>371</v>
      </c>
      <c r="GR9" s="128" t="s">
        <v>210</v>
      </c>
      <c r="GS9" s="605" t="s">
        <v>3873</v>
      </c>
      <c r="GU9" s="1154" t="s">
        <v>56</v>
      </c>
      <c r="GV9" s="1299" t="s">
        <v>3900</v>
      </c>
      <c r="GW9" s="1247">
        <v>2001</v>
      </c>
      <c r="GX9" s="1299" t="s">
        <v>3901</v>
      </c>
      <c r="GY9" s="1305">
        <v>0.018871180555555554</v>
      </c>
      <c r="GZ9" s="1300">
        <v>76</v>
      </c>
      <c r="HB9" s="485" t="s">
        <v>52</v>
      </c>
      <c r="HC9" s="128" t="s">
        <v>367</v>
      </c>
      <c r="HD9" s="128" t="s">
        <v>368</v>
      </c>
      <c r="HE9" s="605" t="s">
        <v>4277</v>
      </c>
      <c r="HG9" s="1485"/>
      <c r="HH9" s="1486"/>
      <c r="HI9" s="1487"/>
      <c r="HJ9" s="1487"/>
      <c r="HK9" s="1487"/>
      <c r="HL9" s="1487"/>
      <c r="HM9" s="1487"/>
      <c r="HN9" s="1487"/>
      <c r="HO9" s="1487"/>
      <c r="HP9" s="1487"/>
      <c r="HQ9" s="1487"/>
      <c r="HR9" s="1487"/>
      <c r="HS9" s="1487"/>
      <c r="HT9" s="1490"/>
      <c r="HU9" s="1498"/>
      <c r="HV9" s="1493"/>
      <c r="HW9" s="1494"/>
      <c r="HX9" s="1487"/>
      <c r="HY9" s="1487"/>
      <c r="HZ9" s="1487"/>
      <c r="IA9" s="1500"/>
      <c r="IB9" s="1500"/>
      <c r="IC9" s="1500"/>
      <c r="ID9" s="1500"/>
      <c r="IE9" s="1500"/>
      <c r="IF9" s="1500"/>
      <c r="IG9" s="1500"/>
      <c r="IH9" s="1500"/>
      <c r="II9" s="1487"/>
      <c r="IJ9" s="1502"/>
      <c r="IL9" s="1154" t="s">
        <v>56</v>
      </c>
      <c r="IM9" s="1299" t="s">
        <v>4678</v>
      </c>
      <c r="IN9" s="1247">
        <v>1998</v>
      </c>
      <c r="IO9" s="1362" t="s">
        <v>4679</v>
      </c>
      <c r="IP9" s="1363">
        <v>0.016185555555555557</v>
      </c>
      <c r="IQ9" s="1300" t="s">
        <v>424</v>
      </c>
    </row>
    <row r="10" spans="1:251" ht="12.75">
      <c r="A10" s="848" t="s">
        <v>53</v>
      </c>
      <c r="B10" s="795" t="s">
        <v>654</v>
      </c>
      <c r="C10" s="555">
        <v>13.843</v>
      </c>
      <c r="D10" s="555">
        <v>14.376</v>
      </c>
      <c r="E10" s="798">
        <f t="shared" si="0"/>
        <v>14.376</v>
      </c>
      <c r="F10" s="904" t="s">
        <v>236</v>
      </c>
      <c r="G10" s="555">
        <v>17.054</v>
      </c>
      <c r="H10" s="555">
        <v>18.543</v>
      </c>
      <c r="I10" s="798">
        <f t="shared" si="20"/>
        <v>18.543</v>
      </c>
      <c r="K10" s="848" t="s">
        <v>53</v>
      </c>
      <c r="L10" s="498" t="s">
        <v>354</v>
      </c>
      <c r="M10" s="498" t="s">
        <v>355</v>
      </c>
      <c r="N10" s="361" t="s">
        <v>2252</v>
      </c>
      <c r="P10" s="848" t="s">
        <v>53</v>
      </c>
      <c r="Q10" s="795" t="s">
        <v>1358</v>
      </c>
      <c r="R10" s="555">
        <v>16.607</v>
      </c>
      <c r="S10" s="555">
        <v>15.994</v>
      </c>
      <c r="T10" s="798">
        <f t="shared" si="1"/>
        <v>16.607</v>
      </c>
      <c r="U10" s="801" t="s">
        <v>2189</v>
      </c>
      <c r="V10" s="555">
        <v>20.155</v>
      </c>
      <c r="W10" s="555">
        <v>18.611</v>
      </c>
      <c r="X10" s="798">
        <f t="shared" si="2"/>
        <v>20.155</v>
      </c>
      <c r="Z10" s="848" t="s">
        <v>53</v>
      </c>
      <c r="AA10" s="971" t="s">
        <v>1373</v>
      </c>
      <c r="AB10" s="555">
        <v>14.882</v>
      </c>
      <c r="AC10" s="555">
        <v>15.042</v>
      </c>
      <c r="AD10" s="344">
        <v>15.042</v>
      </c>
      <c r="AE10" s="974" t="s">
        <v>604</v>
      </c>
      <c r="AF10" s="554">
        <v>23.284</v>
      </c>
      <c r="AG10" s="554">
        <v>20.825</v>
      </c>
      <c r="AH10" s="344">
        <v>23.284</v>
      </c>
      <c r="AI10" s="746" t="s">
        <v>1460</v>
      </c>
      <c r="AJ10" s="554" t="s">
        <v>239</v>
      </c>
      <c r="AK10" s="554" t="s">
        <v>239</v>
      </c>
      <c r="AL10" s="790" t="s">
        <v>239</v>
      </c>
      <c r="AN10" s="485" t="s">
        <v>53</v>
      </c>
      <c r="AO10" s="787" t="s">
        <v>2209</v>
      </c>
      <c r="AP10" s="555">
        <v>21.638</v>
      </c>
      <c r="AQ10" s="555">
        <v>20.345</v>
      </c>
      <c r="AR10" s="798">
        <f t="shared" si="3"/>
        <v>21.638</v>
      </c>
      <c r="AT10" s="506" t="s">
        <v>53</v>
      </c>
      <c r="AU10" s="1011" t="s">
        <v>1368</v>
      </c>
      <c r="AV10" s="661">
        <v>14.391</v>
      </c>
      <c r="AW10" s="661">
        <v>14.413</v>
      </c>
      <c r="AX10" s="661">
        <f t="shared" si="11"/>
        <v>14.413</v>
      </c>
      <c r="AY10" s="661">
        <v>15.041</v>
      </c>
      <c r="AZ10" s="661">
        <v>15.013</v>
      </c>
      <c r="BA10" s="661">
        <f t="shared" si="12"/>
        <v>15.041</v>
      </c>
      <c r="BB10" s="670">
        <f t="shared" si="13"/>
        <v>14.413</v>
      </c>
      <c r="BC10" s="1013" t="s">
        <v>244</v>
      </c>
      <c r="BD10" s="661">
        <v>19.692</v>
      </c>
      <c r="BE10" s="661">
        <v>19.885</v>
      </c>
      <c r="BF10" s="661">
        <f t="shared" si="4"/>
        <v>19.885</v>
      </c>
      <c r="BG10" s="661">
        <v>18.43</v>
      </c>
      <c r="BH10" s="661">
        <v>18.378</v>
      </c>
      <c r="BI10" s="661">
        <f t="shared" si="5"/>
        <v>18.43</v>
      </c>
      <c r="BJ10" s="662">
        <f t="shared" si="6"/>
        <v>18.43</v>
      </c>
      <c r="BL10" s="848" t="s">
        <v>53</v>
      </c>
      <c r="BM10" s="1017" t="s">
        <v>236</v>
      </c>
      <c r="BN10" s="555">
        <v>14.634</v>
      </c>
      <c r="BO10" s="555">
        <v>14.944</v>
      </c>
      <c r="BP10" s="798">
        <v>14.944</v>
      </c>
      <c r="BQ10" s="1018" t="s">
        <v>1379</v>
      </c>
      <c r="BR10" s="555">
        <v>19.661</v>
      </c>
      <c r="BS10" s="555">
        <v>21.38</v>
      </c>
      <c r="BT10" s="798">
        <v>21.38</v>
      </c>
      <c r="BV10" s="506" t="s">
        <v>53</v>
      </c>
      <c r="BW10" s="673" t="s">
        <v>614</v>
      </c>
      <c r="BX10" s="661">
        <v>13.419</v>
      </c>
      <c r="BY10" s="661">
        <v>14.305</v>
      </c>
      <c r="BZ10" s="662">
        <v>14.305</v>
      </c>
      <c r="CA10" s="1051" t="s">
        <v>222</v>
      </c>
      <c r="CB10" s="667">
        <v>22.98</v>
      </c>
      <c r="CC10" s="667">
        <v>24.324</v>
      </c>
      <c r="CD10" s="668">
        <v>24.324</v>
      </c>
      <c r="CF10" s="907" t="s">
        <v>53</v>
      </c>
      <c r="CG10" s="842" t="s">
        <v>2328</v>
      </c>
      <c r="CH10" s="1033" t="s">
        <v>2329</v>
      </c>
      <c r="CI10" s="1034" t="s">
        <v>1763</v>
      </c>
      <c r="CJ10" s="1033" t="s">
        <v>2330</v>
      </c>
      <c r="CK10" s="1034" t="s">
        <v>1770</v>
      </c>
      <c r="CL10" s="1033" t="s">
        <v>2331</v>
      </c>
      <c r="CM10" s="1034" t="s">
        <v>1739</v>
      </c>
      <c r="CN10" s="1033" t="s">
        <v>2332</v>
      </c>
      <c r="CO10" s="1034" t="s">
        <v>1413</v>
      </c>
      <c r="CP10" s="1033" t="s">
        <v>2333</v>
      </c>
      <c r="CQ10" s="489">
        <v>12</v>
      </c>
      <c r="CS10" s="907" t="s">
        <v>53</v>
      </c>
      <c r="CT10" s="842" t="s">
        <v>1382</v>
      </c>
      <c r="CU10" s="528">
        <v>31.465</v>
      </c>
      <c r="CV10" s="528">
        <v>28.693</v>
      </c>
      <c r="CW10" s="537">
        <v>31.465</v>
      </c>
      <c r="CX10" s="59"/>
      <c r="CY10" s="59"/>
      <c r="CZ10" s="59"/>
      <c r="DA10" s="59"/>
      <c r="DB10" s="119"/>
      <c r="DC10" s="1167" t="s">
        <v>53</v>
      </c>
      <c r="DD10" s="1166" t="s">
        <v>1705</v>
      </c>
      <c r="DE10" s="766">
        <v>26.243</v>
      </c>
      <c r="DF10" s="766">
        <v>26.278</v>
      </c>
      <c r="DG10" s="767">
        <v>26.278</v>
      </c>
      <c r="DL10" s="1163"/>
      <c r="DM10" s="1163"/>
      <c r="DN10" s="1163"/>
      <c r="DO10" s="1163"/>
      <c r="DP10" s="963"/>
      <c r="DQ10" s="580" t="s">
        <v>53</v>
      </c>
      <c r="DR10" s="568" t="s">
        <v>1377</v>
      </c>
      <c r="DS10" s="569">
        <v>14.154</v>
      </c>
      <c r="DT10" s="569">
        <v>15.927</v>
      </c>
      <c r="DU10" s="1145">
        <f t="shared" si="7"/>
        <v>15.927</v>
      </c>
      <c r="DV10" s="1146" t="s">
        <v>2273</v>
      </c>
      <c r="DW10" s="569">
        <v>21.25</v>
      </c>
      <c r="DX10" s="569">
        <v>24.993</v>
      </c>
      <c r="DY10" s="1145">
        <f t="shared" si="8"/>
        <v>24.993</v>
      </c>
      <c r="DZ10" s="1146" t="s">
        <v>1670</v>
      </c>
      <c r="EA10" s="569">
        <v>16.207</v>
      </c>
      <c r="EB10" s="569" t="s">
        <v>239</v>
      </c>
      <c r="EC10" s="579" t="s">
        <v>239</v>
      </c>
      <c r="ED10" s="58"/>
      <c r="EE10" s="1154" t="s">
        <v>49</v>
      </c>
      <c r="EF10" s="712" t="s">
        <v>213</v>
      </c>
      <c r="EG10" s="569">
        <v>17.895</v>
      </c>
      <c r="EH10" s="569">
        <v>19.169</v>
      </c>
      <c r="EI10" s="569">
        <f t="shared" si="17"/>
        <v>19.169</v>
      </c>
      <c r="EJ10" s="569">
        <v>16.178</v>
      </c>
      <c r="EK10" s="569">
        <v>15.57</v>
      </c>
      <c r="EL10" s="569">
        <f t="shared" si="18"/>
        <v>16.178</v>
      </c>
      <c r="EM10" s="579">
        <f t="shared" si="19"/>
        <v>16.178</v>
      </c>
      <c r="EN10" s="808"/>
      <c r="EO10" s="580" t="s">
        <v>53</v>
      </c>
      <c r="EP10" s="568" t="s">
        <v>241</v>
      </c>
      <c r="EQ10" s="569">
        <v>14.605</v>
      </c>
      <c r="ER10" s="569">
        <v>14.089</v>
      </c>
      <c r="ES10" s="1145">
        <v>14.605</v>
      </c>
      <c r="ET10" s="1146" t="s">
        <v>245</v>
      </c>
      <c r="EU10" s="569">
        <v>17.628</v>
      </c>
      <c r="EV10" s="569">
        <v>19.236</v>
      </c>
      <c r="EW10" s="579">
        <v>19.236</v>
      </c>
      <c r="EX10" s="1175" t="s">
        <v>204</v>
      </c>
      <c r="EY10" s="569">
        <v>16.808</v>
      </c>
      <c r="EZ10" s="569">
        <v>18.924</v>
      </c>
      <c r="FA10" s="579">
        <v>18.924</v>
      </c>
      <c r="FB10" s="59"/>
      <c r="FC10" s="353" t="s">
        <v>249</v>
      </c>
      <c r="FD10" s="128" t="s">
        <v>72</v>
      </c>
      <c r="FE10" s="280"/>
      <c r="FF10" s="416"/>
      <c r="FG10" s="40"/>
      <c r="FI10" s="907" t="s">
        <v>53</v>
      </c>
      <c r="FJ10" s="842" t="s">
        <v>643</v>
      </c>
      <c r="FK10" s="528">
        <v>16.422</v>
      </c>
      <c r="FL10" s="528">
        <v>15.828</v>
      </c>
      <c r="FM10" s="537">
        <f t="shared" si="14"/>
        <v>16.422</v>
      </c>
      <c r="FN10" s="1229" t="s">
        <v>677</v>
      </c>
      <c r="FO10" s="528">
        <v>20.823</v>
      </c>
      <c r="FP10" s="528">
        <v>23.474</v>
      </c>
      <c r="FQ10" s="537">
        <f t="shared" si="15"/>
        <v>23.474</v>
      </c>
      <c r="FS10" s="907" t="s">
        <v>53</v>
      </c>
      <c r="FT10" s="842" t="s">
        <v>178</v>
      </c>
      <c r="FU10" s="528">
        <v>39.758</v>
      </c>
      <c r="FV10" s="528">
        <v>39.67</v>
      </c>
      <c r="FW10" s="537">
        <f t="shared" si="16"/>
        <v>39.758</v>
      </c>
      <c r="FX10" s="59"/>
      <c r="FY10" s="59"/>
      <c r="FZ10" s="59"/>
      <c r="GA10" s="59"/>
      <c r="GC10" s="993" t="s">
        <v>53</v>
      </c>
      <c r="GD10" s="813" t="s">
        <v>3310</v>
      </c>
      <c r="GE10" s="479" t="s">
        <v>1742</v>
      </c>
      <c r="GF10" s="813" t="s">
        <v>3311</v>
      </c>
      <c r="GG10" s="605" t="s">
        <v>3312</v>
      </c>
      <c r="GI10" s="739" t="s">
        <v>53</v>
      </c>
      <c r="GJ10" s="388" t="s">
        <v>3702</v>
      </c>
      <c r="GK10" s="1279">
        <v>1977</v>
      </c>
      <c r="GL10" s="388" t="s">
        <v>3455</v>
      </c>
      <c r="GM10" s="1280" t="s">
        <v>3510</v>
      </c>
      <c r="GN10" s="1281">
        <v>13</v>
      </c>
      <c r="GP10" s="485" t="s">
        <v>53</v>
      </c>
      <c r="GQ10" s="128" t="s">
        <v>1795</v>
      </c>
      <c r="GR10" s="128" t="s">
        <v>603</v>
      </c>
      <c r="GS10" s="605" t="s">
        <v>3874</v>
      </c>
      <c r="GU10" s="1154" t="s">
        <v>53</v>
      </c>
      <c r="GV10" s="1299" t="s">
        <v>3902</v>
      </c>
      <c r="GW10" s="1247">
        <v>2003</v>
      </c>
      <c r="GX10" s="1299" t="s">
        <v>3903</v>
      </c>
      <c r="GY10" s="1305">
        <v>0.018941851851851852</v>
      </c>
      <c r="GZ10" s="1300">
        <v>79</v>
      </c>
      <c r="HB10" s="1106" t="s">
        <v>53</v>
      </c>
      <c r="HC10" s="1073" t="s">
        <v>80</v>
      </c>
      <c r="HD10" s="1073" t="s">
        <v>222</v>
      </c>
      <c r="HE10" s="604" t="s">
        <v>2091</v>
      </c>
      <c r="HG10" s="1485"/>
      <c r="HH10" s="1486"/>
      <c r="HI10" s="1487"/>
      <c r="HJ10" s="1487"/>
      <c r="HK10" s="1487"/>
      <c r="HL10" s="1487"/>
      <c r="HM10" s="1487"/>
      <c r="HN10" s="1487"/>
      <c r="HO10" s="1487"/>
      <c r="HP10" s="1487"/>
      <c r="HQ10" s="1487"/>
      <c r="HR10" s="1487"/>
      <c r="HS10" s="1487"/>
      <c r="HT10" s="1490"/>
      <c r="HU10" s="1498"/>
      <c r="HV10" s="1493"/>
      <c r="HW10" s="1494"/>
      <c r="HX10" s="1487"/>
      <c r="HY10" s="1487"/>
      <c r="HZ10" s="1487"/>
      <c r="IA10" s="1500"/>
      <c r="IB10" s="1500"/>
      <c r="IC10" s="1500"/>
      <c r="ID10" s="1500"/>
      <c r="IE10" s="1500"/>
      <c r="IF10" s="1500"/>
      <c r="IG10" s="1500"/>
      <c r="IH10" s="1500"/>
      <c r="II10" s="1487"/>
      <c r="IJ10" s="1502"/>
      <c r="IL10" s="1154" t="s">
        <v>53</v>
      </c>
      <c r="IM10" s="1299" t="s">
        <v>4680</v>
      </c>
      <c r="IN10" s="1247">
        <v>1999</v>
      </c>
      <c r="IO10" s="1362"/>
      <c r="IP10" s="1363">
        <v>0.016392256944444444</v>
      </c>
      <c r="IQ10" s="1300" t="s">
        <v>442</v>
      </c>
    </row>
    <row r="11" spans="1:251" ht="13.5" thickBot="1">
      <c r="A11" s="848" t="s">
        <v>57</v>
      </c>
      <c r="B11" s="762" t="s">
        <v>2185</v>
      </c>
      <c r="C11" s="796">
        <v>14.429</v>
      </c>
      <c r="D11" s="796">
        <v>14.347</v>
      </c>
      <c r="E11" s="798">
        <f t="shared" si="0"/>
        <v>14.429</v>
      </c>
      <c r="F11" s="966" t="s">
        <v>1342</v>
      </c>
      <c r="G11" s="796">
        <v>17.723</v>
      </c>
      <c r="H11" s="796">
        <v>18.765</v>
      </c>
      <c r="I11" s="798">
        <f t="shared" si="20"/>
        <v>18.765</v>
      </c>
      <c r="J11" s="964"/>
      <c r="K11" s="848" t="s">
        <v>57</v>
      </c>
      <c r="L11" s="498" t="s">
        <v>2233</v>
      </c>
      <c r="M11" s="812" t="s">
        <v>2243</v>
      </c>
      <c r="N11" s="361" t="s">
        <v>2253</v>
      </c>
      <c r="O11" s="964"/>
      <c r="P11" s="848" t="s">
        <v>57</v>
      </c>
      <c r="Q11" s="762" t="s">
        <v>355</v>
      </c>
      <c r="R11" s="796">
        <v>16.625</v>
      </c>
      <c r="S11" s="796">
        <v>16.393</v>
      </c>
      <c r="T11" s="798">
        <f t="shared" si="1"/>
        <v>16.625</v>
      </c>
      <c r="U11" s="913" t="s">
        <v>245</v>
      </c>
      <c r="V11" s="796">
        <v>23.139</v>
      </c>
      <c r="W11" s="796">
        <v>23.752</v>
      </c>
      <c r="X11" s="798">
        <f t="shared" si="2"/>
        <v>23.752</v>
      </c>
      <c r="Z11" s="848" t="s">
        <v>57</v>
      </c>
      <c r="AA11" s="971" t="s">
        <v>659</v>
      </c>
      <c r="AB11" s="555">
        <v>15.111</v>
      </c>
      <c r="AC11" s="555">
        <v>14.941</v>
      </c>
      <c r="AD11" s="344">
        <v>15.111</v>
      </c>
      <c r="AE11" s="974" t="s">
        <v>435</v>
      </c>
      <c r="AF11" s="554">
        <v>19.87</v>
      </c>
      <c r="AG11" s="554">
        <v>23.867</v>
      </c>
      <c r="AH11" s="344">
        <v>23.867</v>
      </c>
      <c r="AI11" s="746" t="s">
        <v>1381</v>
      </c>
      <c r="AJ11" s="554" t="s">
        <v>239</v>
      </c>
      <c r="AK11" s="554" t="s">
        <v>239</v>
      </c>
      <c r="AL11" s="790" t="s">
        <v>239</v>
      </c>
      <c r="AN11" s="485" t="s">
        <v>57</v>
      </c>
      <c r="AO11" s="787" t="s">
        <v>1964</v>
      </c>
      <c r="AP11" s="555">
        <v>22.011</v>
      </c>
      <c r="AQ11" s="555">
        <v>20.091</v>
      </c>
      <c r="AR11" s="798">
        <f t="shared" si="3"/>
        <v>22.011</v>
      </c>
      <c r="AT11" s="506" t="s">
        <v>57</v>
      </c>
      <c r="AU11" s="1011" t="s">
        <v>1354</v>
      </c>
      <c r="AV11" s="661">
        <v>14.652</v>
      </c>
      <c r="AW11" s="661">
        <v>14.79</v>
      </c>
      <c r="AX11" s="661">
        <f t="shared" si="11"/>
        <v>14.79</v>
      </c>
      <c r="AY11" s="661">
        <v>14.21</v>
      </c>
      <c r="AZ11" s="661">
        <v>14.526</v>
      </c>
      <c r="BA11" s="661">
        <f t="shared" si="12"/>
        <v>14.526</v>
      </c>
      <c r="BB11" s="670">
        <f t="shared" si="13"/>
        <v>14.526</v>
      </c>
      <c r="BC11" s="1013" t="s">
        <v>236</v>
      </c>
      <c r="BD11" s="661">
        <v>17.153</v>
      </c>
      <c r="BE11" s="661">
        <v>18.439</v>
      </c>
      <c r="BF11" s="661">
        <f t="shared" si="4"/>
        <v>18.439</v>
      </c>
      <c r="BG11" s="661">
        <v>21.228</v>
      </c>
      <c r="BH11" s="661">
        <v>17.709</v>
      </c>
      <c r="BI11" s="661">
        <f t="shared" si="5"/>
        <v>21.228</v>
      </c>
      <c r="BJ11" s="662">
        <f t="shared" si="6"/>
        <v>18.439</v>
      </c>
      <c r="BL11" s="848" t="s">
        <v>57</v>
      </c>
      <c r="BM11" s="862" t="s">
        <v>1354</v>
      </c>
      <c r="BN11" s="796">
        <v>15.149</v>
      </c>
      <c r="BO11" s="796">
        <v>14.844</v>
      </c>
      <c r="BP11" s="798">
        <v>15.149</v>
      </c>
      <c r="BQ11" s="902" t="s">
        <v>435</v>
      </c>
      <c r="BR11" s="796">
        <v>21.337</v>
      </c>
      <c r="BS11" s="796">
        <v>21.546</v>
      </c>
      <c r="BT11" s="798">
        <v>21.546</v>
      </c>
      <c r="BV11" s="506" t="s">
        <v>57</v>
      </c>
      <c r="BW11" s="673" t="s">
        <v>619</v>
      </c>
      <c r="BX11" s="661">
        <v>14.378</v>
      </c>
      <c r="BY11" s="661">
        <v>12.493</v>
      </c>
      <c r="BZ11" s="662">
        <v>14.378</v>
      </c>
      <c r="CA11" s="1047" t="s">
        <v>1349</v>
      </c>
      <c r="CB11" s="661">
        <v>28.692</v>
      </c>
      <c r="CC11" s="661">
        <v>30.523</v>
      </c>
      <c r="CD11" s="662">
        <v>30.523</v>
      </c>
      <c r="CF11" s="907" t="s">
        <v>57</v>
      </c>
      <c r="CG11" s="842" t="s">
        <v>2334</v>
      </c>
      <c r="CH11" s="1033" t="s">
        <v>2335</v>
      </c>
      <c r="CI11" s="1034" t="s">
        <v>1769</v>
      </c>
      <c r="CJ11" s="1033" t="s">
        <v>2336</v>
      </c>
      <c r="CK11" s="1034" t="s">
        <v>1749</v>
      </c>
      <c r="CL11" s="1033" t="s">
        <v>2337</v>
      </c>
      <c r="CM11" s="1034" t="s">
        <v>1757</v>
      </c>
      <c r="CN11" s="1033" t="s">
        <v>2338</v>
      </c>
      <c r="CO11" s="1034" t="s">
        <v>1776</v>
      </c>
      <c r="CP11" s="1033" t="s">
        <v>2339</v>
      </c>
      <c r="CQ11" s="489">
        <v>14</v>
      </c>
      <c r="CS11" s="907" t="s">
        <v>57</v>
      </c>
      <c r="CT11" s="842" t="s">
        <v>29</v>
      </c>
      <c r="CU11" s="528">
        <v>35.706</v>
      </c>
      <c r="CV11" s="528">
        <v>31.214</v>
      </c>
      <c r="CW11" s="537">
        <v>35.706</v>
      </c>
      <c r="CX11" s="59"/>
      <c r="CY11" s="59"/>
      <c r="CZ11" s="59"/>
      <c r="DA11" s="59"/>
      <c r="DB11" s="119"/>
      <c r="DC11" s="1167" t="s">
        <v>57</v>
      </c>
      <c r="DD11" s="1166" t="s">
        <v>1370</v>
      </c>
      <c r="DE11" s="766">
        <v>35.508</v>
      </c>
      <c r="DF11" s="766">
        <v>34.342</v>
      </c>
      <c r="DG11" s="767">
        <v>35.508</v>
      </c>
      <c r="DL11" s="1163"/>
      <c r="DM11" s="1163"/>
      <c r="DN11" s="1163"/>
      <c r="DO11" s="1163"/>
      <c r="DP11" s="963"/>
      <c r="DQ11" s="580" t="s">
        <v>57</v>
      </c>
      <c r="DR11" s="568" t="s">
        <v>1359</v>
      </c>
      <c r="DS11" s="569">
        <v>17.025</v>
      </c>
      <c r="DT11" s="569">
        <v>16.962</v>
      </c>
      <c r="DU11" s="1145">
        <f t="shared" si="7"/>
        <v>17.025</v>
      </c>
      <c r="DV11" s="1146" t="s">
        <v>245</v>
      </c>
      <c r="DW11" s="569">
        <v>28.602</v>
      </c>
      <c r="DX11" s="569">
        <v>30.746</v>
      </c>
      <c r="DY11" s="1145">
        <f t="shared" si="8"/>
        <v>30.746</v>
      </c>
      <c r="DZ11" s="1147" t="s">
        <v>2050</v>
      </c>
      <c r="EA11" s="585" t="s">
        <v>239</v>
      </c>
      <c r="EB11" s="585">
        <v>18.972</v>
      </c>
      <c r="EC11" s="586" t="s">
        <v>239</v>
      </c>
      <c r="ED11" s="58"/>
      <c r="EE11" s="1154" t="s">
        <v>47</v>
      </c>
      <c r="EF11" s="712" t="s">
        <v>435</v>
      </c>
      <c r="EG11" s="569">
        <v>22.479</v>
      </c>
      <c r="EH11" s="569">
        <v>19.307</v>
      </c>
      <c r="EI11" s="569">
        <f t="shared" si="17"/>
        <v>22.479</v>
      </c>
      <c r="EJ11" s="569">
        <v>16.106</v>
      </c>
      <c r="EK11" s="569">
        <v>16.881</v>
      </c>
      <c r="EL11" s="569">
        <f t="shared" si="18"/>
        <v>16.881</v>
      </c>
      <c r="EM11" s="579">
        <f t="shared" si="19"/>
        <v>16.881</v>
      </c>
      <c r="EN11" s="808"/>
      <c r="EO11" s="580" t="s">
        <v>57</v>
      </c>
      <c r="EP11" s="568" t="s">
        <v>1373</v>
      </c>
      <c r="EQ11" s="569">
        <v>14.791</v>
      </c>
      <c r="ER11" s="569">
        <v>14.679</v>
      </c>
      <c r="ES11" s="1145">
        <v>14.791</v>
      </c>
      <c r="ET11" s="714" t="s">
        <v>604</v>
      </c>
      <c r="EU11" s="569">
        <v>19.87</v>
      </c>
      <c r="EV11" s="569">
        <v>19.166</v>
      </c>
      <c r="EW11" s="579">
        <v>19.87</v>
      </c>
      <c r="EX11" s="1176" t="s">
        <v>659</v>
      </c>
      <c r="EY11" s="585">
        <v>23.168</v>
      </c>
      <c r="EZ11" s="585">
        <v>19.205</v>
      </c>
      <c r="FA11" s="586">
        <v>23.168</v>
      </c>
      <c r="FB11" s="59"/>
      <c r="FC11" s="353" t="s">
        <v>250</v>
      </c>
      <c r="FD11" s="128" t="s">
        <v>13</v>
      </c>
      <c r="FE11" s="280"/>
      <c r="FF11" s="416"/>
      <c r="FG11" s="40"/>
      <c r="FI11" s="907" t="s">
        <v>57</v>
      </c>
      <c r="FJ11" s="842" t="s">
        <v>1373</v>
      </c>
      <c r="FK11" s="528">
        <v>16.096</v>
      </c>
      <c r="FL11" s="528">
        <v>16.552</v>
      </c>
      <c r="FM11" s="537">
        <f t="shared" si="14"/>
        <v>16.552</v>
      </c>
      <c r="FN11" s="1231" t="s">
        <v>656</v>
      </c>
      <c r="FO11" s="1228" t="s">
        <v>239</v>
      </c>
      <c r="FP11" s="1228">
        <v>20.335</v>
      </c>
      <c r="FQ11" s="845" t="s">
        <v>239</v>
      </c>
      <c r="FS11" s="907" t="s">
        <v>57</v>
      </c>
      <c r="FT11" s="842" t="s">
        <v>212</v>
      </c>
      <c r="FU11" s="528">
        <v>49.476</v>
      </c>
      <c r="FV11" s="528">
        <v>36.576</v>
      </c>
      <c r="FW11" s="537">
        <f t="shared" si="16"/>
        <v>49.476</v>
      </c>
      <c r="FX11" s="59"/>
      <c r="FY11" s="59"/>
      <c r="FZ11" s="59"/>
      <c r="GA11" s="59"/>
      <c r="GC11" s="993" t="s">
        <v>57</v>
      </c>
      <c r="GD11" s="813" t="s">
        <v>3074</v>
      </c>
      <c r="GE11" s="479" t="s">
        <v>3300</v>
      </c>
      <c r="GF11" s="813" t="s">
        <v>3045</v>
      </c>
      <c r="GG11" s="605" t="s">
        <v>3313</v>
      </c>
      <c r="GI11" s="739" t="s">
        <v>57</v>
      </c>
      <c r="GJ11" s="388" t="s">
        <v>3703</v>
      </c>
      <c r="GK11" s="1279">
        <v>1977</v>
      </c>
      <c r="GL11" s="388" t="s">
        <v>3511</v>
      </c>
      <c r="GM11" s="1280" t="s">
        <v>3512</v>
      </c>
      <c r="GN11" s="1281">
        <v>14</v>
      </c>
      <c r="GP11" s="485" t="s">
        <v>57</v>
      </c>
      <c r="GQ11" s="128" t="s">
        <v>367</v>
      </c>
      <c r="GR11" s="128" t="s">
        <v>368</v>
      </c>
      <c r="GS11" s="605" t="s">
        <v>3875</v>
      </c>
      <c r="GU11" s="1155" t="s">
        <v>57</v>
      </c>
      <c r="GV11" s="1301" t="s">
        <v>3904</v>
      </c>
      <c r="GW11" s="1261">
        <v>1999</v>
      </c>
      <c r="GX11" s="1301"/>
      <c r="GY11" s="1306">
        <v>0.019230949074074074</v>
      </c>
      <c r="GZ11" s="1302">
        <v>92</v>
      </c>
      <c r="HB11" s="485" t="s">
        <v>57</v>
      </c>
      <c r="HC11" s="128" t="s">
        <v>5388</v>
      </c>
      <c r="HD11" s="128" t="s">
        <v>487</v>
      </c>
      <c r="HE11" s="605" t="s">
        <v>5389</v>
      </c>
      <c r="HG11" s="1485"/>
      <c r="HH11" s="1486"/>
      <c r="HI11" s="1487"/>
      <c r="HJ11" s="1487"/>
      <c r="HK11" s="1487"/>
      <c r="HL11" s="1487"/>
      <c r="HM11" s="1487"/>
      <c r="HN11" s="1487"/>
      <c r="HO11" s="1487"/>
      <c r="HP11" s="1487"/>
      <c r="HQ11" s="1487"/>
      <c r="HR11" s="1487"/>
      <c r="HS11" s="1487"/>
      <c r="HT11" s="1490"/>
      <c r="HU11" s="1498"/>
      <c r="HV11" s="1495"/>
      <c r="HW11" s="1496"/>
      <c r="HX11" s="1487"/>
      <c r="HY11" s="1487"/>
      <c r="HZ11" s="1487"/>
      <c r="IA11" s="1501"/>
      <c r="IB11" s="1501"/>
      <c r="IC11" s="1501"/>
      <c r="ID11" s="1501"/>
      <c r="IE11" s="1501"/>
      <c r="IF11" s="1501"/>
      <c r="IG11" s="1501"/>
      <c r="IH11" s="1501"/>
      <c r="II11" s="1487"/>
      <c r="IJ11" s="1502"/>
      <c r="IL11" s="1154" t="s">
        <v>57</v>
      </c>
      <c r="IM11" s="1299" t="s">
        <v>4681</v>
      </c>
      <c r="IN11" s="1247">
        <v>1999</v>
      </c>
      <c r="IO11" s="1362"/>
      <c r="IP11" s="1363">
        <v>0.016794131944444447</v>
      </c>
      <c r="IQ11" s="1300" t="s">
        <v>472</v>
      </c>
    </row>
    <row r="12" spans="1:251" ht="13.5" thickBot="1">
      <c r="A12" s="848" t="s">
        <v>51</v>
      </c>
      <c r="B12" s="762" t="s">
        <v>326</v>
      </c>
      <c r="C12" s="796">
        <v>14.176</v>
      </c>
      <c r="D12" s="796">
        <v>14.506</v>
      </c>
      <c r="E12" s="798">
        <f t="shared" si="0"/>
        <v>14.506</v>
      </c>
      <c r="F12" s="966" t="s">
        <v>1660</v>
      </c>
      <c r="G12" s="796">
        <v>18.897</v>
      </c>
      <c r="H12" s="796">
        <v>18.882</v>
      </c>
      <c r="I12" s="798">
        <f t="shared" si="20"/>
        <v>18.897</v>
      </c>
      <c r="J12" s="964"/>
      <c r="K12" s="848" t="s">
        <v>51</v>
      </c>
      <c r="L12" s="498" t="s">
        <v>552</v>
      </c>
      <c r="M12" s="498" t="s">
        <v>2244</v>
      </c>
      <c r="N12" s="361" t="s">
        <v>2254</v>
      </c>
      <c r="O12" s="964"/>
      <c r="P12" s="848" t="s">
        <v>51</v>
      </c>
      <c r="Q12" s="762" t="s">
        <v>650</v>
      </c>
      <c r="R12" s="796">
        <v>16.713</v>
      </c>
      <c r="S12" s="796">
        <v>15.819</v>
      </c>
      <c r="T12" s="798">
        <f t="shared" si="1"/>
        <v>16.713</v>
      </c>
      <c r="U12" s="913" t="s">
        <v>355</v>
      </c>
      <c r="V12" s="761" t="s">
        <v>238</v>
      </c>
      <c r="W12" s="761" t="s">
        <v>238</v>
      </c>
      <c r="X12" s="790" t="s">
        <v>239</v>
      </c>
      <c r="Z12" s="848" t="s">
        <v>51</v>
      </c>
      <c r="AA12" s="971" t="s">
        <v>244</v>
      </c>
      <c r="AB12" s="555">
        <v>15.385</v>
      </c>
      <c r="AC12" s="555">
        <v>15.149</v>
      </c>
      <c r="AD12" s="344">
        <v>15.385</v>
      </c>
      <c r="AE12" s="974" t="s">
        <v>1456</v>
      </c>
      <c r="AF12" s="554">
        <v>24.101</v>
      </c>
      <c r="AG12" s="554">
        <v>22.817</v>
      </c>
      <c r="AH12" s="344">
        <v>24.101</v>
      </c>
      <c r="AI12" s="747" t="s">
        <v>204</v>
      </c>
      <c r="AJ12" s="556" t="s">
        <v>239</v>
      </c>
      <c r="AK12" s="556" t="s">
        <v>239</v>
      </c>
      <c r="AL12" s="793" t="s">
        <v>239</v>
      </c>
      <c r="AN12" s="485" t="s">
        <v>51</v>
      </c>
      <c r="AO12" s="787" t="s">
        <v>2201</v>
      </c>
      <c r="AP12" s="555">
        <v>23.192</v>
      </c>
      <c r="AQ12" s="555">
        <v>22.897</v>
      </c>
      <c r="AR12" s="798">
        <f t="shared" si="3"/>
        <v>23.192</v>
      </c>
      <c r="AT12" s="506" t="s">
        <v>51</v>
      </c>
      <c r="AU12" s="1011" t="s">
        <v>241</v>
      </c>
      <c r="AV12" s="661">
        <v>14.503</v>
      </c>
      <c r="AW12" s="661">
        <v>14.534</v>
      </c>
      <c r="AX12" s="661">
        <f t="shared" si="11"/>
        <v>14.534</v>
      </c>
      <c r="AY12" s="661">
        <v>15.116</v>
      </c>
      <c r="AZ12" s="661">
        <v>14.839</v>
      </c>
      <c r="BA12" s="661">
        <f t="shared" si="12"/>
        <v>15.116</v>
      </c>
      <c r="BB12" s="670">
        <f t="shared" si="13"/>
        <v>14.534</v>
      </c>
      <c r="BC12" s="1013" t="s">
        <v>1342</v>
      </c>
      <c r="BD12" s="661">
        <v>18.438</v>
      </c>
      <c r="BE12" s="661">
        <v>18.602</v>
      </c>
      <c r="BF12" s="661">
        <f t="shared" si="4"/>
        <v>18.602</v>
      </c>
      <c r="BG12" s="661" t="s">
        <v>683</v>
      </c>
      <c r="BH12" s="661" t="s">
        <v>683</v>
      </c>
      <c r="BI12" s="661" t="s">
        <v>683</v>
      </c>
      <c r="BJ12" s="662">
        <f t="shared" si="6"/>
        <v>18.602</v>
      </c>
      <c r="BL12" s="848" t="s">
        <v>51</v>
      </c>
      <c r="BM12" s="862" t="s">
        <v>204</v>
      </c>
      <c r="BN12" s="796">
        <v>15.19</v>
      </c>
      <c r="BO12" s="796">
        <v>15.064</v>
      </c>
      <c r="BP12" s="798">
        <v>15.19</v>
      </c>
      <c r="BQ12" s="902" t="s">
        <v>361</v>
      </c>
      <c r="BR12" s="796">
        <v>22.758</v>
      </c>
      <c r="BS12" s="796">
        <v>18.679</v>
      </c>
      <c r="BT12" s="798">
        <v>22.758</v>
      </c>
      <c r="BV12" s="506" t="s">
        <v>51</v>
      </c>
      <c r="BW12" s="673" t="s">
        <v>218</v>
      </c>
      <c r="BX12" s="661">
        <v>14.955</v>
      </c>
      <c r="BY12" s="661">
        <v>13.549</v>
      </c>
      <c r="BZ12" s="662">
        <v>14.955</v>
      </c>
      <c r="CA12" s="1047" t="s">
        <v>515</v>
      </c>
      <c r="CB12" s="661">
        <v>31.42</v>
      </c>
      <c r="CC12" s="661">
        <v>29.922</v>
      </c>
      <c r="CD12" s="662">
        <v>31.42</v>
      </c>
      <c r="CF12" s="907" t="s">
        <v>51</v>
      </c>
      <c r="CG12" s="842" t="s">
        <v>1936</v>
      </c>
      <c r="CH12" s="1033" t="s">
        <v>2340</v>
      </c>
      <c r="CI12" s="1034" t="s">
        <v>2314</v>
      </c>
      <c r="CJ12" s="1033" t="s">
        <v>2341</v>
      </c>
      <c r="CK12" s="1034" t="s">
        <v>1759</v>
      </c>
      <c r="CL12" s="1033" t="s">
        <v>2342</v>
      </c>
      <c r="CM12" s="1034" t="s">
        <v>1762</v>
      </c>
      <c r="CN12" s="1033" t="s">
        <v>2343</v>
      </c>
      <c r="CO12" s="1034" t="s">
        <v>1759</v>
      </c>
      <c r="CP12" s="1033" t="s">
        <v>2344</v>
      </c>
      <c r="CQ12" s="489">
        <v>15</v>
      </c>
      <c r="CS12" s="907" t="s">
        <v>51</v>
      </c>
      <c r="CT12" s="842" t="s">
        <v>218</v>
      </c>
      <c r="CU12" s="528">
        <v>42.734</v>
      </c>
      <c r="CV12" s="528">
        <v>36.104</v>
      </c>
      <c r="CW12" s="537">
        <v>42.734</v>
      </c>
      <c r="CX12" s="59"/>
      <c r="CY12" s="59"/>
      <c r="CZ12" s="59"/>
      <c r="DA12" s="59"/>
      <c r="DB12" s="119"/>
      <c r="DC12" s="1167" t="s">
        <v>51</v>
      </c>
      <c r="DD12" s="1166" t="s">
        <v>1373</v>
      </c>
      <c r="DE12" s="766" t="s">
        <v>238</v>
      </c>
      <c r="DF12" s="766" t="s">
        <v>238</v>
      </c>
      <c r="DG12" s="767" t="s">
        <v>239</v>
      </c>
      <c r="DH12" s="120"/>
      <c r="DI12" s="384"/>
      <c r="DJ12" s="963"/>
      <c r="DK12" s="963"/>
      <c r="DL12" s="963"/>
      <c r="DM12" s="963"/>
      <c r="DN12" s="963"/>
      <c r="DO12" s="963"/>
      <c r="DP12" s="963"/>
      <c r="DQ12" s="580" t="s">
        <v>51</v>
      </c>
      <c r="DR12" s="568" t="s">
        <v>1356</v>
      </c>
      <c r="DS12" s="569">
        <v>17.077</v>
      </c>
      <c r="DT12" s="569">
        <v>16.406</v>
      </c>
      <c r="DU12" s="1145">
        <f t="shared" si="7"/>
        <v>17.077</v>
      </c>
      <c r="DV12" s="1147" t="s">
        <v>236</v>
      </c>
      <c r="DW12" s="585" t="s">
        <v>239</v>
      </c>
      <c r="DX12" s="585">
        <v>18.759</v>
      </c>
      <c r="DY12" s="586" t="s">
        <v>239</v>
      </c>
      <c r="DZ12" s="58"/>
      <c r="EA12" s="58"/>
      <c r="EB12" s="286"/>
      <c r="ED12" s="58"/>
      <c r="EE12" s="1157" t="s">
        <v>55</v>
      </c>
      <c r="EF12" s="716" t="s">
        <v>222</v>
      </c>
      <c r="EG12" s="571">
        <v>22.599</v>
      </c>
      <c r="EH12" s="571">
        <v>20.838</v>
      </c>
      <c r="EI12" s="571">
        <f t="shared" si="17"/>
        <v>22.599</v>
      </c>
      <c r="EJ12" s="571">
        <v>21</v>
      </c>
      <c r="EK12" s="571">
        <v>19.794</v>
      </c>
      <c r="EL12" s="571">
        <f t="shared" si="18"/>
        <v>21</v>
      </c>
      <c r="EM12" s="582">
        <f t="shared" si="19"/>
        <v>21</v>
      </c>
      <c r="EN12" s="58"/>
      <c r="EO12" s="580" t="s">
        <v>51</v>
      </c>
      <c r="EP12" s="568" t="s">
        <v>659</v>
      </c>
      <c r="EQ12" s="569">
        <v>14.846</v>
      </c>
      <c r="ER12" s="569">
        <v>14.411</v>
      </c>
      <c r="ES12" s="1145">
        <v>14.846</v>
      </c>
      <c r="ET12" s="714" t="s">
        <v>128</v>
      </c>
      <c r="EU12" s="569">
        <v>20.012</v>
      </c>
      <c r="EV12" s="569">
        <v>18.712</v>
      </c>
      <c r="EW12" s="579">
        <v>20.012</v>
      </c>
      <c r="EX12" s="58"/>
      <c r="EY12" s="58"/>
      <c r="EZ12" s="286"/>
      <c r="FB12" s="59"/>
      <c r="FC12" s="1225" t="s">
        <v>2873</v>
      </c>
      <c r="FD12" s="128" t="s">
        <v>82</v>
      </c>
      <c r="FE12" s="280"/>
      <c r="FF12" s="416"/>
      <c r="FG12" s="40"/>
      <c r="FI12" s="907" t="s">
        <v>51</v>
      </c>
      <c r="FJ12" s="842" t="s">
        <v>1927</v>
      </c>
      <c r="FK12" s="528">
        <v>16.685</v>
      </c>
      <c r="FL12" s="528">
        <v>16.005</v>
      </c>
      <c r="FM12" s="537">
        <f t="shared" si="14"/>
        <v>16.685</v>
      </c>
      <c r="FN12" s="59"/>
      <c r="FO12" s="59"/>
      <c r="FP12" s="59"/>
      <c r="FQ12" s="59"/>
      <c r="FS12" s="907" t="s">
        <v>51</v>
      </c>
      <c r="FT12" s="842" t="s">
        <v>622</v>
      </c>
      <c r="FU12" s="528" t="s">
        <v>238</v>
      </c>
      <c r="FV12" s="528" t="s">
        <v>238</v>
      </c>
      <c r="FW12" s="537" t="s">
        <v>239</v>
      </c>
      <c r="FX12" s="59"/>
      <c r="FY12" s="59"/>
      <c r="FZ12" s="59"/>
      <c r="GA12" s="59"/>
      <c r="GC12" s="993" t="s">
        <v>51</v>
      </c>
      <c r="GD12" s="813" t="s">
        <v>3080</v>
      </c>
      <c r="GE12" s="479" t="s">
        <v>1748</v>
      </c>
      <c r="GF12" s="813" t="s">
        <v>3045</v>
      </c>
      <c r="GG12" s="605" t="s">
        <v>3175</v>
      </c>
      <c r="GI12" s="739" t="s">
        <v>51</v>
      </c>
      <c r="GJ12" s="388" t="s">
        <v>3704</v>
      </c>
      <c r="GK12" s="1279">
        <v>1982</v>
      </c>
      <c r="GL12" s="388" t="s">
        <v>3513</v>
      </c>
      <c r="GM12" s="1280" t="s">
        <v>3514</v>
      </c>
      <c r="GN12" s="1281">
        <v>15</v>
      </c>
      <c r="GP12" s="485" t="s">
        <v>51</v>
      </c>
      <c r="GQ12" s="128" t="s">
        <v>3844</v>
      </c>
      <c r="GR12" s="128" t="s">
        <v>1374</v>
      </c>
      <c r="GS12" s="605" t="s">
        <v>3876</v>
      </c>
      <c r="GU12" s="1275" t="s">
        <v>3906</v>
      </c>
      <c r="GV12" s="481"/>
      <c r="GW12" s="481" t="s">
        <v>1807</v>
      </c>
      <c r="GX12" s="558"/>
      <c r="GY12" s="1304" t="s">
        <v>159</v>
      </c>
      <c r="GZ12" s="492" t="s">
        <v>3825</v>
      </c>
      <c r="HB12" s="485" t="s">
        <v>51</v>
      </c>
      <c r="HC12" s="128" t="s">
        <v>674</v>
      </c>
      <c r="HD12" s="128" t="s">
        <v>651</v>
      </c>
      <c r="HE12" s="605" t="s">
        <v>1965</v>
      </c>
      <c r="HG12" s="1154" t="s">
        <v>46</v>
      </c>
      <c r="HH12" s="1299" t="s">
        <v>1450</v>
      </c>
      <c r="HI12" s="1320" t="s">
        <v>4309</v>
      </c>
      <c r="HJ12" s="1320" t="s">
        <v>4310</v>
      </c>
      <c r="HK12" s="1320" t="s">
        <v>4311</v>
      </c>
      <c r="HL12" s="1320">
        <v>3</v>
      </c>
      <c r="HM12" s="1320" t="s">
        <v>4312</v>
      </c>
      <c r="HN12" s="1320" t="s">
        <v>1741</v>
      </c>
      <c r="HO12" s="1320" t="s">
        <v>4312</v>
      </c>
      <c r="HP12" s="1320" t="s">
        <v>4312</v>
      </c>
      <c r="HQ12" s="1320" t="s">
        <v>4312</v>
      </c>
      <c r="HR12" s="1320" t="s">
        <v>4313</v>
      </c>
      <c r="HS12" s="1320" t="s">
        <v>4314</v>
      </c>
      <c r="HT12" s="1335">
        <v>1</v>
      </c>
      <c r="HU12" s="993" t="s">
        <v>46</v>
      </c>
      <c r="HV12" s="1503" t="s">
        <v>208</v>
      </c>
      <c r="HW12" s="1468"/>
      <c r="HX12" s="479" t="s">
        <v>4449</v>
      </c>
      <c r="HY12" s="479" t="s">
        <v>4316</v>
      </c>
      <c r="HZ12" s="479" t="s">
        <v>4449</v>
      </c>
      <c r="IA12" s="479" t="s">
        <v>1739</v>
      </c>
      <c r="IB12" s="479" t="s">
        <v>4312</v>
      </c>
      <c r="IC12" s="479" t="s">
        <v>1741</v>
      </c>
      <c r="ID12" s="479" t="s">
        <v>1413</v>
      </c>
      <c r="IE12" s="479" t="s">
        <v>4312</v>
      </c>
      <c r="IF12" s="479" t="s">
        <v>4312</v>
      </c>
      <c r="IG12" s="479" t="s">
        <v>4312</v>
      </c>
      <c r="IH12" s="479" t="s">
        <v>4313</v>
      </c>
      <c r="II12" s="479" t="s">
        <v>4462</v>
      </c>
      <c r="IJ12" s="605" t="s">
        <v>1413</v>
      </c>
      <c r="IL12" s="1154" t="s">
        <v>51</v>
      </c>
      <c r="IM12" s="1299" t="s">
        <v>4682</v>
      </c>
      <c r="IN12" s="1247">
        <v>1999</v>
      </c>
      <c r="IO12" s="1362" t="s">
        <v>4679</v>
      </c>
      <c r="IP12" s="1363">
        <v>0.017358194444444443</v>
      </c>
      <c r="IQ12" s="1300" t="s">
        <v>496</v>
      </c>
    </row>
    <row r="13" spans="1:251" ht="12.75">
      <c r="A13" s="848" t="s">
        <v>48</v>
      </c>
      <c r="B13" s="762" t="s">
        <v>390</v>
      </c>
      <c r="C13" s="796">
        <v>14.011</v>
      </c>
      <c r="D13" s="796">
        <v>14.616</v>
      </c>
      <c r="E13" s="798">
        <f t="shared" si="0"/>
        <v>14.616</v>
      </c>
      <c r="F13" s="912" t="s">
        <v>658</v>
      </c>
      <c r="G13" s="890">
        <v>16.699</v>
      </c>
      <c r="H13" s="890">
        <v>19.17</v>
      </c>
      <c r="I13" s="806">
        <f t="shared" si="20"/>
        <v>19.17</v>
      </c>
      <c r="K13" s="848" t="s">
        <v>48</v>
      </c>
      <c r="L13" s="498" t="s">
        <v>565</v>
      </c>
      <c r="M13" s="498" t="s">
        <v>566</v>
      </c>
      <c r="N13" s="361" t="s">
        <v>2255</v>
      </c>
      <c r="P13" s="848" t="s">
        <v>48</v>
      </c>
      <c r="Q13" s="762" t="s">
        <v>569</v>
      </c>
      <c r="R13" s="796">
        <v>16.341</v>
      </c>
      <c r="S13" s="796">
        <v>16.739</v>
      </c>
      <c r="T13" s="798">
        <f t="shared" si="1"/>
        <v>16.739</v>
      </c>
      <c r="U13" s="913" t="s">
        <v>1456</v>
      </c>
      <c r="V13" s="761" t="s">
        <v>238</v>
      </c>
      <c r="W13" s="761" t="s">
        <v>238</v>
      </c>
      <c r="X13" s="790" t="s">
        <v>239</v>
      </c>
      <c r="Z13" s="848" t="s">
        <v>48</v>
      </c>
      <c r="AA13" s="971" t="s">
        <v>1369</v>
      </c>
      <c r="AB13" s="555">
        <v>15.408</v>
      </c>
      <c r="AC13" s="555">
        <v>14.968</v>
      </c>
      <c r="AD13" s="344">
        <v>15.408</v>
      </c>
      <c r="AE13" s="974" t="s">
        <v>244</v>
      </c>
      <c r="AF13" s="554">
        <v>24.51</v>
      </c>
      <c r="AG13" s="554">
        <v>19.418</v>
      </c>
      <c r="AH13" s="344">
        <v>24.51</v>
      </c>
      <c r="AN13" s="485" t="s">
        <v>48</v>
      </c>
      <c r="AO13" s="787" t="s">
        <v>2229</v>
      </c>
      <c r="AP13" s="555">
        <v>31.617</v>
      </c>
      <c r="AQ13" s="555">
        <v>32.145</v>
      </c>
      <c r="AR13" s="798">
        <f t="shared" si="3"/>
        <v>32.145</v>
      </c>
      <c r="AT13" s="506" t="s">
        <v>48</v>
      </c>
      <c r="AU13" s="1011" t="s">
        <v>659</v>
      </c>
      <c r="AV13" s="661">
        <v>14.304</v>
      </c>
      <c r="AW13" s="661">
        <v>14.637</v>
      </c>
      <c r="AX13" s="661">
        <f t="shared" si="11"/>
        <v>14.637</v>
      </c>
      <c r="AY13" s="661">
        <v>15.183</v>
      </c>
      <c r="AZ13" s="661">
        <v>14.564</v>
      </c>
      <c r="BA13" s="661">
        <f t="shared" si="12"/>
        <v>15.183</v>
      </c>
      <c r="BB13" s="670">
        <f t="shared" si="13"/>
        <v>14.637</v>
      </c>
      <c r="BC13" s="1013" t="s">
        <v>435</v>
      </c>
      <c r="BD13" s="661">
        <v>18.588</v>
      </c>
      <c r="BE13" s="661">
        <v>19.152</v>
      </c>
      <c r="BF13" s="661">
        <f t="shared" si="4"/>
        <v>19.152</v>
      </c>
      <c r="BG13" s="661" t="s">
        <v>238</v>
      </c>
      <c r="BH13" s="661" t="s">
        <v>238</v>
      </c>
      <c r="BI13" s="661" t="s">
        <v>238</v>
      </c>
      <c r="BJ13" s="662">
        <f t="shared" si="6"/>
        <v>19.152</v>
      </c>
      <c r="BL13" s="848" t="s">
        <v>48</v>
      </c>
      <c r="BM13" s="862" t="s">
        <v>659</v>
      </c>
      <c r="BN13" s="796">
        <v>15.655</v>
      </c>
      <c r="BO13" s="796">
        <v>15.516</v>
      </c>
      <c r="BP13" s="798">
        <v>15.655</v>
      </c>
      <c r="BQ13" s="902" t="s">
        <v>515</v>
      </c>
      <c r="BR13" s="796">
        <v>23.457</v>
      </c>
      <c r="BS13" s="796">
        <v>16.939</v>
      </c>
      <c r="BT13" s="798">
        <v>23.457</v>
      </c>
      <c r="BV13" s="506" t="s">
        <v>48</v>
      </c>
      <c r="BW13" s="673" t="s">
        <v>131</v>
      </c>
      <c r="BX13" s="661">
        <v>14.817</v>
      </c>
      <c r="BY13" s="661">
        <v>15.549</v>
      </c>
      <c r="BZ13" s="662">
        <v>15.549</v>
      </c>
      <c r="CA13" s="1047" t="s">
        <v>131</v>
      </c>
      <c r="CB13" s="661">
        <v>38.094</v>
      </c>
      <c r="CC13" s="661">
        <v>38.601</v>
      </c>
      <c r="CD13" s="662">
        <v>38.601</v>
      </c>
      <c r="CF13" s="907" t="s">
        <v>48</v>
      </c>
      <c r="CG13" s="842" t="s">
        <v>332</v>
      </c>
      <c r="CH13" s="1033" t="s">
        <v>2345</v>
      </c>
      <c r="CI13" s="1034" t="s">
        <v>1754</v>
      </c>
      <c r="CJ13" s="1033" t="s">
        <v>2346</v>
      </c>
      <c r="CK13" s="1034" t="s">
        <v>1773</v>
      </c>
      <c r="CL13" s="1033" t="s">
        <v>1170</v>
      </c>
      <c r="CM13" s="1034" t="s">
        <v>1743</v>
      </c>
      <c r="CN13" s="1033" t="s">
        <v>2347</v>
      </c>
      <c r="CO13" s="1034" t="s">
        <v>2312</v>
      </c>
      <c r="CP13" s="1033" t="s">
        <v>2348</v>
      </c>
      <c r="CQ13" s="489">
        <v>16</v>
      </c>
      <c r="CS13" s="907" t="s">
        <v>48</v>
      </c>
      <c r="CT13" s="842" t="s">
        <v>1347</v>
      </c>
      <c r="CU13" s="528">
        <v>43.097</v>
      </c>
      <c r="CV13" s="528">
        <v>42.299</v>
      </c>
      <c r="CW13" s="537">
        <v>43.097</v>
      </c>
      <c r="CX13" s="59"/>
      <c r="CY13" s="59"/>
      <c r="CZ13" s="59"/>
      <c r="DA13" s="59"/>
      <c r="DB13" s="119"/>
      <c r="DC13" s="1167" t="s">
        <v>48</v>
      </c>
      <c r="DD13" s="1166" t="s">
        <v>355</v>
      </c>
      <c r="DE13" s="766" t="s">
        <v>238</v>
      </c>
      <c r="DF13" s="766" t="s">
        <v>238</v>
      </c>
      <c r="DG13" s="767" t="s">
        <v>239</v>
      </c>
      <c r="DH13" s="120"/>
      <c r="DI13" s="384"/>
      <c r="DJ13" s="963"/>
      <c r="DK13" s="963"/>
      <c r="DL13" s="963"/>
      <c r="DM13" s="963"/>
      <c r="DN13" s="963"/>
      <c r="DO13" s="963"/>
      <c r="DP13" s="963"/>
      <c r="DQ13" s="580" t="s">
        <v>48</v>
      </c>
      <c r="DR13" s="568" t="s">
        <v>2273</v>
      </c>
      <c r="DS13" s="569">
        <v>17.41</v>
      </c>
      <c r="DT13" s="569">
        <v>17.578</v>
      </c>
      <c r="DU13" s="579">
        <f t="shared" si="7"/>
        <v>17.578</v>
      </c>
      <c r="DV13" s="280"/>
      <c r="DX13" s="280"/>
      <c r="DY13" s="58"/>
      <c r="DZ13" s="58"/>
      <c r="EA13" s="286"/>
      <c r="EB13" s="58"/>
      <c r="EC13" s="120"/>
      <c r="ED13" s="120"/>
      <c r="EE13" s="1154" t="s">
        <v>52</v>
      </c>
      <c r="EF13" s="712" t="s">
        <v>1369</v>
      </c>
      <c r="EG13" s="569">
        <v>24.631</v>
      </c>
      <c r="EH13" s="569">
        <v>23.278</v>
      </c>
      <c r="EI13" s="569">
        <f t="shared" si="17"/>
        <v>24.631</v>
      </c>
      <c r="EJ13" s="569">
        <v>20.051</v>
      </c>
      <c r="EK13" s="569">
        <v>21.372</v>
      </c>
      <c r="EL13" s="569">
        <f t="shared" si="18"/>
        <v>21.372</v>
      </c>
      <c r="EM13" s="579">
        <f t="shared" si="19"/>
        <v>21.372</v>
      </c>
      <c r="EN13" s="59"/>
      <c r="EO13" s="580" t="s">
        <v>48</v>
      </c>
      <c r="EP13" s="568" t="s">
        <v>236</v>
      </c>
      <c r="EQ13" s="569">
        <v>14.624</v>
      </c>
      <c r="ER13" s="569">
        <v>14.913</v>
      </c>
      <c r="ES13" s="1145">
        <v>14.913</v>
      </c>
      <c r="ET13" s="350" t="s">
        <v>435</v>
      </c>
      <c r="EU13" s="340">
        <v>19.546</v>
      </c>
      <c r="EV13" s="340">
        <v>20.298</v>
      </c>
      <c r="EW13" s="344">
        <v>20.298</v>
      </c>
      <c r="EX13" s="58"/>
      <c r="EY13" s="286"/>
      <c r="EZ13" s="58"/>
      <c r="FA13" s="120"/>
      <c r="FB13" s="59"/>
      <c r="FC13" s="353" t="s">
        <v>2868</v>
      </c>
      <c r="FD13" s="128" t="s">
        <v>81</v>
      </c>
      <c r="FE13" s="280"/>
      <c r="FF13" s="416"/>
      <c r="FG13" s="40"/>
      <c r="FI13" s="1042" t="s">
        <v>48</v>
      </c>
      <c r="FJ13" s="843" t="s">
        <v>222</v>
      </c>
      <c r="FK13" s="734">
        <v>15.34</v>
      </c>
      <c r="FL13" s="734">
        <v>17.226</v>
      </c>
      <c r="FM13" s="735">
        <f t="shared" si="14"/>
        <v>17.226</v>
      </c>
      <c r="FN13" s="59"/>
      <c r="FO13" s="59"/>
      <c r="FP13" s="59"/>
      <c r="FQ13" s="59"/>
      <c r="FS13" s="907" t="s">
        <v>48</v>
      </c>
      <c r="FT13" s="842" t="s">
        <v>177</v>
      </c>
      <c r="FU13" s="528" t="s">
        <v>238</v>
      </c>
      <c r="FV13" s="528" t="s">
        <v>238</v>
      </c>
      <c r="FW13" s="537" t="s">
        <v>239</v>
      </c>
      <c r="FX13" s="59"/>
      <c r="FY13" s="59"/>
      <c r="FZ13" s="59"/>
      <c r="GA13" s="59"/>
      <c r="GC13" s="993" t="s">
        <v>48</v>
      </c>
      <c r="GD13" s="813" t="s">
        <v>3314</v>
      </c>
      <c r="GE13" s="479" t="s">
        <v>3315</v>
      </c>
      <c r="GF13" s="813" t="s">
        <v>3045</v>
      </c>
      <c r="GG13" s="605" t="s">
        <v>3316</v>
      </c>
      <c r="GI13" s="739" t="s">
        <v>48</v>
      </c>
      <c r="GJ13" s="388" t="s">
        <v>3705</v>
      </c>
      <c r="GK13" s="1279">
        <v>1979</v>
      </c>
      <c r="GL13" s="388" t="s">
        <v>1467</v>
      </c>
      <c r="GM13" s="1280" t="s">
        <v>3515</v>
      </c>
      <c r="GN13" s="1281">
        <v>16</v>
      </c>
      <c r="GP13" s="485" t="s">
        <v>48</v>
      </c>
      <c r="GQ13" s="128" t="s">
        <v>3845</v>
      </c>
      <c r="GR13" s="128" t="s">
        <v>1343</v>
      </c>
      <c r="GS13" s="605" t="s">
        <v>3877</v>
      </c>
      <c r="GU13" s="1154" t="s">
        <v>46</v>
      </c>
      <c r="GV13" s="1299" t="s">
        <v>3907</v>
      </c>
      <c r="GW13" s="1247">
        <v>1993</v>
      </c>
      <c r="GX13" s="1299" t="s">
        <v>3908</v>
      </c>
      <c r="GY13" s="1305">
        <v>0.011656782407407409</v>
      </c>
      <c r="GZ13" s="1300">
        <v>2</v>
      </c>
      <c r="HB13" s="485" t="s">
        <v>48</v>
      </c>
      <c r="HC13" s="128" t="s">
        <v>4287</v>
      </c>
      <c r="HD13" s="128" t="s">
        <v>4283</v>
      </c>
      <c r="HE13" s="605" t="s">
        <v>4286</v>
      </c>
      <c r="HG13" s="1154" t="s">
        <v>50</v>
      </c>
      <c r="HH13" s="1299" t="s">
        <v>31</v>
      </c>
      <c r="HI13" s="1320" t="s">
        <v>4315</v>
      </c>
      <c r="HJ13" s="1320" t="s">
        <v>4316</v>
      </c>
      <c r="HK13" s="1320" t="s">
        <v>4315</v>
      </c>
      <c r="HL13" s="1320">
        <v>4</v>
      </c>
      <c r="HM13" s="1320" t="s">
        <v>1745</v>
      </c>
      <c r="HN13" s="1320" t="s">
        <v>4312</v>
      </c>
      <c r="HO13" s="1320" t="s">
        <v>4312</v>
      </c>
      <c r="HP13" s="1320" t="s">
        <v>4312</v>
      </c>
      <c r="HQ13" s="1320" t="s">
        <v>4312</v>
      </c>
      <c r="HR13" s="1320" t="s">
        <v>4317</v>
      </c>
      <c r="HS13" s="1320" t="s">
        <v>4318</v>
      </c>
      <c r="HT13" s="1335">
        <v>2</v>
      </c>
      <c r="HU13" s="993" t="s">
        <v>50</v>
      </c>
      <c r="HV13" s="1503" t="s">
        <v>31</v>
      </c>
      <c r="HW13" s="1468"/>
      <c r="HX13" s="479" t="s">
        <v>4450</v>
      </c>
      <c r="HY13" s="479" t="s">
        <v>4451</v>
      </c>
      <c r="HZ13" s="479" t="s">
        <v>4452</v>
      </c>
      <c r="IA13" s="479" t="s">
        <v>1751</v>
      </c>
      <c r="IB13" s="479" t="s">
        <v>4312</v>
      </c>
      <c r="IC13" s="479" t="s">
        <v>4312</v>
      </c>
      <c r="ID13" s="479" t="s">
        <v>1413</v>
      </c>
      <c r="IE13" s="479" t="s">
        <v>4312</v>
      </c>
      <c r="IF13" s="479" t="s">
        <v>1741</v>
      </c>
      <c r="IG13" s="479" t="s">
        <v>4312</v>
      </c>
      <c r="IH13" s="479" t="s">
        <v>4458</v>
      </c>
      <c r="II13" s="479" t="s">
        <v>4439</v>
      </c>
      <c r="IJ13" s="605" t="s">
        <v>1739</v>
      </c>
      <c r="IL13" s="1154" t="s">
        <v>48</v>
      </c>
      <c r="IM13" s="1299" t="s">
        <v>4683</v>
      </c>
      <c r="IN13" s="1247">
        <v>1996</v>
      </c>
      <c r="IO13" s="1362" t="s">
        <v>4684</v>
      </c>
      <c r="IP13" s="1363">
        <v>0.017504189814814816</v>
      </c>
      <c r="IQ13" s="1300" t="s">
        <v>504</v>
      </c>
    </row>
    <row r="14" spans="1:251" ht="13.5" thickBot="1">
      <c r="A14" s="848" t="s">
        <v>62</v>
      </c>
      <c r="B14" s="762" t="s">
        <v>209</v>
      </c>
      <c r="C14" s="761">
        <v>13.986</v>
      </c>
      <c r="D14" s="554">
        <v>14.647</v>
      </c>
      <c r="E14" s="798">
        <f t="shared" si="0"/>
        <v>14.647</v>
      </c>
      <c r="F14" s="966" t="s">
        <v>604</v>
      </c>
      <c r="G14" s="796">
        <v>19.745</v>
      </c>
      <c r="H14" s="796">
        <v>20.723</v>
      </c>
      <c r="I14" s="798">
        <f t="shared" si="20"/>
        <v>20.723</v>
      </c>
      <c r="J14" s="964"/>
      <c r="K14" s="848" t="s">
        <v>62</v>
      </c>
      <c r="L14" s="795" t="s">
        <v>2234</v>
      </c>
      <c r="M14" s="812" t="s">
        <v>2243</v>
      </c>
      <c r="N14" s="361" t="s">
        <v>2257</v>
      </c>
      <c r="O14" s="964"/>
      <c r="P14" s="848" t="s">
        <v>62</v>
      </c>
      <c r="Q14" s="762" t="s">
        <v>644</v>
      </c>
      <c r="R14" s="796">
        <v>16.789</v>
      </c>
      <c r="S14" s="555">
        <v>17.071</v>
      </c>
      <c r="T14" s="798">
        <f t="shared" si="1"/>
        <v>17.071</v>
      </c>
      <c r="U14" s="913" t="s">
        <v>1454</v>
      </c>
      <c r="V14" s="761" t="s">
        <v>238</v>
      </c>
      <c r="W14" s="761" t="s">
        <v>238</v>
      </c>
      <c r="X14" s="790" t="s">
        <v>239</v>
      </c>
      <c r="Z14" s="848" t="s">
        <v>62</v>
      </c>
      <c r="AA14" s="971" t="s">
        <v>236</v>
      </c>
      <c r="AB14" s="555">
        <v>14.442</v>
      </c>
      <c r="AC14" s="555">
        <v>15.689</v>
      </c>
      <c r="AD14" s="344">
        <v>15.689</v>
      </c>
      <c r="AE14" s="975" t="s">
        <v>656</v>
      </c>
      <c r="AF14" s="805" t="s">
        <v>239</v>
      </c>
      <c r="AG14" s="805">
        <v>18.437</v>
      </c>
      <c r="AH14" s="806" t="s">
        <v>239</v>
      </c>
      <c r="AN14" s="485" t="s">
        <v>62</v>
      </c>
      <c r="AO14" s="787" t="s">
        <v>2206</v>
      </c>
      <c r="AP14" s="555">
        <v>31.418</v>
      </c>
      <c r="AQ14" s="555">
        <v>32.3</v>
      </c>
      <c r="AR14" s="798">
        <f t="shared" si="3"/>
        <v>32.3</v>
      </c>
      <c r="AT14" s="506" t="s">
        <v>62</v>
      </c>
      <c r="AU14" s="1011" t="s">
        <v>326</v>
      </c>
      <c r="AV14" s="661">
        <v>16.24</v>
      </c>
      <c r="AW14" s="661">
        <v>15.582</v>
      </c>
      <c r="AX14" s="661">
        <f t="shared" si="11"/>
        <v>16.24</v>
      </c>
      <c r="AY14" s="661">
        <v>14.655</v>
      </c>
      <c r="AZ14" s="661">
        <v>14.585</v>
      </c>
      <c r="BA14" s="661">
        <f t="shared" si="12"/>
        <v>14.655</v>
      </c>
      <c r="BB14" s="670">
        <f t="shared" si="13"/>
        <v>14.655</v>
      </c>
      <c r="BC14" s="1013" t="s">
        <v>1346</v>
      </c>
      <c r="BD14" s="661">
        <v>20.311</v>
      </c>
      <c r="BE14" s="661">
        <v>18.434</v>
      </c>
      <c r="BF14" s="661">
        <f t="shared" si="4"/>
        <v>20.311</v>
      </c>
      <c r="BG14" s="661">
        <v>18.578</v>
      </c>
      <c r="BH14" s="661">
        <v>19.21</v>
      </c>
      <c r="BI14" s="661">
        <f t="shared" si="5"/>
        <v>19.21</v>
      </c>
      <c r="BJ14" s="662">
        <f t="shared" si="6"/>
        <v>19.21</v>
      </c>
      <c r="BL14" s="848" t="s">
        <v>62</v>
      </c>
      <c r="BM14" s="862" t="s">
        <v>638</v>
      </c>
      <c r="BN14" s="796">
        <v>15.746</v>
      </c>
      <c r="BO14" s="555">
        <v>15.683</v>
      </c>
      <c r="BP14" s="798">
        <v>15.746</v>
      </c>
      <c r="BQ14" s="902" t="s">
        <v>236</v>
      </c>
      <c r="BR14" s="796">
        <v>20.543</v>
      </c>
      <c r="BS14" s="796">
        <v>23.833</v>
      </c>
      <c r="BT14" s="798">
        <v>23.833</v>
      </c>
      <c r="BV14" s="506" t="s">
        <v>62</v>
      </c>
      <c r="BW14" s="673" t="s">
        <v>602</v>
      </c>
      <c r="BX14" s="661">
        <v>14.659</v>
      </c>
      <c r="BY14" s="661">
        <v>15.854</v>
      </c>
      <c r="BZ14" s="662">
        <v>15.854</v>
      </c>
      <c r="CA14" s="1047" t="s">
        <v>178</v>
      </c>
      <c r="CB14" s="661">
        <v>40.888</v>
      </c>
      <c r="CC14" s="661">
        <v>57.924</v>
      </c>
      <c r="CD14" s="662">
        <v>57.924</v>
      </c>
      <c r="CF14" s="907" t="s">
        <v>62</v>
      </c>
      <c r="CG14" s="842" t="s">
        <v>327</v>
      </c>
      <c r="CH14" s="1033" t="s">
        <v>2349</v>
      </c>
      <c r="CI14" s="1034" t="s">
        <v>1770</v>
      </c>
      <c r="CJ14" s="1033" t="s">
        <v>2350</v>
      </c>
      <c r="CK14" s="1034" t="s">
        <v>1761</v>
      </c>
      <c r="CL14" s="1033" t="s">
        <v>2351</v>
      </c>
      <c r="CM14" s="1034" t="s">
        <v>1771</v>
      </c>
      <c r="CN14" s="1033" t="s">
        <v>2352</v>
      </c>
      <c r="CO14" s="1034" t="s">
        <v>1761</v>
      </c>
      <c r="CP14" s="1033" t="s">
        <v>2353</v>
      </c>
      <c r="CQ14" s="489">
        <v>20</v>
      </c>
      <c r="CS14" s="907" t="s">
        <v>62</v>
      </c>
      <c r="CT14" s="842" t="s">
        <v>2728</v>
      </c>
      <c r="CU14" s="528">
        <v>65.481</v>
      </c>
      <c r="CV14" s="528">
        <v>50.545</v>
      </c>
      <c r="CW14" s="537">
        <v>65.481</v>
      </c>
      <c r="CX14" s="59"/>
      <c r="CY14" s="59"/>
      <c r="CZ14" s="59"/>
      <c r="DA14" s="59"/>
      <c r="DB14" s="119"/>
      <c r="DC14" s="1167" t="s">
        <v>62</v>
      </c>
      <c r="DD14" s="1166" t="s">
        <v>608</v>
      </c>
      <c r="DE14" s="766" t="s">
        <v>238</v>
      </c>
      <c r="DF14" s="766" t="s">
        <v>238</v>
      </c>
      <c r="DG14" s="767" t="s">
        <v>239</v>
      </c>
      <c r="DH14" s="120"/>
      <c r="DI14" s="384"/>
      <c r="DJ14" s="963"/>
      <c r="DK14" s="963"/>
      <c r="DL14" s="963"/>
      <c r="DM14" s="963"/>
      <c r="DN14" s="963"/>
      <c r="DO14" s="963"/>
      <c r="DP14" s="963"/>
      <c r="DQ14" s="580" t="s">
        <v>62</v>
      </c>
      <c r="DR14" s="568" t="s">
        <v>1670</v>
      </c>
      <c r="DS14" s="569">
        <v>15.016</v>
      </c>
      <c r="DT14" s="569">
        <v>18.868</v>
      </c>
      <c r="DU14" s="579">
        <f t="shared" si="7"/>
        <v>18.868</v>
      </c>
      <c r="DV14" s="280"/>
      <c r="DX14" s="280"/>
      <c r="DY14" s="58"/>
      <c r="DZ14" s="58"/>
      <c r="EA14" s="286"/>
      <c r="EB14" s="58"/>
      <c r="ED14" s="286"/>
      <c r="EE14" s="1155" t="s">
        <v>56</v>
      </c>
      <c r="EF14" s="713" t="s">
        <v>1370</v>
      </c>
      <c r="EG14" s="585">
        <v>42.951</v>
      </c>
      <c r="EH14" s="585">
        <v>43.129</v>
      </c>
      <c r="EI14" s="585">
        <f t="shared" si="17"/>
        <v>43.129</v>
      </c>
      <c r="EJ14" s="585" t="s">
        <v>239</v>
      </c>
      <c r="EK14" s="585" t="s">
        <v>239</v>
      </c>
      <c r="EL14" s="585" t="s">
        <v>239</v>
      </c>
      <c r="EM14" s="586">
        <f t="shared" si="19"/>
        <v>43.129</v>
      </c>
      <c r="EN14" s="279"/>
      <c r="EO14" s="580" t="s">
        <v>62</v>
      </c>
      <c r="EP14" s="568" t="s">
        <v>361</v>
      </c>
      <c r="EQ14" s="569">
        <v>14.716</v>
      </c>
      <c r="ER14" s="569">
        <v>14.916</v>
      </c>
      <c r="ES14" s="1145">
        <v>14.916</v>
      </c>
      <c r="ET14" s="350" t="s">
        <v>1377</v>
      </c>
      <c r="EU14" s="340">
        <v>20.331</v>
      </c>
      <c r="EV14" s="340">
        <v>16.844</v>
      </c>
      <c r="EW14" s="344">
        <v>20.331</v>
      </c>
      <c r="EX14" s="58"/>
      <c r="EY14" s="286"/>
      <c r="EZ14" s="58"/>
      <c r="FB14" s="59"/>
      <c r="FC14" s="1224" t="s">
        <v>2872</v>
      </c>
      <c r="FD14" s="128" t="s">
        <v>2771</v>
      </c>
      <c r="FE14" s="280"/>
      <c r="FF14" s="416"/>
      <c r="FG14" s="40"/>
      <c r="FI14" s="907" t="s">
        <v>62</v>
      </c>
      <c r="FJ14" s="842" t="s">
        <v>638</v>
      </c>
      <c r="FK14" s="528">
        <v>18.98</v>
      </c>
      <c r="FL14" s="528">
        <v>17.335</v>
      </c>
      <c r="FM14" s="537">
        <f t="shared" si="14"/>
        <v>18.98</v>
      </c>
      <c r="FN14" s="59"/>
      <c r="FO14" s="59"/>
      <c r="FP14" s="59"/>
      <c r="FQ14" s="59"/>
      <c r="FS14" s="907" t="s">
        <v>62</v>
      </c>
      <c r="FT14" s="842" t="s">
        <v>515</v>
      </c>
      <c r="FU14" s="528" t="s">
        <v>238</v>
      </c>
      <c r="FV14" s="528" t="s">
        <v>238</v>
      </c>
      <c r="FW14" s="537" t="s">
        <v>239</v>
      </c>
      <c r="FX14" s="59"/>
      <c r="FY14" s="59"/>
      <c r="FZ14" s="59"/>
      <c r="GA14" s="59"/>
      <c r="GC14" s="993" t="s">
        <v>62</v>
      </c>
      <c r="GD14" s="813" t="s">
        <v>3317</v>
      </c>
      <c r="GE14" s="479" t="s">
        <v>3300</v>
      </c>
      <c r="GF14" s="813" t="s">
        <v>3073</v>
      </c>
      <c r="GG14" s="605" t="s">
        <v>3318</v>
      </c>
      <c r="GI14" s="739" t="s">
        <v>62</v>
      </c>
      <c r="GJ14" s="388" t="s">
        <v>3706</v>
      </c>
      <c r="GK14" s="1279">
        <v>1998</v>
      </c>
      <c r="GL14" s="388" t="s">
        <v>3047</v>
      </c>
      <c r="GM14" s="1280" t="s">
        <v>3516</v>
      </c>
      <c r="GN14" s="1281">
        <v>17</v>
      </c>
      <c r="GP14" s="1106" t="s">
        <v>62</v>
      </c>
      <c r="GQ14" s="1073" t="s">
        <v>401</v>
      </c>
      <c r="GR14" s="1073" t="s">
        <v>222</v>
      </c>
      <c r="GS14" s="604" t="s">
        <v>3878</v>
      </c>
      <c r="GU14" s="1154" t="s">
        <v>50</v>
      </c>
      <c r="GV14" s="1299" t="s">
        <v>3909</v>
      </c>
      <c r="GW14" s="1247">
        <v>1993</v>
      </c>
      <c r="GX14" s="1299" t="s">
        <v>3910</v>
      </c>
      <c r="GY14" s="1305">
        <v>0.012978229166666666</v>
      </c>
      <c r="GZ14" s="1300">
        <v>5</v>
      </c>
      <c r="HB14" s="485" t="s">
        <v>62</v>
      </c>
      <c r="HC14" s="128" t="s">
        <v>4293</v>
      </c>
      <c r="HD14" s="128" t="s">
        <v>4257</v>
      </c>
      <c r="HE14" s="605" t="s">
        <v>4294</v>
      </c>
      <c r="HG14" s="1154" t="s">
        <v>49</v>
      </c>
      <c r="HH14" s="1299" t="s">
        <v>653</v>
      </c>
      <c r="HI14" s="1320" t="s">
        <v>4319</v>
      </c>
      <c r="HJ14" s="1320" t="s">
        <v>4316</v>
      </c>
      <c r="HK14" s="1320" t="s">
        <v>4319</v>
      </c>
      <c r="HL14" s="1320">
        <v>11</v>
      </c>
      <c r="HM14" s="1320" t="s">
        <v>4312</v>
      </c>
      <c r="HN14" s="1320" t="s">
        <v>4312</v>
      </c>
      <c r="HO14" s="1320" t="s">
        <v>4312</v>
      </c>
      <c r="HP14" s="1320" t="s">
        <v>4312</v>
      </c>
      <c r="HQ14" s="1320" t="s">
        <v>4312</v>
      </c>
      <c r="HR14" s="1320" t="s">
        <v>4320</v>
      </c>
      <c r="HS14" s="1320" t="s">
        <v>4321</v>
      </c>
      <c r="HT14" s="1335">
        <v>3</v>
      </c>
      <c r="HU14" s="993" t="s">
        <v>49</v>
      </c>
      <c r="HV14" s="1503" t="s">
        <v>205</v>
      </c>
      <c r="HW14" s="1468"/>
      <c r="HX14" s="479" t="s">
        <v>3291</v>
      </c>
      <c r="HY14" s="479" t="s">
        <v>4316</v>
      </c>
      <c r="HZ14" s="479" t="s">
        <v>3291</v>
      </c>
      <c r="IA14" s="479" t="s">
        <v>1743</v>
      </c>
      <c r="IB14" s="479" t="s">
        <v>1741</v>
      </c>
      <c r="IC14" s="479" t="s">
        <v>1747</v>
      </c>
      <c r="ID14" s="479" t="s">
        <v>1413</v>
      </c>
      <c r="IE14" s="479" t="s">
        <v>4312</v>
      </c>
      <c r="IF14" s="479" t="s">
        <v>4312</v>
      </c>
      <c r="IG14" s="479" t="s">
        <v>1747</v>
      </c>
      <c r="IH14" s="479" t="s">
        <v>4342</v>
      </c>
      <c r="II14" s="479" t="s">
        <v>4463</v>
      </c>
      <c r="IJ14" s="605" t="s">
        <v>1741</v>
      </c>
      <c r="IL14" s="1154" t="s">
        <v>62</v>
      </c>
      <c r="IM14" s="1299" t="s">
        <v>4685</v>
      </c>
      <c r="IN14" s="1247">
        <v>1999</v>
      </c>
      <c r="IO14" s="1362" t="s">
        <v>4686</v>
      </c>
      <c r="IP14" s="1363">
        <v>0.020222962962962963</v>
      </c>
      <c r="IQ14" s="1300" t="s">
        <v>4248</v>
      </c>
    </row>
    <row r="15" spans="1:251" ht="13.5" thickBot="1">
      <c r="A15" s="848" t="s">
        <v>114</v>
      </c>
      <c r="B15" s="762" t="s">
        <v>1359</v>
      </c>
      <c r="C15" s="761">
        <v>14.671</v>
      </c>
      <c r="D15" s="554">
        <v>13.911</v>
      </c>
      <c r="E15" s="798">
        <f t="shared" si="0"/>
        <v>14.671</v>
      </c>
      <c r="F15" s="966" t="s">
        <v>435</v>
      </c>
      <c r="G15" s="796">
        <v>20.76</v>
      </c>
      <c r="H15" s="796">
        <v>19.279</v>
      </c>
      <c r="I15" s="798">
        <f t="shared" si="20"/>
        <v>20.76</v>
      </c>
      <c r="J15" s="964"/>
      <c r="K15" s="848" t="s">
        <v>114</v>
      </c>
      <c r="L15" s="795" t="s">
        <v>2235</v>
      </c>
      <c r="M15" s="795" t="s">
        <v>2183</v>
      </c>
      <c r="N15" s="361" t="s">
        <v>2256</v>
      </c>
      <c r="O15" s="964"/>
      <c r="P15" s="848" t="s">
        <v>114</v>
      </c>
      <c r="Q15" s="762" t="s">
        <v>2052</v>
      </c>
      <c r="R15" s="796">
        <v>17.627</v>
      </c>
      <c r="S15" s="555">
        <v>17.007</v>
      </c>
      <c r="T15" s="798">
        <f t="shared" si="1"/>
        <v>17.627</v>
      </c>
      <c r="U15" s="913" t="s">
        <v>1358</v>
      </c>
      <c r="V15" s="761" t="s">
        <v>238</v>
      </c>
      <c r="W15" s="761" t="s">
        <v>238</v>
      </c>
      <c r="X15" s="790" t="s">
        <v>239</v>
      </c>
      <c r="Z15" s="848" t="s">
        <v>114</v>
      </c>
      <c r="AA15" s="971" t="s">
        <v>1377</v>
      </c>
      <c r="AB15" s="555">
        <v>15.698</v>
      </c>
      <c r="AC15" s="555">
        <v>15.861</v>
      </c>
      <c r="AD15" s="344">
        <v>15.861</v>
      </c>
      <c r="AE15" s="976" t="s">
        <v>361</v>
      </c>
      <c r="AF15" s="556" t="s">
        <v>239</v>
      </c>
      <c r="AG15" s="556">
        <v>19.111</v>
      </c>
      <c r="AH15" s="793" t="s">
        <v>239</v>
      </c>
      <c r="AI15" s="970"/>
      <c r="AN15" s="485" t="s">
        <v>114</v>
      </c>
      <c r="AO15" s="787" t="s">
        <v>2210</v>
      </c>
      <c r="AP15" s="555">
        <v>36.222</v>
      </c>
      <c r="AQ15" s="555">
        <v>37.823</v>
      </c>
      <c r="AR15" s="798">
        <f t="shared" si="3"/>
        <v>37.823</v>
      </c>
      <c r="AT15" s="506" t="s">
        <v>114</v>
      </c>
      <c r="AU15" s="1011" t="s">
        <v>1342</v>
      </c>
      <c r="AV15" s="661">
        <v>14.711</v>
      </c>
      <c r="AW15" s="661">
        <v>14.61</v>
      </c>
      <c r="AX15" s="661">
        <f t="shared" si="11"/>
        <v>14.711</v>
      </c>
      <c r="AY15" s="661" t="s">
        <v>683</v>
      </c>
      <c r="AZ15" s="661" t="s">
        <v>683</v>
      </c>
      <c r="BA15" s="661" t="s">
        <v>683</v>
      </c>
      <c r="BB15" s="670">
        <f t="shared" si="13"/>
        <v>14.711</v>
      </c>
      <c r="BC15" s="1013" t="s">
        <v>361</v>
      </c>
      <c r="BD15" s="661">
        <v>20.763</v>
      </c>
      <c r="BE15" s="661">
        <v>21.662</v>
      </c>
      <c r="BF15" s="661">
        <f t="shared" si="4"/>
        <v>21.662</v>
      </c>
      <c r="BG15" s="661">
        <v>19.865</v>
      </c>
      <c r="BH15" s="661">
        <v>19.804</v>
      </c>
      <c r="BI15" s="661">
        <f t="shared" si="5"/>
        <v>19.865</v>
      </c>
      <c r="BJ15" s="662">
        <f t="shared" si="6"/>
        <v>19.865</v>
      </c>
      <c r="BL15" s="848" t="s">
        <v>114</v>
      </c>
      <c r="BM15" s="862" t="s">
        <v>326</v>
      </c>
      <c r="BN15" s="796">
        <v>15.617</v>
      </c>
      <c r="BO15" s="555">
        <v>15.825</v>
      </c>
      <c r="BP15" s="798">
        <v>15.825</v>
      </c>
      <c r="BQ15" s="902" t="s">
        <v>1456</v>
      </c>
      <c r="BR15" s="796">
        <v>26.905</v>
      </c>
      <c r="BS15" s="796">
        <v>22.054</v>
      </c>
      <c r="BT15" s="798">
        <v>26.905</v>
      </c>
      <c r="BV15" s="506" t="s">
        <v>114</v>
      </c>
      <c r="BW15" s="673" t="s">
        <v>207</v>
      </c>
      <c r="BX15" s="661">
        <v>16.481</v>
      </c>
      <c r="BY15" s="661">
        <v>16.419</v>
      </c>
      <c r="BZ15" s="662">
        <v>16.481</v>
      </c>
      <c r="CA15" s="1047" t="s">
        <v>177</v>
      </c>
      <c r="CB15" s="661" t="s">
        <v>239</v>
      </c>
      <c r="CC15" s="661" t="s">
        <v>239</v>
      </c>
      <c r="CD15" s="662" t="s">
        <v>239</v>
      </c>
      <c r="CF15" s="907" t="s">
        <v>114</v>
      </c>
      <c r="CG15" s="842" t="s">
        <v>339</v>
      </c>
      <c r="CH15" s="1033" t="s">
        <v>2354</v>
      </c>
      <c r="CI15" s="1034" t="s">
        <v>1765</v>
      </c>
      <c r="CJ15" s="1033" t="s">
        <v>2355</v>
      </c>
      <c r="CK15" s="1034" t="s">
        <v>2356</v>
      </c>
      <c r="CL15" s="1033" t="s">
        <v>2357</v>
      </c>
      <c r="CM15" s="1034" t="s">
        <v>1754</v>
      </c>
      <c r="CN15" s="1033" t="s">
        <v>2358</v>
      </c>
      <c r="CO15" s="1034" t="s">
        <v>2359</v>
      </c>
      <c r="CP15" s="1033" t="s">
        <v>2360</v>
      </c>
      <c r="CQ15" s="489">
        <v>24</v>
      </c>
      <c r="CS15" s="908" t="s">
        <v>114</v>
      </c>
      <c r="CT15" s="1044" t="s">
        <v>615</v>
      </c>
      <c r="CU15" s="540" t="s">
        <v>239</v>
      </c>
      <c r="CV15" s="540" t="s">
        <v>239</v>
      </c>
      <c r="CW15" s="541" t="s">
        <v>239</v>
      </c>
      <c r="CX15" s="59"/>
      <c r="CY15" s="59"/>
      <c r="CZ15" s="59"/>
      <c r="DA15" s="59"/>
      <c r="DB15" s="119"/>
      <c r="DC15" s="1167" t="s">
        <v>114</v>
      </c>
      <c r="DD15" s="1166" t="s">
        <v>1354</v>
      </c>
      <c r="DE15" s="766" t="s">
        <v>238</v>
      </c>
      <c r="DF15" s="766" t="s">
        <v>238</v>
      </c>
      <c r="DG15" s="767" t="s">
        <v>239</v>
      </c>
      <c r="DH15" s="120"/>
      <c r="DI15" s="384"/>
      <c r="DJ15" s="963"/>
      <c r="DK15" s="963"/>
      <c r="DL15" s="963"/>
      <c r="DM15" s="963"/>
      <c r="DN15" s="963"/>
      <c r="DO15" s="963"/>
      <c r="DP15" s="963"/>
      <c r="DQ15" s="581" t="s">
        <v>114</v>
      </c>
      <c r="DR15" s="570" t="s">
        <v>658</v>
      </c>
      <c r="DS15" s="571">
        <v>15.054</v>
      </c>
      <c r="DT15" s="571" t="s">
        <v>239</v>
      </c>
      <c r="DU15" s="582" t="s">
        <v>239</v>
      </c>
      <c r="DV15" s="280"/>
      <c r="DX15" s="280"/>
      <c r="DY15" s="58"/>
      <c r="DZ15" s="58"/>
      <c r="EA15" s="286"/>
      <c r="EB15" s="58"/>
      <c r="ED15" s="286"/>
      <c r="EE15" s="1001" t="s">
        <v>613</v>
      </c>
      <c r="EF15" s="507"/>
      <c r="EG15" s="1002" t="s">
        <v>247</v>
      </c>
      <c r="EH15" s="1002" t="s">
        <v>248</v>
      </c>
      <c r="EI15" s="833" t="s">
        <v>1856</v>
      </c>
      <c r="EJ15" s="1002" t="s">
        <v>247</v>
      </c>
      <c r="EK15" s="1002" t="s">
        <v>248</v>
      </c>
      <c r="EL15" s="833" t="s">
        <v>1857</v>
      </c>
      <c r="EM15" s="1003" t="s">
        <v>159</v>
      </c>
      <c r="EN15" s="279"/>
      <c r="EO15" s="580" t="s">
        <v>114</v>
      </c>
      <c r="EP15" s="568" t="s">
        <v>1377</v>
      </c>
      <c r="EQ15" s="569">
        <v>14.505</v>
      </c>
      <c r="ER15" s="569">
        <v>14.92</v>
      </c>
      <c r="ES15" s="1145">
        <v>14.92</v>
      </c>
      <c r="ET15" s="350" t="s">
        <v>1379</v>
      </c>
      <c r="EU15" s="340">
        <v>17.808</v>
      </c>
      <c r="EV15" s="340">
        <v>20.802</v>
      </c>
      <c r="EW15" s="344">
        <v>20.802</v>
      </c>
      <c r="EX15" s="58"/>
      <c r="EY15" s="286"/>
      <c r="EZ15" s="58"/>
      <c r="FB15" s="59"/>
      <c r="FC15" s="1224" t="s">
        <v>2869</v>
      </c>
      <c r="FD15" s="128" t="s">
        <v>188</v>
      </c>
      <c r="FE15" s="280"/>
      <c r="FF15" s="416"/>
      <c r="FG15" s="40"/>
      <c r="FI15" s="1226" t="s">
        <v>114</v>
      </c>
      <c r="FJ15" s="1227" t="s">
        <v>1356</v>
      </c>
      <c r="FK15" s="528" t="s">
        <v>239</v>
      </c>
      <c r="FL15" s="528" t="s">
        <v>239</v>
      </c>
      <c r="FM15" s="537" t="s">
        <v>239</v>
      </c>
      <c r="FN15" s="59"/>
      <c r="FO15" s="59"/>
      <c r="FP15" s="59"/>
      <c r="FQ15" s="59"/>
      <c r="FS15" s="1226" t="s">
        <v>114</v>
      </c>
      <c r="FT15" s="1227" t="s">
        <v>1354</v>
      </c>
      <c r="FU15" s="528" t="s">
        <v>238</v>
      </c>
      <c r="FV15" s="528" t="s">
        <v>238</v>
      </c>
      <c r="FW15" s="537" t="s">
        <v>239</v>
      </c>
      <c r="FX15" s="59"/>
      <c r="FY15" s="59"/>
      <c r="FZ15" s="59"/>
      <c r="GA15" s="59"/>
      <c r="GC15" s="993" t="s">
        <v>114</v>
      </c>
      <c r="GD15" s="813" t="s">
        <v>3319</v>
      </c>
      <c r="GE15" s="479" t="s">
        <v>1740</v>
      </c>
      <c r="GF15" s="813" t="s">
        <v>32</v>
      </c>
      <c r="GG15" s="605" t="s">
        <v>3213</v>
      </c>
      <c r="GI15" s="739" t="s">
        <v>114</v>
      </c>
      <c r="GJ15" s="388" t="s">
        <v>3707</v>
      </c>
      <c r="GK15" s="1279">
        <v>1995</v>
      </c>
      <c r="GL15" s="388" t="s">
        <v>1471</v>
      </c>
      <c r="GM15" s="1280" t="s">
        <v>3517</v>
      </c>
      <c r="GN15" s="1281">
        <v>19</v>
      </c>
      <c r="GP15" s="485" t="s">
        <v>114</v>
      </c>
      <c r="GQ15" s="128" t="s">
        <v>3846</v>
      </c>
      <c r="GR15" s="128" t="s">
        <v>210</v>
      </c>
      <c r="GS15" s="605" t="s">
        <v>3879</v>
      </c>
      <c r="GU15" s="1154" t="s">
        <v>49</v>
      </c>
      <c r="GV15" s="1299" t="s">
        <v>3911</v>
      </c>
      <c r="GW15" s="1247">
        <v>1994</v>
      </c>
      <c r="GX15" s="1299" t="s">
        <v>3912</v>
      </c>
      <c r="GY15" s="1305">
        <v>0.013152164351851852</v>
      </c>
      <c r="GZ15" s="1300">
        <v>6</v>
      </c>
      <c r="HB15" s="485" t="s">
        <v>114</v>
      </c>
      <c r="HC15" s="128" t="s">
        <v>2824</v>
      </c>
      <c r="HD15" s="128" t="s">
        <v>4290</v>
      </c>
      <c r="HE15" s="605" t="s">
        <v>4292</v>
      </c>
      <c r="HG15" s="1154" t="s">
        <v>47</v>
      </c>
      <c r="HH15" s="1299" t="s">
        <v>4322</v>
      </c>
      <c r="HI15" s="1320" t="s">
        <v>3148</v>
      </c>
      <c r="HJ15" s="1320" t="s">
        <v>4323</v>
      </c>
      <c r="HK15" s="1320" t="s">
        <v>3281</v>
      </c>
      <c r="HL15" s="1320">
        <v>9</v>
      </c>
      <c r="HM15" s="1320" t="s">
        <v>1745</v>
      </c>
      <c r="HN15" s="1320" t="s">
        <v>4312</v>
      </c>
      <c r="HO15" s="1320" t="s">
        <v>4312</v>
      </c>
      <c r="HP15" s="1320" t="s">
        <v>4312</v>
      </c>
      <c r="HQ15" s="1320" t="s">
        <v>4312</v>
      </c>
      <c r="HR15" s="1320" t="s">
        <v>4324</v>
      </c>
      <c r="HS15" s="1320" t="s">
        <v>4325</v>
      </c>
      <c r="HT15" s="1335">
        <v>4</v>
      </c>
      <c r="HU15" s="993" t="s">
        <v>47</v>
      </c>
      <c r="HV15" s="1503" t="s">
        <v>150</v>
      </c>
      <c r="HW15" s="1468"/>
      <c r="HX15" s="479" t="s">
        <v>4453</v>
      </c>
      <c r="HY15" s="479" t="s">
        <v>4316</v>
      </c>
      <c r="HZ15" s="479" t="s">
        <v>4453</v>
      </c>
      <c r="IA15" s="479" t="s">
        <v>2314</v>
      </c>
      <c r="IB15" s="479" t="s">
        <v>1741</v>
      </c>
      <c r="IC15" s="479" t="s">
        <v>4312</v>
      </c>
      <c r="ID15" s="479" t="s">
        <v>1413</v>
      </c>
      <c r="IE15" s="479" t="s">
        <v>4312</v>
      </c>
      <c r="IF15" s="479" t="s">
        <v>1747</v>
      </c>
      <c r="IG15" s="479" t="s">
        <v>1741</v>
      </c>
      <c r="IH15" s="479" t="s">
        <v>4459</v>
      </c>
      <c r="II15" s="479" t="s">
        <v>4464</v>
      </c>
      <c r="IJ15" s="605" t="s">
        <v>1743</v>
      </c>
      <c r="IL15" s="1154" t="s">
        <v>114</v>
      </c>
      <c r="IM15" s="1299" t="s">
        <v>4687</v>
      </c>
      <c r="IN15" s="1247">
        <v>1996</v>
      </c>
      <c r="IO15" s="1362"/>
      <c r="IP15" s="1363">
        <v>0.020309444444444446</v>
      </c>
      <c r="IQ15" s="1300" t="s">
        <v>4251</v>
      </c>
    </row>
    <row r="16" spans="1:251" ht="13.5" thickBot="1">
      <c r="A16" s="848" t="s">
        <v>54</v>
      </c>
      <c r="B16" s="762" t="s">
        <v>1452</v>
      </c>
      <c r="C16" s="796">
        <v>14.707</v>
      </c>
      <c r="D16" s="796">
        <v>14.389</v>
      </c>
      <c r="E16" s="798">
        <f t="shared" si="0"/>
        <v>14.707</v>
      </c>
      <c r="F16" s="904" t="s">
        <v>244</v>
      </c>
      <c r="G16" s="555">
        <v>20.158</v>
      </c>
      <c r="H16" s="555">
        <v>22.206</v>
      </c>
      <c r="I16" s="798">
        <f t="shared" si="20"/>
        <v>22.206</v>
      </c>
      <c r="K16" s="848" t="s">
        <v>54</v>
      </c>
      <c r="L16" s="795" t="s">
        <v>1802</v>
      </c>
      <c r="M16" s="795" t="s">
        <v>1368</v>
      </c>
      <c r="N16" s="361" t="s">
        <v>2258</v>
      </c>
      <c r="P16" s="848" t="s">
        <v>54</v>
      </c>
      <c r="Q16" s="762" t="s">
        <v>1346</v>
      </c>
      <c r="R16" s="796">
        <v>17.113</v>
      </c>
      <c r="S16" s="796">
        <v>17.805</v>
      </c>
      <c r="T16" s="798">
        <f t="shared" si="1"/>
        <v>17.805</v>
      </c>
      <c r="U16" s="999" t="s">
        <v>222</v>
      </c>
      <c r="V16" s="900" t="s">
        <v>238</v>
      </c>
      <c r="W16" s="900" t="s">
        <v>238</v>
      </c>
      <c r="X16" s="998" t="s">
        <v>239</v>
      </c>
      <c r="Z16" s="829" t="s">
        <v>54</v>
      </c>
      <c r="AA16" s="972" t="s">
        <v>658</v>
      </c>
      <c r="AB16" s="805">
        <v>15.966</v>
      </c>
      <c r="AC16" s="805">
        <v>15.9</v>
      </c>
      <c r="AD16" s="357">
        <v>15.966</v>
      </c>
      <c r="AN16" s="485" t="s">
        <v>54</v>
      </c>
      <c r="AO16" s="787" t="s">
        <v>2211</v>
      </c>
      <c r="AP16" s="555">
        <v>38.938</v>
      </c>
      <c r="AQ16" s="555">
        <v>38.153</v>
      </c>
      <c r="AR16" s="798">
        <f t="shared" si="3"/>
        <v>38.938</v>
      </c>
      <c r="AT16" s="506" t="s">
        <v>54</v>
      </c>
      <c r="AU16" s="1011" t="s">
        <v>1353</v>
      </c>
      <c r="AV16" s="661">
        <v>14.676</v>
      </c>
      <c r="AW16" s="661">
        <v>14.759</v>
      </c>
      <c r="AX16" s="661">
        <f t="shared" si="11"/>
        <v>14.759</v>
      </c>
      <c r="AY16" s="661">
        <v>14.741</v>
      </c>
      <c r="AZ16" s="661">
        <v>14.605</v>
      </c>
      <c r="BA16" s="661">
        <f t="shared" si="12"/>
        <v>14.741</v>
      </c>
      <c r="BB16" s="670">
        <f t="shared" si="13"/>
        <v>14.741</v>
      </c>
      <c r="BC16" s="1016" t="s">
        <v>658</v>
      </c>
      <c r="BD16" s="667">
        <v>20.943</v>
      </c>
      <c r="BE16" s="667">
        <v>21.163</v>
      </c>
      <c r="BF16" s="667">
        <f t="shared" si="4"/>
        <v>21.163</v>
      </c>
      <c r="BG16" s="667">
        <v>19.957</v>
      </c>
      <c r="BH16" s="667">
        <v>17.529</v>
      </c>
      <c r="BI16" s="667">
        <f t="shared" si="5"/>
        <v>19.957</v>
      </c>
      <c r="BJ16" s="668">
        <f t="shared" si="6"/>
        <v>19.957</v>
      </c>
      <c r="BL16" s="848" t="s">
        <v>54</v>
      </c>
      <c r="BM16" s="862" t="s">
        <v>1373</v>
      </c>
      <c r="BN16" s="796">
        <v>15.082</v>
      </c>
      <c r="BO16" s="796">
        <v>15.864</v>
      </c>
      <c r="BP16" s="798">
        <v>15.864</v>
      </c>
      <c r="BQ16" s="1018" t="s">
        <v>1342</v>
      </c>
      <c r="BR16" s="555">
        <v>21.133</v>
      </c>
      <c r="BS16" s="555">
        <v>21.017</v>
      </c>
      <c r="BT16" s="798" t="s">
        <v>239</v>
      </c>
      <c r="BV16" s="506" t="s">
        <v>54</v>
      </c>
      <c r="BW16" s="673" t="s">
        <v>2720</v>
      </c>
      <c r="BX16" s="661">
        <v>17.303</v>
      </c>
      <c r="BY16" s="661">
        <v>17.526</v>
      </c>
      <c r="BZ16" s="662">
        <v>17.526</v>
      </c>
      <c r="CA16" s="1047" t="s">
        <v>1348</v>
      </c>
      <c r="CB16" s="661">
        <v>13.348</v>
      </c>
      <c r="CC16" s="661" t="s">
        <v>239</v>
      </c>
      <c r="CD16" s="662" t="s">
        <v>239</v>
      </c>
      <c r="CF16" s="907" t="s">
        <v>54</v>
      </c>
      <c r="CG16" s="842" t="s">
        <v>1933</v>
      </c>
      <c r="CH16" s="1033" t="s">
        <v>2361</v>
      </c>
      <c r="CI16" s="1034" t="s">
        <v>2362</v>
      </c>
      <c r="CJ16" s="1033" t="s">
        <v>2363</v>
      </c>
      <c r="CK16" s="1034" t="s">
        <v>2359</v>
      </c>
      <c r="CL16" s="1033" t="s">
        <v>2364</v>
      </c>
      <c r="CM16" s="1034" t="s">
        <v>2365</v>
      </c>
      <c r="CN16" s="1033" t="s">
        <v>2366</v>
      </c>
      <c r="CO16" s="1034" t="s">
        <v>2367</v>
      </c>
      <c r="CP16" s="1033" t="s">
        <v>2368</v>
      </c>
      <c r="CQ16" s="489">
        <v>26</v>
      </c>
      <c r="CS16" s="79"/>
      <c r="CT16" s="172"/>
      <c r="CU16" s="259"/>
      <c r="CV16" s="259"/>
      <c r="CW16" s="259"/>
      <c r="CX16" s="59"/>
      <c r="CY16" s="59"/>
      <c r="CZ16" s="59"/>
      <c r="DA16" s="59"/>
      <c r="DB16" s="119"/>
      <c r="DC16" s="1168" t="s">
        <v>54</v>
      </c>
      <c r="DD16" s="1169" t="s">
        <v>641</v>
      </c>
      <c r="DE16" s="768" t="s">
        <v>238</v>
      </c>
      <c r="DF16" s="768" t="s">
        <v>238</v>
      </c>
      <c r="DG16" s="769" t="s">
        <v>239</v>
      </c>
      <c r="DH16" s="120"/>
      <c r="DI16" s="384"/>
      <c r="DJ16" s="963"/>
      <c r="DK16" s="963"/>
      <c r="DL16" s="963"/>
      <c r="DM16" s="963"/>
      <c r="DN16" s="963"/>
      <c r="DO16" s="963"/>
      <c r="DP16" s="963"/>
      <c r="DQ16" s="581" t="s">
        <v>54</v>
      </c>
      <c r="DR16" s="570" t="s">
        <v>656</v>
      </c>
      <c r="DS16" s="571" t="s">
        <v>239</v>
      </c>
      <c r="DT16" s="571" t="s">
        <v>239</v>
      </c>
      <c r="DU16" s="582" t="s">
        <v>239</v>
      </c>
      <c r="DV16" s="280"/>
      <c r="DX16" s="280"/>
      <c r="DY16" s="58"/>
      <c r="DZ16" s="58"/>
      <c r="EA16" s="286"/>
      <c r="EB16" s="58"/>
      <c r="ED16" s="286"/>
      <c r="EE16" s="1155" t="s">
        <v>46</v>
      </c>
      <c r="EF16" s="713" t="s">
        <v>435</v>
      </c>
      <c r="EG16" s="585">
        <v>22.755</v>
      </c>
      <c r="EH16" s="585">
        <v>18.338</v>
      </c>
      <c r="EI16" s="585">
        <f>MAX(EG16:EH16)</f>
        <v>22.755</v>
      </c>
      <c r="EJ16" s="585" t="s">
        <v>239</v>
      </c>
      <c r="EK16" s="585" t="s">
        <v>239</v>
      </c>
      <c r="EL16" s="585" t="s">
        <v>239</v>
      </c>
      <c r="EM16" s="586">
        <f>MIN(EI16,EL16)</f>
        <v>22.755</v>
      </c>
      <c r="EN16" s="279"/>
      <c r="EO16" s="580" t="s">
        <v>54</v>
      </c>
      <c r="EP16" s="568" t="s">
        <v>204</v>
      </c>
      <c r="EQ16" s="569">
        <v>14.495</v>
      </c>
      <c r="ER16" s="569">
        <v>15.016</v>
      </c>
      <c r="ES16" s="1145">
        <v>15.016</v>
      </c>
      <c r="ET16" s="411" t="s">
        <v>656</v>
      </c>
      <c r="EU16" s="412">
        <v>23.846</v>
      </c>
      <c r="EV16" s="412">
        <v>22.936</v>
      </c>
      <c r="EW16" s="413">
        <v>23.846</v>
      </c>
      <c r="EX16" s="58"/>
      <c r="EY16" s="286"/>
      <c r="EZ16" s="58"/>
      <c r="FB16" s="59"/>
      <c r="FC16" s="1223" t="s">
        <v>2870</v>
      </c>
      <c r="FD16" s="128" t="s">
        <v>75</v>
      </c>
      <c r="FE16" s="280"/>
      <c r="FF16" s="416"/>
      <c r="FG16" s="40"/>
      <c r="FI16" s="1226" t="s">
        <v>54</v>
      </c>
      <c r="FJ16" s="1227" t="s">
        <v>644</v>
      </c>
      <c r="FK16" s="528" t="s">
        <v>239</v>
      </c>
      <c r="FL16" s="528" t="s">
        <v>239</v>
      </c>
      <c r="FM16" s="537" t="s">
        <v>239</v>
      </c>
      <c r="FN16" s="59"/>
      <c r="FO16" s="59"/>
      <c r="FP16" s="59"/>
      <c r="FQ16" s="59"/>
      <c r="FS16" s="908" t="s">
        <v>54</v>
      </c>
      <c r="FT16" s="1044" t="s">
        <v>130</v>
      </c>
      <c r="FU16" s="540" t="s">
        <v>238</v>
      </c>
      <c r="FV16" s="540" t="s">
        <v>238</v>
      </c>
      <c r="FW16" s="541" t="s">
        <v>239</v>
      </c>
      <c r="FX16" s="59"/>
      <c r="FY16" s="59"/>
      <c r="FZ16" s="59"/>
      <c r="GA16" s="59"/>
      <c r="GC16" s="993" t="s">
        <v>54</v>
      </c>
      <c r="GD16" s="813" t="s">
        <v>3076</v>
      </c>
      <c r="GE16" s="479" t="s">
        <v>3320</v>
      </c>
      <c r="GF16" s="813" t="s">
        <v>3045</v>
      </c>
      <c r="GG16" s="605" t="s">
        <v>3151</v>
      </c>
      <c r="GI16" s="739" t="s">
        <v>54</v>
      </c>
      <c r="GJ16" s="388" t="s">
        <v>3708</v>
      </c>
      <c r="GK16" s="1279">
        <v>1980</v>
      </c>
      <c r="GL16" s="388" t="s">
        <v>3518</v>
      </c>
      <c r="GM16" s="1280" t="s">
        <v>3519</v>
      </c>
      <c r="GN16" s="1281">
        <v>20</v>
      </c>
      <c r="GP16" s="485" t="s">
        <v>54</v>
      </c>
      <c r="GQ16" s="128" t="s">
        <v>454</v>
      </c>
      <c r="GR16" s="128" t="s">
        <v>361</v>
      </c>
      <c r="GS16" s="605" t="s">
        <v>3880</v>
      </c>
      <c r="GU16" s="1154" t="s">
        <v>47</v>
      </c>
      <c r="GV16" s="1299" t="s">
        <v>3913</v>
      </c>
      <c r="GW16" s="1247">
        <v>1995</v>
      </c>
      <c r="GX16" s="1299"/>
      <c r="GY16" s="1305">
        <v>0.014453564814814815</v>
      </c>
      <c r="GZ16" s="1300">
        <v>12</v>
      </c>
      <c r="HB16" s="485" t="s">
        <v>54</v>
      </c>
      <c r="HC16" s="128" t="s">
        <v>661</v>
      </c>
      <c r="HD16" s="128" t="s">
        <v>715</v>
      </c>
      <c r="HE16" s="605" t="s">
        <v>1968</v>
      </c>
      <c r="HG16" s="1154" t="s">
        <v>55</v>
      </c>
      <c r="HH16" s="1299" t="s">
        <v>211</v>
      </c>
      <c r="HI16" s="1320" t="s">
        <v>4326</v>
      </c>
      <c r="HJ16" s="1320" t="s">
        <v>4316</v>
      </c>
      <c r="HK16" s="1320" t="s">
        <v>4326</v>
      </c>
      <c r="HL16" s="1320">
        <v>5</v>
      </c>
      <c r="HM16" s="1320" t="s">
        <v>1745</v>
      </c>
      <c r="HN16" s="1320" t="s">
        <v>4312</v>
      </c>
      <c r="HO16" s="1320" t="s">
        <v>4312</v>
      </c>
      <c r="HP16" s="1320" t="s">
        <v>1741</v>
      </c>
      <c r="HQ16" s="1320" t="s">
        <v>4312</v>
      </c>
      <c r="HR16" s="1320" t="s">
        <v>4327</v>
      </c>
      <c r="HS16" s="1320" t="s">
        <v>4328</v>
      </c>
      <c r="HT16" s="1335">
        <v>5</v>
      </c>
      <c r="HU16" s="1123" t="s">
        <v>55</v>
      </c>
      <c r="HV16" s="1504" t="s">
        <v>34</v>
      </c>
      <c r="HW16" s="1505"/>
      <c r="HX16" s="483" t="s">
        <v>4454</v>
      </c>
      <c r="HY16" s="483" t="s">
        <v>4316</v>
      </c>
      <c r="HZ16" s="483" t="s">
        <v>4454</v>
      </c>
      <c r="IA16" s="483" t="s">
        <v>1747</v>
      </c>
      <c r="IB16" s="483" t="s">
        <v>2314</v>
      </c>
      <c r="IC16" s="483" t="s">
        <v>1741</v>
      </c>
      <c r="ID16" s="483" t="s">
        <v>1741</v>
      </c>
      <c r="IE16" s="483" t="s">
        <v>4312</v>
      </c>
      <c r="IF16" s="483" t="s">
        <v>1741</v>
      </c>
      <c r="IG16" s="483" t="s">
        <v>1741</v>
      </c>
      <c r="IH16" s="483" t="s">
        <v>4460</v>
      </c>
      <c r="II16" s="483" t="s">
        <v>4465</v>
      </c>
      <c r="IJ16" s="831" t="s">
        <v>1745</v>
      </c>
      <c r="IL16" s="1154" t="s">
        <v>54</v>
      </c>
      <c r="IM16" s="1299" t="s">
        <v>4688</v>
      </c>
      <c r="IN16" s="1247">
        <v>1997</v>
      </c>
      <c r="IO16" s="1362"/>
      <c r="IP16" s="1363">
        <v>0.020413113425925927</v>
      </c>
      <c r="IQ16" s="1300" t="s">
        <v>4253</v>
      </c>
    </row>
    <row r="17" spans="1:251" ht="13.5" thickBot="1">
      <c r="A17" s="848" t="s">
        <v>120</v>
      </c>
      <c r="B17" s="762" t="s">
        <v>1660</v>
      </c>
      <c r="C17" s="796">
        <v>14.633</v>
      </c>
      <c r="D17" s="554">
        <v>14.738</v>
      </c>
      <c r="E17" s="798">
        <f t="shared" si="0"/>
        <v>14.738</v>
      </c>
      <c r="F17" s="904" t="s">
        <v>515</v>
      </c>
      <c r="G17" s="555">
        <v>22.469</v>
      </c>
      <c r="H17" s="555">
        <v>18.02</v>
      </c>
      <c r="I17" s="798">
        <f t="shared" si="20"/>
        <v>22.469</v>
      </c>
      <c r="K17" s="848" t="s">
        <v>120</v>
      </c>
      <c r="L17" s="795" t="s">
        <v>448</v>
      </c>
      <c r="M17" s="795" t="s">
        <v>2245</v>
      </c>
      <c r="N17" s="361" t="s">
        <v>2259</v>
      </c>
      <c r="P17" s="848" t="s">
        <v>120</v>
      </c>
      <c r="Q17" s="762" t="s">
        <v>2221</v>
      </c>
      <c r="R17" s="796">
        <v>33.268</v>
      </c>
      <c r="S17" s="555">
        <v>30.082</v>
      </c>
      <c r="T17" s="798">
        <f t="shared" si="1"/>
        <v>33.268</v>
      </c>
      <c r="U17" s="616"/>
      <c r="V17" s="616"/>
      <c r="W17" s="616"/>
      <c r="X17" s="616"/>
      <c r="Z17" s="848" t="s">
        <v>120</v>
      </c>
      <c r="AA17" s="971" t="s">
        <v>209</v>
      </c>
      <c r="AB17" s="555">
        <v>14.88</v>
      </c>
      <c r="AC17" s="555">
        <v>16.199</v>
      </c>
      <c r="AD17" s="344">
        <v>16.199</v>
      </c>
      <c r="AN17" s="485" t="s">
        <v>120</v>
      </c>
      <c r="AO17" s="787" t="s">
        <v>2212</v>
      </c>
      <c r="AP17" s="554" t="s">
        <v>239</v>
      </c>
      <c r="AQ17" s="554" t="s">
        <v>239</v>
      </c>
      <c r="AR17" s="790" t="s">
        <v>239</v>
      </c>
      <c r="AT17" s="506" t="s">
        <v>120</v>
      </c>
      <c r="AU17" s="1011" t="s">
        <v>1357</v>
      </c>
      <c r="AV17" s="661">
        <v>14.441</v>
      </c>
      <c r="AW17" s="661">
        <v>14.759</v>
      </c>
      <c r="AX17" s="661">
        <f t="shared" si="11"/>
        <v>14.759</v>
      </c>
      <c r="AY17" s="661">
        <v>15.049</v>
      </c>
      <c r="AZ17" s="661">
        <v>14.443</v>
      </c>
      <c r="BA17" s="661">
        <f t="shared" si="12"/>
        <v>15.049</v>
      </c>
      <c r="BB17" s="670">
        <f t="shared" si="13"/>
        <v>14.759</v>
      </c>
      <c r="BC17" s="1016" t="s">
        <v>656</v>
      </c>
      <c r="BD17" s="667">
        <v>24.691</v>
      </c>
      <c r="BE17" s="667">
        <v>25.458</v>
      </c>
      <c r="BF17" s="667">
        <f t="shared" si="4"/>
        <v>25.458</v>
      </c>
      <c r="BG17" s="667">
        <v>20.332</v>
      </c>
      <c r="BH17" s="667">
        <v>18.922</v>
      </c>
      <c r="BI17" s="667">
        <f t="shared" si="5"/>
        <v>20.332</v>
      </c>
      <c r="BJ17" s="668">
        <f t="shared" si="6"/>
        <v>20.332</v>
      </c>
      <c r="BL17" s="848" t="s">
        <v>120</v>
      </c>
      <c r="BM17" s="862" t="s">
        <v>2272</v>
      </c>
      <c r="BN17" s="796">
        <v>15.494</v>
      </c>
      <c r="BO17" s="555">
        <v>15.888</v>
      </c>
      <c r="BP17" s="798">
        <v>15.888</v>
      </c>
      <c r="BQ17" s="1018" t="s">
        <v>1377</v>
      </c>
      <c r="BR17" s="555" t="s">
        <v>239</v>
      </c>
      <c r="BS17" s="555" t="s">
        <v>239</v>
      </c>
      <c r="BT17" s="798" t="s">
        <v>239</v>
      </c>
      <c r="BV17" s="506" t="s">
        <v>120</v>
      </c>
      <c r="BW17" s="673" t="s">
        <v>2721</v>
      </c>
      <c r="BX17" s="661">
        <v>11.685</v>
      </c>
      <c r="BY17" s="661">
        <v>17.65</v>
      </c>
      <c r="BZ17" s="662">
        <v>17.65</v>
      </c>
      <c r="CA17" s="1048" t="s">
        <v>128</v>
      </c>
      <c r="CB17" s="664">
        <v>17.796</v>
      </c>
      <c r="CC17" s="664" t="s">
        <v>239</v>
      </c>
      <c r="CD17" s="665" t="s">
        <v>239</v>
      </c>
      <c r="CF17" s="907" t="s">
        <v>120</v>
      </c>
      <c r="CG17" s="842" t="s">
        <v>2369</v>
      </c>
      <c r="CH17" s="1033" t="s">
        <v>2370</v>
      </c>
      <c r="CI17" s="1034" t="s">
        <v>2356</v>
      </c>
      <c r="CJ17" s="1033" t="s">
        <v>2371</v>
      </c>
      <c r="CK17" s="1034" t="s">
        <v>1774</v>
      </c>
      <c r="CL17" s="1033" t="s">
        <v>2372</v>
      </c>
      <c r="CM17" s="1034" t="s">
        <v>2356</v>
      </c>
      <c r="CN17" s="1033" t="s">
        <v>1131</v>
      </c>
      <c r="CO17" s="1034" t="s">
        <v>1773</v>
      </c>
      <c r="CP17" s="1033" t="s">
        <v>2373</v>
      </c>
      <c r="CQ17" s="489">
        <v>27</v>
      </c>
      <c r="CS17" s="352" t="s">
        <v>179</v>
      </c>
      <c r="CT17" s="59"/>
      <c r="CU17" s="259"/>
      <c r="CV17" s="259"/>
      <c r="CW17" s="259"/>
      <c r="CX17" s="59"/>
      <c r="CY17" s="59"/>
      <c r="CZ17" s="59"/>
      <c r="DA17" s="59"/>
      <c r="DB17" s="119"/>
      <c r="DE17" s="286"/>
      <c r="DF17" s="59"/>
      <c r="DG17" s="120"/>
      <c r="DH17" s="120"/>
      <c r="DI17" s="384"/>
      <c r="DJ17" s="963"/>
      <c r="DK17" s="963"/>
      <c r="DL17" s="963"/>
      <c r="DM17" s="963"/>
      <c r="DN17" s="963"/>
      <c r="DO17" s="963"/>
      <c r="DP17" s="963"/>
      <c r="DQ17" s="580" t="s">
        <v>120</v>
      </c>
      <c r="DR17" s="568" t="s">
        <v>1357</v>
      </c>
      <c r="DS17" s="569">
        <v>13.557</v>
      </c>
      <c r="DT17" s="569" t="s">
        <v>239</v>
      </c>
      <c r="DU17" s="579" t="s">
        <v>239</v>
      </c>
      <c r="DV17" s="280"/>
      <c r="DX17" s="280"/>
      <c r="DY17" s="58"/>
      <c r="DZ17" s="58"/>
      <c r="EA17" s="286"/>
      <c r="EB17" s="58"/>
      <c r="ED17" s="286"/>
      <c r="EE17" s="1150"/>
      <c r="EF17" s="1151"/>
      <c r="EG17" s="1144"/>
      <c r="EH17" s="1144"/>
      <c r="EI17" s="1144"/>
      <c r="EJ17" s="1144"/>
      <c r="EK17" s="1144"/>
      <c r="EL17" s="1144"/>
      <c r="EM17" s="1144"/>
      <c r="EN17" s="279"/>
      <c r="EO17" s="580" t="s">
        <v>120</v>
      </c>
      <c r="EP17" s="568" t="s">
        <v>1455</v>
      </c>
      <c r="EQ17" s="569">
        <v>15.077</v>
      </c>
      <c r="ER17" s="569">
        <v>14.192</v>
      </c>
      <c r="ES17" s="579">
        <v>15.077</v>
      </c>
      <c r="ET17" s="402"/>
      <c r="EV17" s="58"/>
      <c r="EW17" s="58"/>
      <c r="EX17" s="58"/>
      <c r="EY17" s="286"/>
      <c r="EZ17" s="58"/>
      <c r="FB17" s="59"/>
      <c r="FC17" s="353" t="s">
        <v>2871</v>
      </c>
      <c r="FD17" s="128" t="s">
        <v>71</v>
      </c>
      <c r="FE17" s="280"/>
      <c r="FF17" s="416"/>
      <c r="FI17" s="908" t="s">
        <v>120</v>
      </c>
      <c r="FJ17" s="1044" t="s">
        <v>1368</v>
      </c>
      <c r="FK17" s="540" t="s">
        <v>239</v>
      </c>
      <c r="FL17" s="540">
        <v>17.48</v>
      </c>
      <c r="FM17" s="541" t="s">
        <v>239</v>
      </c>
      <c r="FN17" s="59"/>
      <c r="FO17" s="59"/>
      <c r="FP17" s="59"/>
      <c r="FQ17" s="59"/>
      <c r="FS17" s="79"/>
      <c r="FT17" s="172"/>
      <c r="FU17" s="259"/>
      <c r="FV17" s="259"/>
      <c r="FW17" s="259"/>
      <c r="FX17" s="59"/>
      <c r="FY17" s="59"/>
      <c r="FZ17" s="59"/>
      <c r="GA17" s="59"/>
      <c r="GC17" s="993" t="s">
        <v>120</v>
      </c>
      <c r="GD17" s="813" t="s">
        <v>3077</v>
      </c>
      <c r="GE17" s="479" t="s">
        <v>3320</v>
      </c>
      <c r="GF17" s="813" t="s">
        <v>3045</v>
      </c>
      <c r="GG17" s="605" t="s">
        <v>3236</v>
      </c>
      <c r="GI17" s="739" t="s">
        <v>120</v>
      </c>
      <c r="GJ17" s="388" t="s">
        <v>3709</v>
      </c>
      <c r="GK17" s="1279">
        <v>1990</v>
      </c>
      <c r="GL17" s="388"/>
      <c r="GM17" s="1280" t="s">
        <v>3520</v>
      </c>
      <c r="GN17" s="1281">
        <v>21</v>
      </c>
      <c r="GP17" s="485" t="s">
        <v>120</v>
      </c>
      <c r="GQ17" s="128" t="s">
        <v>1796</v>
      </c>
      <c r="GR17" s="128" t="s">
        <v>206</v>
      </c>
      <c r="GS17" s="605" t="s">
        <v>3881</v>
      </c>
      <c r="GU17" s="1154" t="s">
        <v>55</v>
      </c>
      <c r="GV17" s="1299" t="s">
        <v>3914</v>
      </c>
      <c r="GW17" s="1247">
        <v>1993</v>
      </c>
      <c r="GX17" s="1299"/>
      <c r="GY17" s="1305">
        <v>0.015480243055555556</v>
      </c>
      <c r="GZ17" s="1300">
        <v>18</v>
      </c>
      <c r="HB17" s="485" t="s">
        <v>120</v>
      </c>
      <c r="HC17" s="128" t="s">
        <v>473</v>
      </c>
      <c r="HD17" s="128" t="s">
        <v>244</v>
      </c>
      <c r="HE17" s="605" t="s">
        <v>4276</v>
      </c>
      <c r="HG17" s="1154" t="s">
        <v>52</v>
      </c>
      <c r="HH17" s="1299" t="s">
        <v>209</v>
      </c>
      <c r="HI17" s="1320" t="s">
        <v>4329</v>
      </c>
      <c r="HJ17" s="1320" t="s">
        <v>4316</v>
      </c>
      <c r="HK17" s="1320" t="s">
        <v>4329</v>
      </c>
      <c r="HL17" s="1320">
        <v>6</v>
      </c>
      <c r="HM17" s="1320" t="s">
        <v>1747</v>
      </c>
      <c r="HN17" s="1320" t="s">
        <v>4312</v>
      </c>
      <c r="HO17" s="1320" t="s">
        <v>4312</v>
      </c>
      <c r="HP17" s="1320" t="s">
        <v>1413</v>
      </c>
      <c r="HQ17" s="1320" t="s">
        <v>4312</v>
      </c>
      <c r="HR17" s="1320" t="s">
        <v>4327</v>
      </c>
      <c r="HS17" s="1320" t="s">
        <v>4330</v>
      </c>
      <c r="HT17" s="1335">
        <v>6</v>
      </c>
      <c r="HU17" s="1506" t="s">
        <v>284</v>
      </c>
      <c r="HV17" s="1507"/>
      <c r="HW17" s="1508"/>
      <c r="HX17" s="1488" t="s">
        <v>4296</v>
      </c>
      <c r="HY17" s="1488"/>
      <c r="HZ17" s="1488"/>
      <c r="IA17" s="1488" t="s">
        <v>4297</v>
      </c>
      <c r="IB17" s="1488"/>
      <c r="IC17" s="1488"/>
      <c r="ID17" s="1488"/>
      <c r="IE17" s="1488"/>
      <c r="IF17" s="1488"/>
      <c r="IG17" s="1488"/>
      <c r="IH17" s="1488" t="s">
        <v>4298</v>
      </c>
      <c r="II17" s="1488"/>
      <c r="IJ17" s="1497"/>
      <c r="IL17" s="1154" t="s">
        <v>120</v>
      </c>
      <c r="IM17" s="1299" t="s">
        <v>4689</v>
      </c>
      <c r="IN17" s="1247">
        <v>1996</v>
      </c>
      <c r="IO17" s="1362">
        <v>736694058</v>
      </c>
      <c r="IP17" s="1363">
        <v>0.02126599537037037</v>
      </c>
      <c r="IQ17" s="1300" t="s">
        <v>4690</v>
      </c>
    </row>
    <row r="18" spans="1:251" ht="13.5" thickBot="1">
      <c r="A18" s="848" t="s">
        <v>121</v>
      </c>
      <c r="B18" s="762" t="s">
        <v>1428</v>
      </c>
      <c r="C18" s="796">
        <v>14.776</v>
      </c>
      <c r="D18" s="796">
        <v>14.228</v>
      </c>
      <c r="E18" s="798">
        <f t="shared" si="0"/>
        <v>14.776</v>
      </c>
      <c r="F18" s="966" t="s">
        <v>651</v>
      </c>
      <c r="G18" s="796">
        <v>18.945</v>
      </c>
      <c r="H18" s="796">
        <v>22.726</v>
      </c>
      <c r="I18" s="798">
        <f t="shared" si="20"/>
        <v>22.726</v>
      </c>
      <c r="J18" s="964"/>
      <c r="K18" s="848" t="s">
        <v>121</v>
      </c>
      <c r="L18" s="795" t="s">
        <v>2236</v>
      </c>
      <c r="M18" s="795" t="s">
        <v>1265</v>
      </c>
      <c r="N18" s="361" t="s">
        <v>2260</v>
      </c>
      <c r="O18" s="964"/>
      <c r="P18" s="848" t="s">
        <v>121</v>
      </c>
      <c r="Q18" s="762" t="s">
        <v>1590</v>
      </c>
      <c r="R18" s="761" t="s">
        <v>238</v>
      </c>
      <c r="S18" s="761" t="s">
        <v>238</v>
      </c>
      <c r="T18" s="790" t="s">
        <v>239</v>
      </c>
      <c r="U18" s="616"/>
      <c r="V18" s="616"/>
      <c r="W18" s="616"/>
      <c r="X18" s="616"/>
      <c r="Z18" s="848" t="s">
        <v>121</v>
      </c>
      <c r="AA18" s="971" t="s">
        <v>640</v>
      </c>
      <c r="AB18" s="555">
        <v>16.577</v>
      </c>
      <c r="AC18" s="555">
        <v>14.842</v>
      </c>
      <c r="AD18" s="344">
        <v>16.577</v>
      </c>
      <c r="AN18" s="981" t="s">
        <v>2205</v>
      </c>
      <c r="AO18" s="982" t="s">
        <v>2213</v>
      </c>
      <c r="AP18" s="983">
        <v>17.707</v>
      </c>
      <c r="AQ18" s="983">
        <v>17.031</v>
      </c>
      <c r="AR18" s="984">
        <f t="shared" si="3"/>
        <v>17.707</v>
      </c>
      <c r="AT18" s="506" t="s">
        <v>121</v>
      </c>
      <c r="AU18" s="1011" t="s">
        <v>1359</v>
      </c>
      <c r="AV18" s="661">
        <v>14.827</v>
      </c>
      <c r="AW18" s="661">
        <v>14.527</v>
      </c>
      <c r="AX18" s="661">
        <f t="shared" si="11"/>
        <v>14.827</v>
      </c>
      <c r="AY18" s="661" t="s">
        <v>238</v>
      </c>
      <c r="AZ18" s="661" t="s">
        <v>238</v>
      </c>
      <c r="BA18" s="661" t="s">
        <v>238</v>
      </c>
      <c r="BB18" s="670">
        <f t="shared" si="13"/>
        <v>14.827</v>
      </c>
      <c r="BC18" s="1014" t="s">
        <v>368</v>
      </c>
      <c r="BD18" s="664" t="s">
        <v>683</v>
      </c>
      <c r="BE18" s="664" t="s">
        <v>683</v>
      </c>
      <c r="BF18" s="664" t="s">
        <v>683</v>
      </c>
      <c r="BG18" s="664">
        <v>18.206</v>
      </c>
      <c r="BH18" s="664">
        <v>23.295</v>
      </c>
      <c r="BI18" s="664">
        <f t="shared" si="5"/>
        <v>23.295</v>
      </c>
      <c r="BJ18" s="665">
        <f t="shared" si="6"/>
        <v>23.295</v>
      </c>
      <c r="BL18" s="848" t="s">
        <v>121</v>
      </c>
      <c r="BM18" s="862" t="s">
        <v>1429</v>
      </c>
      <c r="BN18" s="796">
        <v>15.998</v>
      </c>
      <c r="BO18" s="796">
        <v>14.685</v>
      </c>
      <c r="BP18" s="798">
        <v>15.998</v>
      </c>
      <c r="BQ18" s="902" t="s">
        <v>246</v>
      </c>
      <c r="BR18" s="796" t="s">
        <v>239</v>
      </c>
      <c r="BS18" s="796" t="s">
        <v>239</v>
      </c>
      <c r="BT18" s="798" t="s">
        <v>239</v>
      </c>
      <c r="BV18" s="506" t="s">
        <v>121</v>
      </c>
      <c r="BW18" s="673" t="s">
        <v>28</v>
      </c>
      <c r="BX18" s="661">
        <v>17.758</v>
      </c>
      <c r="BY18" s="661">
        <v>14.58</v>
      </c>
      <c r="BZ18" s="670">
        <v>17.758</v>
      </c>
      <c r="CA18" s="835" t="s">
        <v>613</v>
      </c>
      <c r="CB18" s="872" t="s">
        <v>247</v>
      </c>
      <c r="CC18" s="872" t="s">
        <v>248</v>
      </c>
      <c r="CD18" s="897"/>
      <c r="CF18" s="907" t="s">
        <v>121</v>
      </c>
      <c r="CG18" s="842" t="s">
        <v>1940</v>
      </c>
      <c r="CH18" s="1033" t="s">
        <v>2374</v>
      </c>
      <c r="CI18" s="1034" t="s">
        <v>1788</v>
      </c>
      <c r="CJ18" s="1033" t="s">
        <v>2375</v>
      </c>
      <c r="CK18" s="1034" t="s">
        <v>1775</v>
      </c>
      <c r="CL18" s="1033" t="s">
        <v>2376</v>
      </c>
      <c r="CM18" s="1034" t="s">
        <v>1769</v>
      </c>
      <c r="CN18" s="1033" t="s">
        <v>2316</v>
      </c>
      <c r="CO18" s="1034" t="s">
        <v>1757</v>
      </c>
      <c r="CP18" s="1033" t="s">
        <v>2377</v>
      </c>
      <c r="CQ18" s="489">
        <v>28</v>
      </c>
      <c r="CS18" s="353" t="s">
        <v>249</v>
      </c>
      <c r="CT18" s="1402" t="s">
        <v>79</v>
      </c>
      <c r="CU18" s="1473"/>
      <c r="CV18" s="259"/>
      <c r="CW18" s="259"/>
      <c r="CX18" s="59"/>
      <c r="CY18" s="59"/>
      <c r="CZ18" s="59"/>
      <c r="DA18" s="59"/>
      <c r="DB18" s="119"/>
      <c r="DC18" s="352" t="s">
        <v>179</v>
      </c>
      <c r="DE18" s="286"/>
      <c r="DF18" s="59"/>
      <c r="DG18" s="120"/>
      <c r="DH18" s="120"/>
      <c r="DI18" s="384"/>
      <c r="DJ18" s="963"/>
      <c r="DK18" s="963"/>
      <c r="DL18" s="963"/>
      <c r="DM18" s="963"/>
      <c r="DN18" s="963"/>
      <c r="DO18" s="963"/>
      <c r="DP18" s="963"/>
      <c r="DQ18" s="580" t="s">
        <v>121</v>
      </c>
      <c r="DR18" s="568" t="s">
        <v>338</v>
      </c>
      <c r="DS18" s="569" t="s">
        <v>239</v>
      </c>
      <c r="DT18" s="569" t="s">
        <v>239</v>
      </c>
      <c r="DU18" s="579" t="s">
        <v>239</v>
      </c>
      <c r="ED18" s="58"/>
      <c r="EE18" s="352" t="s">
        <v>179</v>
      </c>
      <c r="EF18" s="59"/>
      <c r="EG18" s="133"/>
      <c r="EH18" s="47"/>
      <c r="EI18" s="279"/>
      <c r="EJ18" s="169"/>
      <c r="EK18" s="58"/>
      <c r="EL18" s="316"/>
      <c r="EM18" s="286"/>
      <c r="EN18" s="59"/>
      <c r="EO18" s="580" t="s">
        <v>121</v>
      </c>
      <c r="EP18" s="568" t="s">
        <v>2027</v>
      </c>
      <c r="EQ18" s="569">
        <v>15.042</v>
      </c>
      <c r="ER18" s="569">
        <v>15.136</v>
      </c>
      <c r="ES18" s="579">
        <v>15.136</v>
      </c>
      <c r="ET18" s="334"/>
      <c r="FB18" s="59"/>
      <c r="FC18" s="40"/>
      <c r="FD18" s="40"/>
      <c r="FE18" s="587"/>
      <c r="FF18" s="1006"/>
      <c r="FG18" s="40"/>
      <c r="FI18" s="79"/>
      <c r="FJ18" s="172"/>
      <c r="FK18" s="259"/>
      <c r="FL18" s="259"/>
      <c r="FM18" s="259"/>
      <c r="FN18" s="59"/>
      <c r="FO18" s="59"/>
      <c r="FP18" s="59"/>
      <c r="FQ18" s="59"/>
      <c r="FS18" s="352" t="s">
        <v>179</v>
      </c>
      <c r="FT18" s="59"/>
      <c r="FU18" s="259"/>
      <c r="FV18" s="259"/>
      <c r="FW18" s="259"/>
      <c r="FX18" s="59"/>
      <c r="FY18" s="59"/>
      <c r="FZ18" s="59"/>
      <c r="GA18" s="59"/>
      <c r="GC18" s="993" t="s">
        <v>121</v>
      </c>
      <c r="GD18" s="813" t="s">
        <v>3321</v>
      </c>
      <c r="GE18" s="479" t="s">
        <v>1777</v>
      </c>
      <c r="GF18" s="813" t="s">
        <v>3064</v>
      </c>
      <c r="GG18" s="605" t="s">
        <v>3217</v>
      </c>
      <c r="GI18" s="739" t="s">
        <v>121</v>
      </c>
      <c r="GJ18" s="388" t="s">
        <v>3710</v>
      </c>
      <c r="GK18" s="1279">
        <v>1977</v>
      </c>
      <c r="GL18" s="388"/>
      <c r="GM18" s="1280" t="s">
        <v>3521</v>
      </c>
      <c r="GN18" s="1281">
        <v>22</v>
      </c>
      <c r="GP18" s="485" t="s">
        <v>121</v>
      </c>
      <c r="GQ18" s="128" t="s">
        <v>1801</v>
      </c>
      <c r="GR18" s="128" t="s">
        <v>603</v>
      </c>
      <c r="GS18" s="605" t="s">
        <v>3882</v>
      </c>
      <c r="GU18" s="1154" t="s">
        <v>52</v>
      </c>
      <c r="GV18" s="1299" t="s">
        <v>3915</v>
      </c>
      <c r="GW18" s="1247">
        <v>1994</v>
      </c>
      <c r="GX18" s="1299"/>
      <c r="GY18" s="1305">
        <v>0.01592</v>
      </c>
      <c r="GZ18" s="1300">
        <v>25</v>
      </c>
      <c r="HB18" s="485" t="s">
        <v>121</v>
      </c>
      <c r="HC18" s="128" t="s">
        <v>4289</v>
      </c>
      <c r="HD18" s="128" t="s">
        <v>4290</v>
      </c>
      <c r="HE18" s="605" t="s">
        <v>4291</v>
      </c>
      <c r="HG18" s="1154" t="s">
        <v>56</v>
      </c>
      <c r="HH18" s="1299" t="s">
        <v>4331</v>
      </c>
      <c r="HI18" s="1320" t="s">
        <v>3176</v>
      </c>
      <c r="HJ18" s="1320" t="s">
        <v>4316</v>
      </c>
      <c r="HK18" s="1320" t="s">
        <v>3176</v>
      </c>
      <c r="HL18" s="1320">
        <v>10</v>
      </c>
      <c r="HM18" s="1320" t="s">
        <v>1413</v>
      </c>
      <c r="HN18" s="1320" t="s">
        <v>1741</v>
      </c>
      <c r="HO18" s="1320" t="s">
        <v>4312</v>
      </c>
      <c r="HP18" s="1320" t="s">
        <v>4312</v>
      </c>
      <c r="HQ18" s="1320" t="s">
        <v>4312</v>
      </c>
      <c r="HR18" s="1320" t="s">
        <v>4324</v>
      </c>
      <c r="HS18" s="1320" t="s">
        <v>4332</v>
      </c>
      <c r="HT18" s="1335" t="s">
        <v>238</v>
      </c>
      <c r="HU18" s="1498" t="s">
        <v>1416</v>
      </c>
      <c r="HV18" s="1491" t="s">
        <v>4299</v>
      </c>
      <c r="HW18" s="1492"/>
      <c r="HX18" s="1487" t="s">
        <v>4300</v>
      </c>
      <c r="HY18" s="1487" t="s">
        <v>266</v>
      </c>
      <c r="HZ18" s="1487" t="s">
        <v>4301</v>
      </c>
      <c r="IA18" s="1499" t="s">
        <v>4302</v>
      </c>
      <c r="IB18" s="1499" t="s">
        <v>4445</v>
      </c>
      <c r="IC18" s="1499" t="s">
        <v>270</v>
      </c>
      <c r="ID18" s="1499" t="s">
        <v>4446</v>
      </c>
      <c r="IE18" s="1499" t="s">
        <v>4448</v>
      </c>
      <c r="IF18" s="1499" t="s">
        <v>4447</v>
      </c>
      <c r="IG18" s="1499" t="s">
        <v>271</v>
      </c>
      <c r="IH18" s="1499" t="s">
        <v>4306</v>
      </c>
      <c r="II18" s="1487" t="s">
        <v>4307</v>
      </c>
      <c r="IJ18" s="1502" t="s">
        <v>4308</v>
      </c>
      <c r="IL18" s="1154" t="s">
        <v>121</v>
      </c>
      <c r="IM18" s="1299" t="s">
        <v>4691</v>
      </c>
      <c r="IN18" s="1247">
        <v>2000</v>
      </c>
      <c r="IO18" s="1362" t="s">
        <v>4692</v>
      </c>
      <c r="IP18" s="1363">
        <v>0.021649201388888886</v>
      </c>
      <c r="IQ18" s="1300" t="s">
        <v>4693</v>
      </c>
    </row>
    <row r="19" spans="1:251" ht="13.5" thickBot="1">
      <c r="A19" s="848" t="s">
        <v>63</v>
      </c>
      <c r="B19" s="795" t="s">
        <v>1576</v>
      </c>
      <c r="C19" s="555">
        <v>14.806</v>
      </c>
      <c r="D19" s="555">
        <v>14.342</v>
      </c>
      <c r="E19" s="798">
        <f t="shared" si="0"/>
        <v>14.806</v>
      </c>
      <c r="F19" s="966" t="s">
        <v>1737</v>
      </c>
      <c r="G19" s="796">
        <v>29.515</v>
      </c>
      <c r="H19" s="796">
        <v>29.861</v>
      </c>
      <c r="I19" s="798">
        <f t="shared" si="20"/>
        <v>29.861</v>
      </c>
      <c r="J19" s="964"/>
      <c r="K19" s="848" t="s">
        <v>63</v>
      </c>
      <c r="L19" s="795" t="s">
        <v>2237</v>
      </c>
      <c r="M19" s="795" t="s">
        <v>546</v>
      </c>
      <c r="N19" s="361" t="s">
        <v>2261</v>
      </c>
      <c r="O19" s="964"/>
      <c r="P19" s="848" t="s">
        <v>63</v>
      </c>
      <c r="Q19" s="795" t="s">
        <v>1357</v>
      </c>
      <c r="R19" s="761" t="s">
        <v>238</v>
      </c>
      <c r="S19" s="761" t="s">
        <v>238</v>
      </c>
      <c r="T19" s="790" t="s">
        <v>239</v>
      </c>
      <c r="U19" s="616"/>
      <c r="V19" s="616"/>
      <c r="W19" s="616"/>
      <c r="X19" s="616"/>
      <c r="Z19" s="848" t="s">
        <v>63</v>
      </c>
      <c r="AA19" s="971" t="s">
        <v>650</v>
      </c>
      <c r="AB19" s="555">
        <v>14.838</v>
      </c>
      <c r="AC19" s="555">
        <v>16.744</v>
      </c>
      <c r="AD19" s="344">
        <v>16.744</v>
      </c>
      <c r="AN19" s="993" t="s">
        <v>2205</v>
      </c>
      <c r="AO19" s="787" t="s">
        <v>2214</v>
      </c>
      <c r="AP19" s="555">
        <v>19.363</v>
      </c>
      <c r="AQ19" s="555">
        <v>19.478</v>
      </c>
      <c r="AR19" s="798">
        <f>MAX(AP19:AQ19)</f>
        <v>19.478</v>
      </c>
      <c r="AT19" s="506" t="s">
        <v>63</v>
      </c>
      <c r="AU19" s="1011" t="s">
        <v>657</v>
      </c>
      <c r="AV19" s="661">
        <v>14.493</v>
      </c>
      <c r="AW19" s="661">
        <v>17.683</v>
      </c>
      <c r="AX19" s="661">
        <f t="shared" si="11"/>
        <v>17.683</v>
      </c>
      <c r="AY19" s="661">
        <v>14.844</v>
      </c>
      <c r="AZ19" s="661">
        <v>14.409</v>
      </c>
      <c r="BA19" s="661">
        <f t="shared" si="12"/>
        <v>14.844</v>
      </c>
      <c r="BB19" s="662">
        <f t="shared" si="13"/>
        <v>14.844</v>
      </c>
      <c r="BC19" s="615"/>
      <c r="BD19" s="119"/>
      <c r="BE19" s="615"/>
      <c r="BF19" s="613"/>
      <c r="BG19" s="613"/>
      <c r="BH19" s="613"/>
      <c r="BI19" s="613"/>
      <c r="BJ19" s="613"/>
      <c r="BL19" s="848" t="s">
        <v>63</v>
      </c>
      <c r="BM19" s="1017" t="s">
        <v>1356</v>
      </c>
      <c r="BN19" s="555">
        <v>16.51</v>
      </c>
      <c r="BO19" s="555">
        <v>15.938</v>
      </c>
      <c r="BP19" s="798">
        <v>16.51</v>
      </c>
      <c r="BQ19" s="902" t="s">
        <v>1668</v>
      </c>
      <c r="BR19" s="796" t="s">
        <v>239</v>
      </c>
      <c r="BS19" s="796" t="s">
        <v>239</v>
      </c>
      <c r="BT19" s="798" t="s">
        <v>239</v>
      </c>
      <c r="BV19" s="506" t="s">
        <v>63</v>
      </c>
      <c r="BW19" s="673" t="s">
        <v>2722</v>
      </c>
      <c r="BX19" s="661">
        <v>18.981</v>
      </c>
      <c r="BY19" s="661">
        <v>18.096</v>
      </c>
      <c r="BZ19" s="670">
        <v>18.981</v>
      </c>
      <c r="CA19" s="1048" t="s">
        <v>515</v>
      </c>
      <c r="CB19" s="664">
        <v>19.997</v>
      </c>
      <c r="CC19" s="664">
        <v>19.617</v>
      </c>
      <c r="CD19" s="665">
        <v>19.997</v>
      </c>
      <c r="CF19" s="1042" t="s">
        <v>63</v>
      </c>
      <c r="CG19" s="1035" t="s">
        <v>77</v>
      </c>
      <c r="CH19" s="1036" t="s">
        <v>2378</v>
      </c>
      <c r="CI19" s="1037" t="s">
        <v>1413</v>
      </c>
      <c r="CJ19" s="1036" t="s">
        <v>2379</v>
      </c>
      <c r="CK19" s="1037" t="s">
        <v>1771</v>
      </c>
      <c r="CL19" s="1036" t="s">
        <v>2380</v>
      </c>
      <c r="CM19" s="1037" t="s">
        <v>1791</v>
      </c>
      <c r="CN19" s="1036" t="s">
        <v>2381</v>
      </c>
      <c r="CO19" s="1037" t="s">
        <v>1782</v>
      </c>
      <c r="CP19" s="1036" t="s">
        <v>2382</v>
      </c>
      <c r="CQ19" s="1043">
        <v>29</v>
      </c>
      <c r="CS19" s="353" t="s">
        <v>250</v>
      </c>
      <c r="CT19" s="1400" t="s">
        <v>80</v>
      </c>
      <c r="CU19" s="1473"/>
      <c r="CV19" s="59"/>
      <c r="CW19" s="259"/>
      <c r="CX19" s="59"/>
      <c r="CY19" s="59"/>
      <c r="CZ19" s="59"/>
      <c r="DA19" s="59"/>
      <c r="DB19" s="119"/>
      <c r="DC19" s="353" t="s">
        <v>249</v>
      </c>
      <c r="DD19" s="339" t="s">
        <v>125</v>
      </c>
      <c r="DE19" s="286"/>
      <c r="DF19" s="59"/>
      <c r="DG19" s="120"/>
      <c r="DH19" s="120"/>
      <c r="DI19" s="384"/>
      <c r="DJ19" s="963"/>
      <c r="DK19" s="963"/>
      <c r="DL19" s="963"/>
      <c r="DM19" s="963"/>
      <c r="DN19" s="963"/>
      <c r="DO19" s="963"/>
      <c r="DP19" s="963"/>
      <c r="DQ19" s="580" t="s">
        <v>63</v>
      </c>
      <c r="DR19" s="568" t="s">
        <v>644</v>
      </c>
      <c r="DS19" s="569" t="s">
        <v>239</v>
      </c>
      <c r="DT19" s="569" t="s">
        <v>239</v>
      </c>
      <c r="DU19" s="579" t="s">
        <v>239</v>
      </c>
      <c r="ED19" s="58"/>
      <c r="EE19" s="353" t="s">
        <v>249</v>
      </c>
      <c r="EF19" s="1400" t="s">
        <v>1569</v>
      </c>
      <c r="EG19" s="1473"/>
      <c r="EH19" s="47"/>
      <c r="EI19" s="279"/>
      <c r="EJ19" s="169"/>
      <c r="EK19" s="58"/>
      <c r="EL19" s="316"/>
      <c r="EM19" s="286"/>
      <c r="EN19" s="59"/>
      <c r="EO19" s="580" t="s">
        <v>63</v>
      </c>
      <c r="EP19" s="568" t="s">
        <v>1453</v>
      </c>
      <c r="EQ19" s="569">
        <v>14.531</v>
      </c>
      <c r="ER19" s="569">
        <v>15.288</v>
      </c>
      <c r="ES19" s="579">
        <v>15.288</v>
      </c>
      <c r="ET19" s="334"/>
      <c r="FB19" s="59"/>
      <c r="FC19" s="40"/>
      <c r="FD19" s="40"/>
      <c r="FE19" s="587"/>
      <c r="FF19" s="1006"/>
      <c r="FG19" s="40"/>
      <c r="FI19" s="352" t="s">
        <v>179</v>
      </c>
      <c r="FJ19" s="59"/>
      <c r="FK19" s="259"/>
      <c r="FL19" s="259"/>
      <c r="FM19" s="259"/>
      <c r="FN19" s="59"/>
      <c r="FO19" s="59"/>
      <c r="FP19" s="59"/>
      <c r="FQ19" s="59"/>
      <c r="FS19" s="353" t="s">
        <v>249</v>
      </c>
      <c r="FT19" s="128" t="s">
        <v>78</v>
      </c>
      <c r="FU19" s="1403" t="s">
        <v>102</v>
      </c>
      <c r="FV19" s="1480"/>
      <c r="FW19" s="1481"/>
      <c r="FX19" s="1403" t="s">
        <v>125</v>
      </c>
      <c r="FY19" s="1481"/>
      <c r="GA19" s="59"/>
      <c r="GC19" s="993" t="s">
        <v>63</v>
      </c>
      <c r="GD19" s="813" t="s">
        <v>3322</v>
      </c>
      <c r="GE19" s="479" t="s">
        <v>3323</v>
      </c>
      <c r="GF19" s="813" t="s">
        <v>3311</v>
      </c>
      <c r="GG19" s="605" t="s">
        <v>3324</v>
      </c>
      <c r="GI19" s="739" t="s">
        <v>63</v>
      </c>
      <c r="GJ19" s="388" t="s">
        <v>3711</v>
      </c>
      <c r="GK19" s="1279">
        <v>1995</v>
      </c>
      <c r="GL19" s="388"/>
      <c r="GM19" s="1280" t="s">
        <v>3522</v>
      </c>
      <c r="GN19" s="1281">
        <v>24</v>
      </c>
      <c r="GP19" s="485" t="s">
        <v>63</v>
      </c>
      <c r="GQ19" s="128" t="s">
        <v>3847</v>
      </c>
      <c r="GR19" s="128" t="s">
        <v>1452</v>
      </c>
      <c r="GS19" s="605" t="s">
        <v>3883</v>
      </c>
      <c r="GU19" s="1154" t="s">
        <v>56</v>
      </c>
      <c r="GV19" s="1299" t="s">
        <v>3916</v>
      </c>
      <c r="GW19" s="1247">
        <v>1992</v>
      </c>
      <c r="GX19" s="1299"/>
      <c r="GY19" s="1305">
        <v>0.016268425925925926</v>
      </c>
      <c r="GZ19" s="1300">
        <v>28</v>
      </c>
      <c r="HB19" s="485" t="s">
        <v>63</v>
      </c>
      <c r="HC19" s="128" t="s">
        <v>675</v>
      </c>
      <c r="HD19" s="128" t="s">
        <v>551</v>
      </c>
      <c r="HE19" s="605" t="s">
        <v>4280</v>
      </c>
      <c r="HG19" s="1154" t="s">
        <v>53</v>
      </c>
      <c r="HH19" s="1299" t="s">
        <v>215</v>
      </c>
      <c r="HI19" s="1320" t="s">
        <v>3145</v>
      </c>
      <c r="HJ19" s="1320" t="s">
        <v>4316</v>
      </c>
      <c r="HK19" s="1320" t="s">
        <v>3145</v>
      </c>
      <c r="HL19" s="1320">
        <v>6</v>
      </c>
      <c r="HM19" s="1320" t="s">
        <v>4312</v>
      </c>
      <c r="HN19" s="1320" t="s">
        <v>1741</v>
      </c>
      <c r="HO19" s="1320" t="s">
        <v>4312</v>
      </c>
      <c r="HP19" s="1320" t="s">
        <v>1413</v>
      </c>
      <c r="HQ19" s="1320" t="s">
        <v>1747</v>
      </c>
      <c r="HR19" s="1320" t="s">
        <v>4333</v>
      </c>
      <c r="HS19" s="1320" t="s">
        <v>4334</v>
      </c>
      <c r="HT19" s="1335">
        <v>7</v>
      </c>
      <c r="HU19" s="1498"/>
      <c r="HV19" s="1493"/>
      <c r="HW19" s="1494"/>
      <c r="HX19" s="1487"/>
      <c r="HY19" s="1487"/>
      <c r="HZ19" s="1487"/>
      <c r="IA19" s="1500"/>
      <c r="IB19" s="1500"/>
      <c r="IC19" s="1500"/>
      <c r="ID19" s="1500"/>
      <c r="IE19" s="1500"/>
      <c r="IF19" s="1500"/>
      <c r="IG19" s="1500"/>
      <c r="IH19" s="1500"/>
      <c r="II19" s="1487"/>
      <c r="IJ19" s="1502"/>
      <c r="IL19" s="1154" t="s">
        <v>63</v>
      </c>
      <c r="IM19" s="1299" t="s">
        <v>4694</v>
      </c>
      <c r="IN19" s="1247">
        <v>1996</v>
      </c>
      <c r="IO19" s="1362"/>
      <c r="IP19" s="1363">
        <v>0.021702916666666665</v>
      </c>
      <c r="IQ19" s="1300" t="s">
        <v>4695</v>
      </c>
    </row>
    <row r="20" spans="1:251" ht="13.5" thickBot="1">
      <c r="A20" s="848" t="s">
        <v>151</v>
      </c>
      <c r="B20" s="795" t="s">
        <v>236</v>
      </c>
      <c r="C20" s="555">
        <v>14.833</v>
      </c>
      <c r="D20" s="555">
        <v>14.676</v>
      </c>
      <c r="E20" s="798">
        <f t="shared" si="0"/>
        <v>14.833</v>
      </c>
      <c r="F20" s="968" t="s">
        <v>2187</v>
      </c>
      <c r="G20" s="895" t="s">
        <v>239</v>
      </c>
      <c r="H20" s="895" t="s">
        <v>1437</v>
      </c>
      <c r="I20" s="793" t="s">
        <v>239</v>
      </c>
      <c r="J20" s="964"/>
      <c r="K20" s="848" t="s">
        <v>151</v>
      </c>
      <c r="L20" s="795" t="s">
        <v>2238</v>
      </c>
      <c r="M20" s="795" t="s">
        <v>569</v>
      </c>
      <c r="N20" s="361" t="s">
        <v>2262</v>
      </c>
      <c r="O20" s="964"/>
      <c r="P20" s="848" t="s">
        <v>151</v>
      </c>
      <c r="Q20" s="795" t="s">
        <v>1359</v>
      </c>
      <c r="R20" s="761" t="s">
        <v>238</v>
      </c>
      <c r="S20" s="761" t="s">
        <v>238</v>
      </c>
      <c r="T20" s="790" t="s">
        <v>239</v>
      </c>
      <c r="U20" s="616"/>
      <c r="V20" s="616"/>
      <c r="W20" s="616"/>
      <c r="X20" s="616"/>
      <c r="Z20" s="848" t="s">
        <v>151</v>
      </c>
      <c r="AA20" s="971" t="s">
        <v>1359</v>
      </c>
      <c r="AB20" s="555">
        <v>14.76</v>
      </c>
      <c r="AC20" s="555">
        <v>16.769</v>
      </c>
      <c r="AD20" s="344">
        <v>16.769</v>
      </c>
      <c r="AN20" s="985" t="s">
        <v>2205</v>
      </c>
      <c r="AO20" s="986" t="s">
        <v>2215</v>
      </c>
      <c r="AP20" s="987">
        <v>19.214</v>
      </c>
      <c r="AQ20" s="987">
        <v>18.83</v>
      </c>
      <c r="AR20" s="988">
        <f t="shared" si="3"/>
        <v>19.214</v>
      </c>
      <c r="AT20" s="506" t="s">
        <v>151</v>
      </c>
      <c r="AU20" s="1011" t="s">
        <v>1377</v>
      </c>
      <c r="AV20" s="661">
        <v>15.47</v>
      </c>
      <c r="AW20" s="661">
        <v>15.15</v>
      </c>
      <c r="AX20" s="661">
        <f t="shared" si="11"/>
        <v>15.47</v>
      </c>
      <c r="AY20" s="661">
        <v>14.84</v>
      </c>
      <c r="AZ20" s="661">
        <v>14.864</v>
      </c>
      <c r="BA20" s="661">
        <f t="shared" si="12"/>
        <v>14.864</v>
      </c>
      <c r="BB20" s="662">
        <f t="shared" si="13"/>
        <v>14.864</v>
      </c>
      <c r="BC20" s="615"/>
      <c r="BD20" s="119"/>
      <c r="BE20" s="615"/>
      <c r="BF20" s="613"/>
      <c r="BG20" s="613"/>
      <c r="BH20" s="613"/>
      <c r="BI20" s="613"/>
      <c r="BJ20" s="613"/>
      <c r="BL20" s="848" t="s">
        <v>151</v>
      </c>
      <c r="BM20" s="1017" t="s">
        <v>606</v>
      </c>
      <c r="BN20" s="555">
        <v>16.151</v>
      </c>
      <c r="BO20" s="555">
        <v>16.514</v>
      </c>
      <c r="BP20" s="798">
        <v>16.514</v>
      </c>
      <c r="BQ20" s="1019" t="s">
        <v>1660</v>
      </c>
      <c r="BR20" s="1020" t="s">
        <v>239</v>
      </c>
      <c r="BS20" s="1020" t="s">
        <v>239</v>
      </c>
      <c r="BT20" s="949" t="s">
        <v>239</v>
      </c>
      <c r="BV20" s="506" t="s">
        <v>151</v>
      </c>
      <c r="BW20" s="673" t="s">
        <v>221</v>
      </c>
      <c r="BX20" s="661">
        <v>24.296</v>
      </c>
      <c r="BY20" s="661">
        <v>22.59</v>
      </c>
      <c r="BZ20" s="662">
        <v>24.296</v>
      </c>
      <c r="CA20" s="616"/>
      <c r="CB20" s="616"/>
      <c r="CC20" s="616"/>
      <c r="CD20" s="616"/>
      <c r="CF20" s="907" t="s">
        <v>151</v>
      </c>
      <c r="CG20" s="842" t="s">
        <v>2383</v>
      </c>
      <c r="CH20" s="1033" t="s">
        <v>2384</v>
      </c>
      <c r="CI20" s="1034" t="s">
        <v>2365</v>
      </c>
      <c r="CJ20" s="1033" t="s">
        <v>2385</v>
      </c>
      <c r="CK20" s="1034" t="s">
        <v>2312</v>
      </c>
      <c r="CL20" s="1033" t="s">
        <v>2386</v>
      </c>
      <c r="CM20" s="1034" t="s">
        <v>1788</v>
      </c>
      <c r="CN20" s="1033" t="s">
        <v>1131</v>
      </c>
      <c r="CO20" s="1034" t="s">
        <v>1773</v>
      </c>
      <c r="CP20" s="1033" t="s">
        <v>2387</v>
      </c>
      <c r="CQ20" s="489">
        <v>30</v>
      </c>
      <c r="CS20" s="353" t="s">
        <v>251</v>
      </c>
      <c r="CT20" s="1400" t="s">
        <v>82</v>
      </c>
      <c r="CU20" s="1473"/>
      <c r="DB20" s="119"/>
      <c r="DC20" s="353" t="s">
        <v>250</v>
      </c>
      <c r="DD20" s="339" t="s">
        <v>27</v>
      </c>
      <c r="DE20" s="286"/>
      <c r="DF20" s="59"/>
      <c r="DG20" s="120"/>
      <c r="DH20" s="120"/>
      <c r="DI20" s="384"/>
      <c r="DJ20" s="963"/>
      <c r="DK20" s="963"/>
      <c r="DL20" s="963"/>
      <c r="DM20" s="963"/>
      <c r="DN20" s="963"/>
      <c r="DO20" s="963"/>
      <c r="DP20" s="963"/>
      <c r="DQ20" s="583" t="s">
        <v>151</v>
      </c>
      <c r="DR20" s="584" t="s">
        <v>2050</v>
      </c>
      <c r="DS20" s="585" t="s">
        <v>239</v>
      </c>
      <c r="DT20" s="585" t="s">
        <v>239</v>
      </c>
      <c r="DU20" s="586" t="s">
        <v>239</v>
      </c>
      <c r="ED20" s="58"/>
      <c r="EE20" s="353" t="s">
        <v>250</v>
      </c>
      <c r="EF20" s="1400" t="s">
        <v>1568</v>
      </c>
      <c r="EG20" s="1473"/>
      <c r="EH20" s="47"/>
      <c r="EI20" s="279"/>
      <c r="EJ20" s="169"/>
      <c r="EK20" s="58"/>
      <c r="EL20" s="316"/>
      <c r="EM20" s="286"/>
      <c r="EN20" s="59"/>
      <c r="EO20" s="581" t="s">
        <v>151</v>
      </c>
      <c r="EP20" s="570" t="s">
        <v>656</v>
      </c>
      <c r="EQ20" s="571">
        <v>15.309</v>
      </c>
      <c r="ER20" s="571">
        <v>15.155</v>
      </c>
      <c r="ES20" s="582">
        <v>15.309</v>
      </c>
      <c r="FB20" s="59"/>
      <c r="FC20" s="40"/>
      <c r="FD20" s="40"/>
      <c r="FE20" s="587"/>
      <c r="FF20" s="1006"/>
      <c r="FG20" s="40"/>
      <c r="FI20" s="353" t="s">
        <v>249</v>
      </c>
      <c r="FJ20" s="128" t="s">
        <v>78</v>
      </c>
      <c r="FK20" s="1403" t="s">
        <v>102</v>
      </c>
      <c r="FL20" s="1480"/>
      <c r="FM20" s="1481"/>
      <c r="FN20" s="1403" t="s">
        <v>125</v>
      </c>
      <c r="FO20" s="1481"/>
      <c r="FQ20" s="59"/>
      <c r="FS20" s="353" t="s">
        <v>250</v>
      </c>
      <c r="FT20" s="128" t="s">
        <v>80</v>
      </c>
      <c r="FU20" s="1403" t="s">
        <v>27</v>
      </c>
      <c r="FV20" s="1480"/>
      <c r="FW20" s="1481"/>
      <c r="FX20" s="1403" t="s">
        <v>27</v>
      </c>
      <c r="FY20" s="1481"/>
      <c r="GA20" s="59"/>
      <c r="GC20" s="993" t="s">
        <v>151</v>
      </c>
      <c r="GD20" s="813" t="s">
        <v>3325</v>
      </c>
      <c r="GE20" s="479" t="s">
        <v>3326</v>
      </c>
      <c r="GF20" s="813" t="s">
        <v>32</v>
      </c>
      <c r="GG20" s="605" t="s">
        <v>3327</v>
      </c>
      <c r="GI20" s="739" t="s">
        <v>151</v>
      </c>
      <c r="GJ20" s="388" t="s">
        <v>3712</v>
      </c>
      <c r="GK20" s="1279">
        <v>1977</v>
      </c>
      <c r="GL20" s="388" t="s">
        <v>3523</v>
      </c>
      <c r="GM20" s="1280" t="s">
        <v>3524</v>
      </c>
      <c r="GN20" s="1281">
        <v>25</v>
      </c>
      <c r="GP20" s="485" t="s">
        <v>151</v>
      </c>
      <c r="GQ20" s="128" t="s">
        <v>3848</v>
      </c>
      <c r="GR20" s="128" t="s">
        <v>1452</v>
      </c>
      <c r="GS20" s="605" t="s">
        <v>3884</v>
      </c>
      <c r="GU20" s="1154" t="s">
        <v>53</v>
      </c>
      <c r="GV20" s="1299" t="s">
        <v>3917</v>
      </c>
      <c r="GW20" s="1247">
        <v>1991</v>
      </c>
      <c r="GX20" s="1299"/>
      <c r="GY20" s="1305">
        <v>0.016985613425925927</v>
      </c>
      <c r="GZ20" s="1300">
        <v>33</v>
      </c>
      <c r="HB20" s="485" t="s">
        <v>151</v>
      </c>
      <c r="HC20" s="128" t="s">
        <v>4285</v>
      </c>
      <c r="HD20" s="128" t="s">
        <v>4283</v>
      </c>
      <c r="HE20" s="605" t="s">
        <v>2102</v>
      </c>
      <c r="HG20" s="1157" t="s">
        <v>57</v>
      </c>
      <c r="HH20" s="1308" t="s">
        <v>222</v>
      </c>
      <c r="HI20" s="1321" t="s">
        <v>4335</v>
      </c>
      <c r="HJ20" s="1321" t="s">
        <v>4316</v>
      </c>
      <c r="HK20" s="1321" t="s">
        <v>4335</v>
      </c>
      <c r="HL20" s="1321">
        <v>8</v>
      </c>
      <c r="HM20" s="1321" t="s">
        <v>1747</v>
      </c>
      <c r="HN20" s="1321" t="s">
        <v>4312</v>
      </c>
      <c r="HO20" s="1321" t="s">
        <v>4312</v>
      </c>
      <c r="HP20" s="1321" t="s">
        <v>4312</v>
      </c>
      <c r="HQ20" s="1321" t="s">
        <v>4312</v>
      </c>
      <c r="HR20" s="1321" t="s">
        <v>4324</v>
      </c>
      <c r="HS20" s="1321" t="s">
        <v>4336</v>
      </c>
      <c r="HT20" s="1336">
        <v>8</v>
      </c>
      <c r="HU20" s="1498"/>
      <c r="HV20" s="1493"/>
      <c r="HW20" s="1494"/>
      <c r="HX20" s="1487"/>
      <c r="HY20" s="1487"/>
      <c r="HZ20" s="1487"/>
      <c r="IA20" s="1500"/>
      <c r="IB20" s="1500"/>
      <c r="IC20" s="1500"/>
      <c r="ID20" s="1500"/>
      <c r="IE20" s="1500"/>
      <c r="IF20" s="1500"/>
      <c r="IG20" s="1500"/>
      <c r="IH20" s="1500"/>
      <c r="II20" s="1487"/>
      <c r="IJ20" s="1502"/>
      <c r="IL20" s="1155" t="s">
        <v>151</v>
      </c>
      <c r="IM20" s="1301" t="s">
        <v>4696</v>
      </c>
      <c r="IN20" s="1261">
        <v>1997</v>
      </c>
      <c r="IO20" s="1364">
        <v>606879070</v>
      </c>
      <c r="IP20" s="1365">
        <v>0.022315173611111114</v>
      </c>
      <c r="IQ20" s="1302" t="s">
        <v>4697</v>
      </c>
    </row>
    <row r="21" spans="1:251" ht="13.5" thickBot="1">
      <c r="A21" s="848" t="s">
        <v>59</v>
      </c>
      <c r="B21" s="795" t="s">
        <v>1376</v>
      </c>
      <c r="C21" s="555">
        <v>14.273</v>
      </c>
      <c r="D21" s="555">
        <v>14.837</v>
      </c>
      <c r="E21" s="798">
        <f t="shared" si="0"/>
        <v>14.837</v>
      </c>
      <c r="F21" s="616"/>
      <c r="G21" s="616"/>
      <c r="H21" s="616"/>
      <c r="I21" s="616"/>
      <c r="K21" s="848" t="s">
        <v>59</v>
      </c>
      <c r="L21" s="795" t="s">
        <v>598</v>
      </c>
      <c r="M21" s="795" t="s">
        <v>546</v>
      </c>
      <c r="N21" s="361" t="s">
        <v>2263</v>
      </c>
      <c r="P21" s="848" t="s">
        <v>59</v>
      </c>
      <c r="Q21" s="762" t="s">
        <v>1353</v>
      </c>
      <c r="R21" s="761" t="s">
        <v>238</v>
      </c>
      <c r="S21" s="761" t="s">
        <v>238</v>
      </c>
      <c r="T21" s="790" t="s">
        <v>239</v>
      </c>
      <c r="Z21" s="829" t="s">
        <v>59</v>
      </c>
      <c r="AA21" s="972" t="s">
        <v>656</v>
      </c>
      <c r="AB21" s="805">
        <v>16.77</v>
      </c>
      <c r="AC21" s="805">
        <v>15.941</v>
      </c>
      <c r="AD21" s="357">
        <v>16.77</v>
      </c>
      <c r="AE21" s="451"/>
      <c r="AN21" s="517" t="s">
        <v>2205</v>
      </c>
      <c r="AO21" s="792" t="s">
        <v>2216</v>
      </c>
      <c r="AP21" s="794">
        <v>23.281</v>
      </c>
      <c r="AQ21" s="794">
        <v>21.126</v>
      </c>
      <c r="AR21" s="949">
        <f t="shared" si="3"/>
        <v>23.281</v>
      </c>
      <c r="AT21" s="506" t="s">
        <v>59</v>
      </c>
      <c r="AU21" s="1011" t="s">
        <v>236</v>
      </c>
      <c r="AV21" s="661">
        <v>14.162</v>
      </c>
      <c r="AW21" s="661">
        <v>14.929</v>
      </c>
      <c r="AX21" s="661">
        <f t="shared" si="11"/>
        <v>14.929</v>
      </c>
      <c r="AY21" s="661" t="s">
        <v>683</v>
      </c>
      <c r="AZ21" s="661" t="s">
        <v>683</v>
      </c>
      <c r="BA21" s="661" t="s">
        <v>683</v>
      </c>
      <c r="BB21" s="662">
        <f t="shared" si="13"/>
        <v>14.929</v>
      </c>
      <c r="BC21" s="1005"/>
      <c r="BD21" s="1005"/>
      <c r="BI21" s="1008"/>
      <c r="BJ21" s="1009"/>
      <c r="BL21" s="848" t="s">
        <v>59</v>
      </c>
      <c r="BM21" s="1017" t="s">
        <v>1376</v>
      </c>
      <c r="BN21" s="555">
        <v>16.286</v>
      </c>
      <c r="BO21" s="555">
        <v>16.553</v>
      </c>
      <c r="BP21" s="798">
        <v>16.553</v>
      </c>
      <c r="BQ21" s="616"/>
      <c r="BR21" s="616"/>
      <c r="BS21" s="616"/>
      <c r="BT21" s="616"/>
      <c r="BV21" s="675" t="s">
        <v>59</v>
      </c>
      <c r="BW21" s="674" t="s">
        <v>222</v>
      </c>
      <c r="BX21" s="667">
        <v>15.163</v>
      </c>
      <c r="BY21" s="667">
        <v>27.221</v>
      </c>
      <c r="BZ21" s="668">
        <v>27.221</v>
      </c>
      <c r="CA21" s="616"/>
      <c r="CB21" s="616"/>
      <c r="CC21" s="616"/>
      <c r="CD21" s="616"/>
      <c r="CF21" s="907" t="s">
        <v>59</v>
      </c>
      <c r="CG21" s="842" t="s">
        <v>2388</v>
      </c>
      <c r="CH21" s="1033" t="s">
        <v>2389</v>
      </c>
      <c r="CI21" s="1034" t="s">
        <v>1759</v>
      </c>
      <c r="CJ21" s="1033" t="s">
        <v>2390</v>
      </c>
      <c r="CK21" s="1034" t="s">
        <v>1765</v>
      </c>
      <c r="CL21" s="1033" t="s">
        <v>2391</v>
      </c>
      <c r="CM21" s="1034" t="s">
        <v>2392</v>
      </c>
      <c r="CN21" s="1033" t="s">
        <v>2393</v>
      </c>
      <c r="CO21" s="1034" t="s">
        <v>1779</v>
      </c>
      <c r="CP21" s="1033" t="s">
        <v>2394</v>
      </c>
      <c r="CQ21" s="489">
        <v>31</v>
      </c>
      <c r="CS21" s="353" t="s">
        <v>74</v>
      </c>
      <c r="CT21" s="1400" t="s">
        <v>13</v>
      </c>
      <c r="CU21" s="1473"/>
      <c r="DB21" s="119"/>
      <c r="DC21" s="353" t="s">
        <v>251</v>
      </c>
      <c r="DD21" s="339" t="s">
        <v>2733</v>
      </c>
      <c r="DE21" s="286"/>
      <c r="DF21" s="59"/>
      <c r="DG21" s="120"/>
      <c r="DH21" s="120"/>
      <c r="DI21" s="384"/>
      <c r="DJ21" s="963"/>
      <c r="DK21" s="963"/>
      <c r="DL21" s="963"/>
      <c r="DM21" s="963"/>
      <c r="DN21" s="963"/>
      <c r="DO21" s="963"/>
      <c r="DP21" s="963"/>
      <c r="DQ21" s="969"/>
      <c r="DU21" s="587"/>
      <c r="ED21" s="58"/>
      <c r="EE21" s="353" t="s">
        <v>251</v>
      </c>
      <c r="EF21" s="1400" t="s">
        <v>627</v>
      </c>
      <c r="EG21" s="1473"/>
      <c r="EH21" s="47"/>
      <c r="EI21" s="279"/>
      <c r="EJ21" s="169"/>
      <c r="EK21" s="58"/>
      <c r="EL21" s="316"/>
      <c r="EM21" s="286"/>
      <c r="EN21" s="59"/>
      <c r="EO21" s="580" t="s">
        <v>59</v>
      </c>
      <c r="EP21" s="971" t="s">
        <v>128</v>
      </c>
      <c r="EQ21" s="554">
        <v>15.519</v>
      </c>
      <c r="ER21" s="554">
        <v>15.318</v>
      </c>
      <c r="ES21" s="790">
        <v>15.519</v>
      </c>
      <c r="FB21" s="59"/>
      <c r="FC21" s="40"/>
      <c r="FD21" s="40"/>
      <c r="FE21" s="587"/>
      <c r="FF21" s="1006"/>
      <c r="FG21" s="40"/>
      <c r="FI21" s="353" t="s">
        <v>250</v>
      </c>
      <c r="FJ21" s="128" t="s">
        <v>401</v>
      </c>
      <c r="FK21" s="1403" t="s">
        <v>183</v>
      </c>
      <c r="FL21" s="1480"/>
      <c r="FM21" s="1481"/>
      <c r="FN21" s="1403" t="s">
        <v>27</v>
      </c>
      <c r="FO21" s="1481"/>
      <c r="FQ21" s="59"/>
      <c r="FS21" s="353" t="s">
        <v>251</v>
      </c>
      <c r="FT21" s="128" t="s">
        <v>82</v>
      </c>
      <c r="FU21" s="1403" t="s">
        <v>142</v>
      </c>
      <c r="FV21" s="1480"/>
      <c r="FW21" s="1481"/>
      <c r="FX21" s="1403" t="s">
        <v>96</v>
      </c>
      <c r="FY21" s="1481"/>
      <c r="GA21" s="59"/>
      <c r="GC21" s="993" t="s">
        <v>59</v>
      </c>
      <c r="GD21" s="813" t="s">
        <v>3079</v>
      </c>
      <c r="GE21" s="479" t="s">
        <v>3315</v>
      </c>
      <c r="GF21" s="813" t="s">
        <v>3045</v>
      </c>
      <c r="GG21" s="605" t="s">
        <v>3328</v>
      </c>
      <c r="GI21" s="739" t="s">
        <v>59</v>
      </c>
      <c r="GJ21" s="388" t="s">
        <v>3713</v>
      </c>
      <c r="GK21" s="1279">
        <v>1977</v>
      </c>
      <c r="GL21" s="388" t="s">
        <v>1471</v>
      </c>
      <c r="GM21" s="1280" t="s">
        <v>3525</v>
      </c>
      <c r="GN21" s="1281">
        <v>26</v>
      </c>
      <c r="GP21" s="485" t="s">
        <v>59</v>
      </c>
      <c r="GQ21" s="128" t="s">
        <v>493</v>
      </c>
      <c r="GR21" s="128" t="s">
        <v>32</v>
      </c>
      <c r="GS21" s="605" t="s">
        <v>3885</v>
      </c>
      <c r="GU21" s="1154" t="s">
        <v>57</v>
      </c>
      <c r="GV21" s="1299" t="s">
        <v>3918</v>
      </c>
      <c r="GW21" s="1247">
        <v>1994</v>
      </c>
      <c r="GX21" s="1299" t="s">
        <v>3919</v>
      </c>
      <c r="GY21" s="1305">
        <v>0.01762736111111111</v>
      </c>
      <c r="GZ21" s="1300">
        <v>49</v>
      </c>
      <c r="HB21" s="485" t="s">
        <v>59</v>
      </c>
      <c r="HC21" s="128" t="s">
        <v>4278</v>
      </c>
      <c r="HD21" s="128" t="s">
        <v>487</v>
      </c>
      <c r="HE21" s="605" t="s">
        <v>4279</v>
      </c>
      <c r="HG21" s="1154" t="s">
        <v>51</v>
      </c>
      <c r="HH21" s="1299" t="s">
        <v>657</v>
      </c>
      <c r="HI21" s="1320" t="s">
        <v>4337</v>
      </c>
      <c r="HJ21" s="1320" t="s">
        <v>4316</v>
      </c>
      <c r="HK21" s="1320" t="s">
        <v>4337</v>
      </c>
      <c r="HL21" s="1320">
        <v>10</v>
      </c>
      <c r="HM21" s="1320" t="s">
        <v>1413</v>
      </c>
      <c r="HN21" s="1320" t="s">
        <v>4312</v>
      </c>
      <c r="HO21" s="1320" t="s">
        <v>4312</v>
      </c>
      <c r="HP21" s="1320" t="s">
        <v>4312</v>
      </c>
      <c r="HQ21" s="1320" t="s">
        <v>1741</v>
      </c>
      <c r="HR21" s="1320" t="s">
        <v>4324</v>
      </c>
      <c r="HS21" s="1320" t="s">
        <v>4338</v>
      </c>
      <c r="HT21" s="1335" t="s">
        <v>238</v>
      </c>
      <c r="HU21" s="1498"/>
      <c r="HV21" s="1493"/>
      <c r="HW21" s="1494"/>
      <c r="HX21" s="1487"/>
      <c r="HY21" s="1487"/>
      <c r="HZ21" s="1487"/>
      <c r="IA21" s="1500"/>
      <c r="IB21" s="1500"/>
      <c r="IC21" s="1500"/>
      <c r="ID21" s="1500"/>
      <c r="IE21" s="1500"/>
      <c r="IF21" s="1500"/>
      <c r="IG21" s="1500"/>
      <c r="IH21" s="1500"/>
      <c r="II21" s="1487"/>
      <c r="IJ21" s="1502"/>
      <c r="IL21" s="1368" t="s">
        <v>4991</v>
      </c>
      <c r="IM21" s="1369"/>
      <c r="IN21" s="481" t="s">
        <v>1807</v>
      </c>
      <c r="IO21" s="487" t="s">
        <v>4990</v>
      </c>
      <c r="IP21" s="1304" t="s">
        <v>159</v>
      </c>
      <c r="IQ21" s="492" t="s">
        <v>3825</v>
      </c>
    </row>
    <row r="22" spans="1:251" ht="13.5" thickBot="1">
      <c r="A22" s="848" t="s">
        <v>58</v>
      </c>
      <c r="B22" s="795" t="s">
        <v>650</v>
      </c>
      <c r="C22" s="555">
        <v>14.606</v>
      </c>
      <c r="D22" s="555">
        <v>14.898</v>
      </c>
      <c r="E22" s="798">
        <f t="shared" si="0"/>
        <v>14.898</v>
      </c>
      <c r="F22" s="616"/>
      <c r="G22" s="616"/>
      <c r="H22" s="616"/>
      <c r="I22" s="616"/>
      <c r="K22" s="848" t="s">
        <v>58</v>
      </c>
      <c r="L22" s="795" t="s">
        <v>2239</v>
      </c>
      <c r="M22" s="795" t="s">
        <v>2183</v>
      </c>
      <c r="N22" s="361" t="s">
        <v>2264</v>
      </c>
      <c r="P22" s="848" t="s">
        <v>58</v>
      </c>
      <c r="Q22" s="795" t="s">
        <v>1356</v>
      </c>
      <c r="R22" s="761" t="s">
        <v>238</v>
      </c>
      <c r="S22" s="761" t="s">
        <v>238</v>
      </c>
      <c r="T22" s="790" t="s">
        <v>239</v>
      </c>
      <c r="Z22" s="848" t="s">
        <v>58</v>
      </c>
      <c r="AA22" s="971" t="s">
        <v>641</v>
      </c>
      <c r="AB22" s="555">
        <v>14.86</v>
      </c>
      <c r="AC22" s="555">
        <v>16.933</v>
      </c>
      <c r="AD22" s="344">
        <v>16.933</v>
      </c>
      <c r="AT22" s="506" t="s">
        <v>58</v>
      </c>
      <c r="AU22" s="1011" t="s">
        <v>209</v>
      </c>
      <c r="AV22" s="661">
        <v>13.786</v>
      </c>
      <c r="AW22" s="661">
        <v>15.924</v>
      </c>
      <c r="AX22" s="661">
        <f t="shared" si="11"/>
        <v>15.924</v>
      </c>
      <c r="AY22" s="661">
        <v>13.612</v>
      </c>
      <c r="AZ22" s="661">
        <v>15.085</v>
      </c>
      <c r="BA22" s="661">
        <f t="shared" si="12"/>
        <v>15.085</v>
      </c>
      <c r="BB22" s="662">
        <f t="shared" si="13"/>
        <v>15.085</v>
      </c>
      <c r="BC22" s="1005"/>
      <c r="BD22" s="1005"/>
      <c r="BI22" s="1008"/>
      <c r="BJ22" s="1009"/>
      <c r="BL22" s="848" t="s">
        <v>58</v>
      </c>
      <c r="BM22" s="1017" t="s">
        <v>241</v>
      </c>
      <c r="BN22" s="555">
        <v>16.765</v>
      </c>
      <c r="BO22" s="555">
        <v>15.479</v>
      </c>
      <c r="BP22" s="798">
        <v>16.765</v>
      </c>
      <c r="BQ22" s="616"/>
      <c r="BR22" s="616"/>
      <c r="BS22" s="616"/>
      <c r="BT22" s="616"/>
      <c r="BV22" s="506" t="s">
        <v>58</v>
      </c>
      <c r="BW22" s="673" t="s">
        <v>326</v>
      </c>
      <c r="BX22" s="661">
        <v>28.202</v>
      </c>
      <c r="BY22" s="661">
        <v>36.449</v>
      </c>
      <c r="BZ22" s="662">
        <v>36.449</v>
      </c>
      <c r="CA22" s="616"/>
      <c r="CB22" s="616"/>
      <c r="CC22" s="616"/>
      <c r="CD22" s="616"/>
      <c r="CF22" s="907" t="s">
        <v>58</v>
      </c>
      <c r="CG22" s="842" t="s">
        <v>1937</v>
      </c>
      <c r="CH22" s="1033" t="s">
        <v>2395</v>
      </c>
      <c r="CI22" s="1034" t="s">
        <v>2396</v>
      </c>
      <c r="CJ22" s="1033" t="s">
        <v>2397</v>
      </c>
      <c r="CK22" s="1034" t="s">
        <v>1780</v>
      </c>
      <c r="CL22" s="1033" t="s">
        <v>2398</v>
      </c>
      <c r="CM22" s="1034" t="s">
        <v>2367</v>
      </c>
      <c r="CN22" s="1033" t="s">
        <v>2352</v>
      </c>
      <c r="CO22" s="1034" t="s">
        <v>1761</v>
      </c>
      <c r="CP22" s="1033" t="s">
        <v>2399</v>
      </c>
      <c r="CQ22" s="489">
        <v>32</v>
      </c>
      <c r="CS22" s="353" t="s">
        <v>252</v>
      </c>
      <c r="CT22" s="1400" t="s">
        <v>83</v>
      </c>
      <c r="CU22" s="1473"/>
      <c r="DB22" s="119"/>
      <c r="DC22" s="353" t="s">
        <v>74</v>
      </c>
      <c r="DD22" s="339" t="s">
        <v>253</v>
      </c>
      <c r="DE22" s="286"/>
      <c r="DF22" s="59"/>
      <c r="DG22" s="120"/>
      <c r="DH22" s="120"/>
      <c r="DI22" s="384"/>
      <c r="DJ22" s="963"/>
      <c r="DK22" s="963"/>
      <c r="DL22" s="963"/>
      <c r="DM22" s="963"/>
      <c r="DN22" s="963"/>
      <c r="DO22" s="963"/>
      <c r="DP22" s="963"/>
      <c r="DQ22" s="352" t="s">
        <v>179</v>
      </c>
      <c r="DR22" s="59"/>
      <c r="DS22" s="133"/>
      <c r="DT22" s="58"/>
      <c r="DV22" s="441"/>
      <c r="DW22" s="58"/>
      <c r="DX22" s="334"/>
      <c r="DY22" s="135"/>
      <c r="EB22" s="58"/>
      <c r="EC22" s="49"/>
      <c r="ED22" s="58"/>
      <c r="EE22" s="353" t="s">
        <v>74</v>
      </c>
      <c r="EF22" s="1400" t="s">
        <v>2734</v>
      </c>
      <c r="EG22" s="1473"/>
      <c r="EH22" s="47"/>
      <c r="EI22" s="279"/>
      <c r="EJ22" s="169"/>
      <c r="EK22" s="58"/>
      <c r="EL22" s="316"/>
      <c r="EM22" s="286"/>
      <c r="EN22" s="59"/>
      <c r="EO22" s="580" t="s">
        <v>58</v>
      </c>
      <c r="EP22" s="971" t="s">
        <v>1359</v>
      </c>
      <c r="EQ22" s="554">
        <v>15.281</v>
      </c>
      <c r="ER22" s="554">
        <v>15.562</v>
      </c>
      <c r="ES22" s="344">
        <v>15.562</v>
      </c>
      <c r="EZ22" s="58"/>
      <c r="FA22" s="49"/>
      <c r="FB22" s="59"/>
      <c r="FC22" s="40"/>
      <c r="FD22" s="40"/>
      <c r="FE22" s="587"/>
      <c r="FF22" s="1006"/>
      <c r="FG22" s="40"/>
      <c r="FI22" s="353" t="s">
        <v>251</v>
      </c>
      <c r="FJ22" s="128" t="s">
        <v>73</v>
      </c>
      <c r="FK22" s="1403" t="s">
        <v>142</v>
      </c>
      <c r="FL22" s="1480"/>
      <c r="FM22" s="1481"/>
      <c r="FN22" s="1403" t="s">
        <v>142</v>
      </c>
      <c r="FO22" s="1481"/>
      <c r="FQ22" s="59"/>
      <c r="FS22" s="353" t="s">
        <v>74</v>
      </c>
      <c r="FT22" s="128" t="s">
        <v>13</v>
      </c>
      <c r="FU22" s="1403" t="s">
        <v>253</v>
      </c>
      <c r="FV22" s="1480"/>
      <c r="FW22" s="1481"/>
      <c r="FX22" s="1403" t="s">
        <v>0</v>
      </c>
      <c r="FY22" s="1481"/>
      <c r="GA22" s="59"/>
      <c r="GC22" s="993" t="s">
        <v>58</v>
      </c>
      <c r="GD22" s="813" t="s">
        <v>3329</v>
      </c>
      <c r="GE22" s="479" t="s">
        <v>1772</v>
      </c>
      <c r="GF22" s="813" t="s">
        <v>3207</v>
      </c>
      <c r="GG22" s="605" t="s">
        <v>711</v>
      </c>
      <c r="GI22" s="739" t="s">
        <v>58</v>
      </c>
      <c r="GJ22" s="388" t="s">
        <v>3714</v>
      </c>
      <c r="GK22" s="1279">
        <v>1980</v>
      </c>
      <c r="GL22" s="388"/>
      <c r="GM22" s="1280" t="s">
        <v>3526</v>
      </c>
      <c r="GN22" s="1281">
        <v>31</v>
      </c>
      <c r="GP22" s="482" t="s">
        <v>58</v>
      </c>
      <c r="GQ22" s="177" t="s">
        <v>3849</v>
      </c>
      <c r="GR22" s="177" t="s">
        <v>32</v>
      </c>
      <c r="GS22" s="831" t="s">
        <v>683</v>
      </c>
      <c r="GU22" s="1154" t="s">
        <v>51</v>
      </c>
      <c r="GV22" s="1299" t="s">
        <v>3920</v>
      </c>
      <c r="GW22" s="1247">
        <v>1994</v>
      </c>
      <c r="GX22" s="1299"/>
      <c r="GY22" s="1305">
        <v>0.018099189814814814</v>
      </c>
      <c r="GZ22" s="1300">
        <v>57</v>
      </c>
      <c r="HB22" s="485" t="s">
        <v>59</v>
      </c>
      <c r="HC22" s="128" t="s">
        <v>672</v>
      </c>
      <c r="HD22" s="128" t="s">
        <v>487</v>
      </c>
      <c r="HE22" s="605" t="s">
        <v>4279</v>
      </c>
      <c r="HG22" s="1154" t="s">
        <v>48</v>
      </c>
      <c r="HH22" s="1299" t="s">
        <v>205</v>
      </c>
      <c r="HI22" s="1320" t="s">
        <v>4339</v>
      </c>
      <c r="HJ22" s="1320" t="s">
        <v>4316</v>
      </c>
      <c r="HK22" s="1320" t="s">
        <v>4339</v>
      </c>
      <c r="HL22" s="1320">
        <v>8</v>
      </c>
      <c r="HM22" s="1320" t="s">
        <v>4312</v>
      </c>
      <c r="HN22" s="1320" t="s">
        <v>1741</v>
      </c>
      <c r="HO22" s="1320" t="s">
        <v>1745</v>
      </c>
      <c r="HP22" s="1320" t="s">
        <v>4312</v>
      </c>
      <c r="HQ22" s="1320" t="s">
        <v>4312</v>
      </c>
      <c r="HR22" s="1320" t="s">
        <v>4333</v>
      </c>
      <c r="HS22" s="1320" t="s">
        <v>4340</v>
      </c>
      <c r="HT22" s="1335">
        <v>9</v>
      </c>
      <c r="HU22" s="1498"/>
      <c r="HV22" s="1493"/>
      <c r="HW22" s="1494"/>
      <c r="HX22" s="1487"/>
      <c r="HY22" s="1487"/>
      <c r="HZ22" s="1487"/>
      <c r="IA22" s="1500"/>
      <c r="IB22" s="1500"/>
      <c r="IC22" s="1500"/>
      <c r="ID22" s="1500"/>
      <c r="IE22" s="1500"/>
      <c r="IF22" s="1500"/>
      <c r="IG22" s="1500"/>
      <c r="IH22" s="1500"/>
      <c r="II22" s="1487"/>
      <c r="IJ22" s="1502"/>
      <c r="IL22" s="1154" t="s">
        <v>46</v>
      </c>
      <c r="IM22" s="1299" t="s">
        <v>4698</v>
      </c>
      <c r="IN22" s="1247">
        <v>1990</v>
      </c>
      <c r="IO22" s="1362"/>
      <c r="IP22" s="1363">
        <v>0.011784918981481483</v>
      </c>
      <c r="IQ22" s="1300" t="s">
        <v>46</v>
      </c>
    </row>
    <row r="23" spans="1:251" ht="12.75">
      <c r="A23" s="848" t="s">
        <v>122</v>
      </c>
      <c r="B23" s="762" t="s">
        <v>241</v>
      </c>
      <c r="C23" s="796">
        <v>14.273</v>
      </c>
      <c r="D23" s="796">
        <v>14.925</v>
      </c>
      <c r="E23" s="798">
        <f t="shared" si="0"/>
        <v>14.925</v>
      </c>
      <c r="F23" s="616"/>
      <c r="G23" s="616"/>
      <c r="H23" s="616"/>
      <c r="I23" s="616"/>
      <c r="K23" s="848" t="s">
        <v>122</v>
      </c>
      <c r="L23" s="795" t="s">
        <v>2240</v>
      </c>
      <c r="M23" s="795" t="s">
        <v>1368</v>
      </c>
      <c r="N23" s="361" t="s">
        <v>2265</v>
      </c>
      <c r="P23" s="848" t="s">
        <v>122</v>
      </c>
      <c r="Q23" s="795" t="s">
        <v>1368</v>
      </c>
      <c r="R23" s="761" t="s">
        <v>238</v>
      </c>
      <c r="S23" s="761" t="s">
        <v>238</v>
      </c>
      <c r="T23" s="790" t="s">
        <v>239</v>
      </c>
      <c r="Z23" s="848" t="s">
        <v>122</v>
      </c>
      <c r="AA23" s="971" t="s">
        <v>326</v>
      </c>
      <c r="AB23" s="555">
        <v>14.566</v>
      </c>
      <c r="AC23" s="555">
        <v>17.228</v>
      </c>
      <c r="AD23" s="344">
        <v>17.228</v>
      </c>
      <c r="AN23" s="1339" t="s">
        <v>2208</v>
      </c>
      <c r="AT23" s="675" t="s">
        <v>122</v>
      </c>
      <c r="AU23" s="1015" t="s">
        <v>222</v>
      </c>
      <c r="AV23" s="667">
        <v>15.456</v>
      </c>
      <c r="AW23" s="667">
        <v>14.874</v>
      </c>
      <c r="AX23" s="667">
        <f>MAX(AV23:AV23)</f>
        <v>15.456</v>
      </c>
      <c r="AY23" s="667">
        <v>14.94</v>
      </c>
      <c r="AZ23" s="667">
        <v>15.097</v>
      </c>
      <c r="BA23" s="667">
        <f t="shared" si="12"/>
        <v>15.097</v>
      </c>
      <c r="BB23" s="668">
        <f t="shared" si="13"/>
        <v>15.097</v>
      </c>
      <c r="BC23" s="1005"/>
      <c r="BI23" s="1008"/>
      <c r="BJ23" s="1009"/>
      <c r="BL23" s="848" t="s">
        <v>122</v>
      </c>
      <c r="BM23" s="862" t="s">
        <v>1669</v>
      </c>
      <c r="BN23" s="796">
        <v>16.94</v>
      </c>
      <c r="BO23" s="796">
        <v>15.657</v>
      </c>
      <c r="BP23" s="798">
        <v>16.94</v>
      </c>
      <c r="BQ23" s="616"/>
      <c r="BR23" s="616"/>
      <c r="BS23" s="616"/>
      <c r="BT23" s="616"/>
      <c r="BV23" s="506" t="s">
        <v>122</v>
      </c>
      <c r="BW23" s="673" t="s">
        <v>615</v>
      </c>
      <c r="BX23" s="661">
        <v>36.85</v>
      </c>
      <c r="BY23" s="661">
        <v>36.037</v>
      </c>
      <c r="BZ23" s="662">
        <v>36.85</v>
      </c>
      <c r="CC23" s="616"/>
      <c r="CD23" s="616"/>
      <c r="CF23" s="907" t="s">
        <v>122</v>
      </c>
      <c r="CG23" s="842" t="s">
        <v>1934</v>
      </c>
      <c r="CH23" s="1033" t="s">
        <v>768</v>
      </c>
      <c r="CI23" s="1034" t="s">
        <v>1782</v>
      </c>
      <c r="CJ23" s="1033" t="s">
        <v>2400</v>
      </c>
      <c r="CK23" s="1034" t="s">
        <v>1783</v>
      </c>
      <c r="CL23" s="1033" t="s">
        <v>2401</v>
      </c>
      <c r="CM23" s="1034" t="s">
        <v>1779</v>
      </c>
      <c r="CN23" s="1033" t="s">
        <v>2402</v>
      </c>
      <c r="CO23" s="1034" t="s">
        <v>1769</v>
      </c>
      <c r="CP23" s="1033" t="s">
        <v>2403</v>
      </c>
      <c r="CQ23" s="489">
        <v>35</v>
      </c>
      <c r="CS23" s="353" t="s">
        <v>247</v>
      </c>
      <c r="CT23" s="1400" t="s">
        <v>101</v>
      </c>
      <c r="CU23" s="1473"/>
      <c r="DC23" s="353" t="s">
        <v>252</v>
      </c>
      <c r="DD23" s="339" t="s">
        <v>95</v>
      </c>
      <c r="DE23" s="286"/>
      <c r="DF23" s="59"/>
      <c r="DG23" s="40"/>
      <c r="DH23" s="40"/>
      <c r="DI23" s="41"/>
      <c r="DJ23" s="303"/>
      <c r="DK23" s="303"/>
      <c r="DL23" s="303"/>
      <c r="DM23" s="303"/>
      <c r="DN23" s="303"/>
      <c r="DO23" s="303"/>
      <c r="DP23" s="303"/>
      <c r="DQ23" s="353" t="s">
        <v>249</v>
      </c>
      <c r="DR23" s="128" t="s">
        <v>71</v>
      </c>
      <c r="DS23" s="1026" t="s">
        <v>79</v>
      </c>
      <c r="DT23" s="1028"/>
      <c r="DU23" s="1403" t="s">
        <v>102</v>
      </c>
      <c r="DV23" s="1468"/>
      <c r="DW23" s="1403" t="s">
        <v>125</v>
      </c>
      <c r="DX23" s="1467"/>
      <c r="DY23" s="1468"/>
      <c r="DZ23" s="1472" t="s">
        <v>78</v>
      </c>
      <c r="EA23" s="1468"/>
      <c r="EB23" s="58"/>
      <c r="EC23" s="49"/>
      <c r="ED23" s="58"/>
      <c r="EE23" s="353" t="s">
        <v>74</v>
      </c>
      <c r="EF23" s="1400" t="s">
        <v>2735</v>
      </c>
      <c r="EG23" s="1473"/>
      <c r="EH23" s="47"/>
      <c r="EI23" s="279"/>
      <c r="EJ23" s="287"/>
      <c r="EK23" s="58"/>
      <c r="EL23" s="316"/>
      <c r="EM23" s="286"/>
      <c r="EN23" s="59"/>
      <c r="EO23" s="581" t="s">
        <v>122</v>
      </c>
      <c r="EP23" s="972" t="s">
        <v>658</v>
      </c>
      <c r="EQ23" s="805">
        <v>14.357</v>
      </c>
      <c r="ER23" s="805">
        <v>15.615</v>
      </c>
      <c r="ES23" s="357">
        <v>15.615</v>
      </c>
      <c r="EZ23" s="58"/>
      <c r="FA23" s="49"/>
      <c r="FB23" s="59"/>
      <c r="FC23" s="40"/>
      <c r="FD23" s="40"/>
      <c r="FE23" s="587"/>
      <c r="FF23" s="1006"/>
      <c r="FG23" s="40"/>
      <c r="FI23" s="353" t="s">
        <v>74</v>
      </c>
      <c r="FJ23" s="128" t="s">
        <v>13</v>
      </c>
      <c r="FK23" s="1403" t="s">
        <v>94</v>
      </c>
      <c r="FL23" s="1480"/>
      <c r="FM23" s="1481"/>
      <c r="FN23" s="1403" t="s">
        <v>94</v>
      </c>
      <c r="FO23" s="1481"/>
      <c r="FQ23" s="59"/>
      <c r="FS23" s="353" t="s">
        <v>252</v>
      </c>
      <c r="FT23" s="128" t="s">
        <v>83</v>
      </c>
      <c r="FU23" s="1403" t="s">
        <v>35</v>
      </c>
      <c r="FV23" s="1480"/>
      <c r="FW23" s="1481"/>
      <c r="FX23" s="1403" t="s">
        <v>35</v>
      </c>
      <c r="FY23" s="1481"/>
      <c r="GA23" s="59"/>
      <c r="GC23" s="993" t="s">
        <v>122</v>
      </c>
      <c r="GD23" s="813" t="s">
        <v>3330</v>
      </c>
      <c r="GE23" s="479" t="s">
        <v>3331</v>
      </c>
      <c r="GF23" s="813" t="s">
        <v>3332</v>
      </c>
      <c r="GG23" s="605" t="s">
        <v>3333</v>
      </c>
      <c r="GI23" s="739" t="s">
        <v>122</v>
      </c>
      <c r="GJ23" s="388" t="s">
        <v>3715</v>
      </c>
      <c r="GK23" s="1279">
        <v>1979</v>
      </c>
      <c r="GL23" s="388"/>
      <c r="GM23" s="1280" t="s">
        <v>3527</v>
      </c>
      <c r="GN23" s="1281">
        <v>33</v>
      </c>
      <c r="GP23" s="1275" t="s">
        <v>3888</v>
      </c>
      <c r="GQ23" s="481"/>
      <c r="GR23" s="487" t="s">
        <v>277</v>
      </c>
      <c r="GS23" s="492" t="s">
        <v>66</v>
      </c>
      <c r="GU23" s="1154" t="s">
        <v>48</v>
      </c>
      <c r="GV23" s="1299" t="s">
        <v>3921</v>
      </c>
      <c r="GW23" s="1247">
        <v>1992</v>
      </c>
      <c r="GX23" s="1299"/>
      <c r="GY23" s="1305">
        <v>0.018484571759259258</v>
      </c>
      <c r="GZ23" s="1300">
        <v>66</v>
      </c>
      <c r="HB23" s="485" t="s">
        <v>122</v>
      </c>
      <c r="HC23" s="194" t="s">
        <v>570</v>
      </c>
      <c r="HD23" s="194" t="s">
        <v>569</v>
      </c>
      <c r="HE23" s="850" t="s">
        <v>1969</v>
      </c>
      <c r="HG23" s="1154" t="s">
        <v>62</v>
      </c>
      <c r="HH23" s="1299" t="s">
        <v>1451</v>
      </c>
      <c r="HI23" s="1320" t="s">
        <v>4341</v>
      </c>
      <c r="HJ23" s="1320" t="s">
        <v>4316</v>
      </c>
      <c r="HK23" s="1320" t="s">
        <v>4341</v>
      </c>
      <c r="HL23" s="1320">
        <v>9</v>
      </c>
      <c r="HM23" s="1320" t="s">
        <v>1745</v>
      </c>
      <c r="HN23" s="1320" t="s">
        <v>1741</v>
      </c>
      <c r="HO23" s="1320" t="s">
        <v>4312</v>
      </c>
      <c r="HP23" s="1320" t="s">
        <v>4312</v>
      </c>
      <c r="HQ23" s="1320" t="s">
        <v>1741</v>
      </c>
      <c r="HR23" s="1320" t="s">
        <v>4342</v>
      </c>
      <c r="HS23" s="1320" t="s">
        <v>4343</v>
      </c>
      <c r="HT23" s="1335" t="s">
        <v>238</v>
      </c>
      <c r="HU23" s="1498"/>
      <c r="HV23" s="1493"/>
      <c r="HW23" s="1494"/>
      <c r="HX23" s="1487"/>
      <c r="HY23" s="1487"/>
      <c r="HZ23" s="1487"/>
      <c r="IA23" s="1500"/>
      <c r="IB23" s="1500"/>
      <c r="IC23" s="1500"/>
      <c r="ID23" s="1500"/>
      <c r="IE23" s="1500"/>
      <c r="IF23" s="1500"/>
      <c r="IG23" s="1500"/>
      <c r="IH23" s="1500"/>
      <c r="II23" s="1487"/>
      <c r="IJ23" s="1502"/>
      <c r="IL23" s="1154" t="s">
        <v>50</v>
      </c>
      <c r="IM23" s="1299" t="s">
        <v>4699</v>
      </c>
      <c r="IN23" s="1247">
        <v>1985</v>
      </c>
      <c r="IO23" s="1362" t="s">
        <v>3587</v>
      </c>
      <c r="IP23" s="1363">
        <v>0.01206314814814815</v>
      </c>
      <c r="IQ23" s="1300" t="s">
        <v>50</v>
      </c>
    </row>
    <row r="24" spans="1:251" ht="13.5" thickBot="1">
      <c r="A24" s="848" t="s">
        <v>152</v>
      </c>
      <c r="B24" s="795" t="s">
        <v>1346</v>
      </c>
      <c r="C24" s="555">
        <v>14.543</v>
      </c>
      <c r="D24" s="555">
        <v>14.958</v>
      </c>
      <c r="E24" s="798">
        <f t="shared" si="0"/>
        <v>14.958</v>
      </c>
      <c r="F24" s="616"/>
      <c r="G24" s="616"/>
      <c r="H24" s="616"/>
      <c r="I24" s="616"/>
      <c r="K24" s="848" t="s">
        <v>152</v>
      </c>
      <c r="L24" s="795" t="s">
        <v>675</v>
      </c>
      <c r="M24" s="795" t="s">
        <v>551</v>
      </c>
      <c r="N24" s="361" t="s">
        <v>2266</v>
      </c>
      <c r="P24" s="848" t="s">
        <v>152</v>
      </c>
      <c r="Q24" s="762" t="s">
        <v>1376</v>
      </c>
      <c r="R24" s="761" t="s">
        <v>238</v>
      </c>
      <c r="S24" s="761" t="s">
        <v>238</v>
      </c>
      <c r="T24" s="790" t="s">
        <v>239</v>
      </c>
      <c r="Z24" s="848" t="s">
        <v>152</v>
      </c>
      <c r="AA24" s="971" t="s">
        <v>1370</v>
      </c>
      <c r="AB24" s="555">
        <v>17.326</v>
      </c>
      <c r="AC24" s="555">
        <v>17.524</v>
      </c>
      <c r="AD24" s="344">
        <v>17.524</v>
      </c>
      <c r="AN24" s="79" t="s">
        <v>249</v>
      </c>
      <c r="AO24" s="80" t="s">
        <v>4608</v>
      </c>
      <c r="AT24" s="506" t="s">
        <v>152</v>
      </c>
      <c r="AU24" s="1011" t="s">
        <v>244</v>
      </c>
      <c r="AV24" s="661">
        <v>16.961</v>
      </c>
      <c r="AW24" s="661">
        <v>16.806</v>
      </c>
      <c r="AX24" s="661">
        <f t="shared" si="11"/>
        <v>16.961</v>
      </c>
      <c r="AY24" s="661">
        <v>15.267</v>
      </c>
      <c r="AZ24" s="661">
        <v>15.002</v>
      </c>
      <c r="BA24" s="661">
        <f t="shared" si="12"/>
        <v>15.267</v>
      </c>
      <c r="BB24" s="662">
        <f t="shared" si="13"/>
        <v>15.267</v>
      </c>
      <c r="BC24" s="1005"/>
      <c r="BD24" s="1005"/>
      <c r="BI24" s="1008"/>
      <c r="BJ24" s="1009"/>
      <c r="BL24" s="848" t="s">
        <v>152</v>
      </c>
      <c r="BM24" s="1017" t="s">
        <v>361</v>
      </c>
      <c r="BN24" s="555">
        <v>17.096</v>
      </c>
      <c r="BO24" s="555">
        <v>15.65</v>
      </c>
      <c r="BP24" s="798">
        <v>17.096</v>
      </c>
      <c r="BQ24" s="616"/>
      <c r="BR24" s="616"/>
      <c r="BS24" s="616"/>
      <c r="BT24" s="616"/>
      <c r="BV24" s="506" t="s">
        <v>152</v>
      </c>
      <c r="BW24" s="673" t="s">
        <v>1347</v>
      </c>
      <c r="BX24" s="661">
        <v>14</v>
      </c>
      <c r="BY24" s="661" t="s">
        <v>239</v>
      </c>
      <c r="BZ24" s="662" t="s">
        <v>239</v>
      </c>
      <c r="CC24" s="616"/>
      <c r="CD24" s="616"/>
      <c r="CF24" s="907" t="s">
        <v>152</v>
      </c>
      <c r="CG24" s="842" t="s">
        <v>2404</v>
      </c>
      <c r="CH24" s="1033" t="s">
        <v>2405</v>
      </c>
      <c r="CI24" s="1034" t="s">
        <v>1767</v>
      </c>
      <c r="CJ24" s="1033" t="s">
        <v>2406</v>
      </c>
      <c r="CK24" s="1034" t="s">
        <v>1788</v>
      </c>
      <c r="CL24" s="1033" t="s">
        <v>2407</v>
      </c>
      <c r="CM24" s="1034" t="s">
        <v>1778</v>
      </c>
      <c r="CN24" s="1033" t="s">
        <v>2358</v>
      </c>
      <c r="CO24" s="1034" t="s">
        <v>2359</v>
      </c>
      <c r="CP24" s="1033" t="s">
        <v>2408</v>
      </c>
      <c r="CQ24" s="489">
        <v>36</v>
      </c>
      <c r="CS24" s="761" t="s">
        <v>1708</v>
      </c>
      <c r="CT24" s="1400" t="s">
        <v>76</v>
      </c>
      <c r="CU24" s="1473"/>
      <c r="DC24" s="353" t="s">
        <v>247</v>
      </c>
      <c r="DD24" s="339" t="s">
        <v>0</v>
      </c>
      <c r="DE24" s="286"/>
      <c r="DF24" s="59"/>
      <c r="DG24" s="40"/>
      <c r="DH24" s="40"/>
      <c r="DI24" s="41"/>
      <c r="DJ24" s="303"/>
      <c r="DK24" s="303"/>
      <c r="DL24" s="303"/>
      <c r="DM24" s="303"/>
      <c r="DN24" s="303"/>
      <c r="DO24" s="303"/>
      <c r="DP24" s="303"/>
      <c r="DQ24" s="353" t="s">
        <v>250</v>
      </c>
      <c r="DR24" s="128" t="s">
        <v>80</v>
      </c>
      <c r="DS24" s="1026" t="s">
        <v>401</v>
      </c>
      <c r="DT24" s="1028"/>
      <c r="DU24" s="1403" t="s">
        <v>27</v>
      </c>
      <c r="DV24" s="1468"/>
      <c r="DW24" s="1403" t="s">
        <v>27</v>
      </c>
      <c r="DX24" s="1467"/>
      <c r="DY24" s="1468"/>
      <c r="DZ24" s="1472" t="s">
        <v>72</v>
      </c>
      <c r="EA24" s="1468"/>
      <c r="EB24" s="58"/>
      <c r="EC24" s="49"/>
      <c r="ED24" s="58"/>
      <c r="EE24" s="353" t="s">
        <v>252</v>
      </c>
      <c r="EF24" s="1400" t="s">
        <v>143</v>
      </c>
      <c r="EG24" s="1473"/>
      <c r="EH24" s="47"/>
      <c r="EI24" s="279"/>
      <c r="EJ24" s="287"/>
      <c r="EK24" s="58"/>
      <c r="EL24" s="316"/>
      <c r="EM24" s="286"/>
      <c r="EN24" s="59"/>
      <c r="EO24" s="580" t="s">
        <v>152</v>
      </c>
      <c r="EP24" s="971" t="s">
        <v>1376</v>
      </c>
      <c r="EQ24" s="554">
        <v>15.47</v>
      </c>
      <c r="ER24" s="554">
        <v>15.699</v>
      </c>
      <c r="ES24" s="344">
        <v>15.699</v>
      </c>
      <c r="EZ24" s="58"/>
      <c r="FA24" s="49"/>
      <c r="FB24" s="59"/>
      <c r="FC24" s="40"/>
      <c r="FD24" s="40"/>
      <c r="FE24" s="587"/>
      <c r="FF24" s="1006"/>
      <c r="FG24" s="40"/>
      <c r="FI24" s="353" t="s">
        <v>252</v>
      </c>
      <c r="FJ24" s="128" t="s">
        <v>186</v>
      </c>
      <c r="FK24" s="1403" t="s">
        <v>1366</v>
      </c>
      <c r="FL24" s="1480"/>
      <c r="FM24" s="1481"/>
      <c r="FN24" s="1403" t="s">
        <v>1366</v>
      </c>
      <c r="FO24" s="1481"/>
      <c r="FQ24" s="59"/>
      <c r="FS24" s="353" t="s">
        <v>247</v>
      </c>
      <c r="FT24" s="128" t="s">
        <v>101</v>
      </c>
      <c r="FU24" s="1403" t="s">
        <v>109</v>
      </c>
      <c r="FV24" s="1480"/>
      <c r="FW24" s="1481"/>
      <c r="FX24" s="1403" t="s">
        <v>95</v>
      </c>
      <c r="FY24" s="1481"/>
      <c r="GA24" s="59"/>
      <c r="GC24" s="1123" t="s">
        <v>152</v>
      </c>
      <c r="GD24" s="819" t="s">
        <v>3334</v>
      </c>
      <c r="GE24" s="483" t="s">
        <v>1772</v>
      </c>
      <c r="GF24" s="819" t="s">
        <v>3064</v>
      </c>
      <c r="GG24" s="831" t="s">
        <v>3335</v>
      </c>
      <c r="GI24" s="739" t="s">
        <v>152</v>
      </c>
      <c r="GJ24" s="388" t="s">
        <v>3716</v>
      </c>
      <c r="GK24" s="1279">
        <v>1976</v>
      </c>
      <c r="GL24" s="388" t="s">
        <v>3528</v>
      </c>
      <c r="GM24" s="1280" t="s">
        <v>3529</v>
      </c>
      <c r="GN24" s="1281">
        <v>36</v>
      </c>
      <c r="GP24" s="1106" t="s">
        <v>46</v>
      </c>
      <c r="GQ24" s="1073" t="s">
        <v>77</v>
      </c>
      <c r="GR24" s="1073" t="s">
        <v>222</v>
      </c>
      <c r="GS24" s="604" t="s">
        <v>3858</v>
      </c>
      <c r="GU24" s="1155" t="s">
        <v>62</v>
      </c>
      <c r="GV24" s="1301" t="s">
        <v>3922</v>
      </c>
      <c r="GW24" s="1261">
        <v>1993</v>
      </c>
      <c r="GX24" s="1301"/>
      <c r="GY24" s="1306">
        <v>0.021818530092592592</v>
      </c>
      <c r="GZ24" s="1302">
        <v>213</v>
      </c>
      <c r="HB24" s="485" t="s">
        <v>152</v>
      </c>
      <c r="HC24" s="194" t="s">
        <v>666</v>
      </c>
      <c r="HD24" s="194" t="s">
        <v>487</v>
      </c>
      <c r="HE24" s="850" t="s">
        <v>2109</v>
      </c>
      <c r="HG24" s="1154" t="s">
        <v>114</v>
      </c>
      <c r="HH24" s="1299" t="s">
        <v>219</v>
      </c>
      <c r="HI24" s="1320" t="s">
        <v>4344</v>
      </c>
      <c r="HJ24" s="1320" t="s">
        <v>4316</v>
      </c>
      <c r="HK24" s="1320" t="s">
        <v>4344</v>
      </c>
      <c r="HL24" s="1320">
        <v>6</v>
      </c>
      <c r="HM24" s="1320" t="s">
        <v>4312</v>
      </c>
      <c r="HN24" s="1320" t="s">
        <v>1747</v>
      </c>
      <c r="HO24" s="1320" t="s">
        <v>1745</v>
      </c>
      <c r="HP24" s="1320" t="s">
        <v>1413</v>
      </c>
      <c r="HQ24" s="1320" t="s">
        <v>1741</v>
      </c>
      <c r="HR24" s="1320" t="s">
        <v>4345</v>
      </c>
      <c r="HS24" s="1320" t="s">
        <v>4346</v>
      </c>
      <c r="HT24" s="1335">
        <v>10</v>
      </c>
      <c r="HU24" s="1498"/>
      <c r="HV24" s="1493"/>
      <c r="HW24" s="1494"/>
      <c r="HX24" s="1487"/>
      <c r="HY24" s="1487"/>
      <c r="HZ24" s="1487"/>
      <c r="IA24" s="1500"/>
      <c r="IB24" s="1500"/>
      <c r="IC24" s="1500"/>
      <c r="ID24" s="1500"/>
      <c r="IE24" s="1500"/>
      <c r="IF24" s="1500"/>
      <c r="IG24" s="1500"/>
      <c r="IH24" s="1500"/>
      <c r="II24" s="1487"/>
      <c r="IJ24" s="1502"/>
      <c r="IL24" s="1154" t="s">
        <v>49</v>
      </c>
      <c r="IM24" s="1299" t="s">
        <v>4700</v>
      </c>
      <c r="IN24" s="1247">
        <v>1986</v>
      </c>
      <c r="IO24" s="1362"/>
      <c r="IP24" s="1363">
        <v>0.012119930555555556</v>
      </c>
      <c r="IQ24" s="1300" t="s">
        <v>47</v>
      </c>
    </row>
    <row r="25" spans="1:251" ht="12.75">
      <c r="A25" s="848" t="s">
        <v>153</v>
      </c>
      <c r="B25" s="795" t="s">
        <v>204</v>
      </c>
      <c r="C25" s="555">
        <v>15.031</v>
      </c>
      <c r="D25" s="555">
        <v>14.834</v>
      </c>
      <c r="E25" s="798">
        <f t="shared" si="0"/>
        <v>15.031</v>
      </c>
      <c r="F25" s="616"/>
      <c r="G25" s="616"/>
      <c r="H25" s="616"/>
      <c r="I25" s="616"/>
      <c r="K25" s="848" t="s">
        <v>153</v>
      </c>
      <c r="L25" s="795" t="s">
        <v>719</v>
      </c>
      <c r="M25" s="795" t="s">
        <v>2245</v>
      </c>
      <c r="N25" s="361" t="s">
        <v>2267</v>
      </c>
      <c r="P25" s="848" t="s">
        <v>153</v>
      </c>
      <c r="Q25" s="795" t="s">
        <v>1362</v>
      </c>
      <c r="R25" s="761" t="s">
        <v>238</v>
      </c>
      <c r="S25" s="761" t="s">
        <v>238</v>
      </c>
      <c r="T25" s="790" t="s">
        <v>1689</v>
      </c>
      <c r="Z25" s="848" t="s">
        <v>153</v>
      </c>
      <c r="AA25" s="971" t="s">
        <v>642</v>
      </c>
      <c r="AB25" s="554">
        <v>17.604</v>
      </c>
      <c r="AC25" s="554">
        <v>16.617</v>
      </c>
      <c r="AD25" s="344">
        <v>17.604</v>
      </c>
      <c r="AN25" s="79" t="s">
        <v>250</v>
      </c>
      <c r="AO25" s="80" t="s">
        <v>95</v>
      </c>
      <c r="AT25" s="506" t="s">
        <v>153</v>
      </c>
      <c r="AU25" s="1011" t="s">
        <v>653</v>
      </c>
      <c r="AV25" s="661" t="s">
        <v>683</v>
      </c>
      <c r="AW25" s="661" t="s">
        <v>683</v>
      </c>
      <c r="AX25" s="661" t="s">
        <v>683</v>
      </c>
      <c r="AY25" s="661">
        <v>15.286</v>
      </c>
      <c r="AZ25" s="661">
        <v>14.855</v>
      </c>
      <c r="BA25" s="661">
        <f t="shared" si="12"/>
        <v>15.286</v>
      </c>
      <c r="BB25" s="662">
        <f t="shared" si="13"/>
        <v>15.286</v>
      </c>
      <c r="BC25" s="1005"/>
      <c r="BD25" s="1005"/>
      <c r="BI25" s="1008"/>
      <c r="BJ25" s="1009"/>
      <c r="BL25" s="848" t="s">
        <v>153</v>
      </c>
      <c r="BM25" s="1017" t="s">
        <v>1374</v>
      </c>
      <c r="BN25" s="555">
        <v>17.239</v>
      </c>
      <c r="BO25" s="555">
        <v>14.875</v>
      </c>
      <c r="BP25" s="798">
        <v>17.239</v>
      </c>
      <c r="BQ25" s="616"/>
      <c r="BR25" s="616"/>
      <c r="BS25" s="616"/>
      <c r="BT25" s="616"/>
      <c r="BV25" s="506" t="s">
        <v>153</v>
      </c>
      <c r="BW25" s="673" t="s">
        <v>361</v>
      </c>
      <c r="BX25" s="661">
        <v>14.709</v>
      </c>
      <c r="BY25" s="661">
        <v>13.898</v>
      </c>
      <c r="BZ25" s="662" t="s">
        <v>239</v>
      </c>
      <c r="CC25" s="616"/>
      <c r="CD25" s="616"/>
      <c r="CF25" s="907" t="s">
        <v>153</v>
      </c>
      <c r="CG25" s="842" t="s">
        <v>331</v>
      </c>
      <c r="CH25" s="1033" t="s">
        <v>2409</v>
      </c>
      <c r="CI25" s="1034" t="s">
        <v>1773</v>
      </c>
      <c r="CJ25" s="1033" t="s">
        <v>2410</v>
      </c>
      <c r="CK25" s="1034" t="s">
        <v>1776</v>
      </c>
      <c r="CL25" s="1033" t="s">
        <v>2411</v>
      </c>
      <c r="CM25" s="1034" t="s">
        <v>1774</v>
      </c>
      <c r="CN25" s="1033" t="s">
        <v>2412</v>
      </c>
      <c r="CO25" s="1034" t="s">
        <v>1790</v>
      </c>
      <c r="CP25" s="1033" t="s">
        <v>2413</v>
      </c>
      <c r="CQ25" s="489">
        <v>37</v>
      </c>
      <c r="CS25" s="353" t="s">
        <v>248</v>
      </c>
      <c r="CT25" s="1484" t="s">
        <v>1386</v>
      </c>
      <c r="CU25" s="1473"/>
      <c r="DC25" s="353" t="s">
        <v>248</v>
      </c>
      <c r="DD25" s="339" t="s">
        <v>141</v>
      </c>
      <c r="DE25" s="286"/>
      <c r="DF25" s="59"/>
      <c r="DG25" s="40"/>
      <c r="DH25" s="40"/>
      <c r="DI25" s="41"/>
      <c r="DJ25" s="303"/>
      <c r="DK25" s="303"/>
      <c r="DL25" s="303"/>
      <c r="DM25" s="303"/>
      <c r="DN25" s="303"/>
      <c r="DO25" s="303"/>
      <c r="DP25" s="303"/>
      <c r="DQ25" s="353" t="s">
        <v>251</v>
      </c>
      <c r="DR25" s="128" t="s">
        <v>75</v>
      </c>
      <c r="DS25" s="1026" t="s">
        <v>82</v>
      </c>
      <c r="DT25" s="1028"/>
      <c r="DU25" s="1403" t="s">
        <v>142</v>
      </c>
      <c r="DV25" s="1468"/>
      <c r="DW25" s="1403" t="s">
        <v>142</v>
      </c>
      <c r="DX25" s="1467"/>
      <c r="DY25" s="1468"/>
      <c r="DZ25" s="1472" t="s">
        <v>82</v>
      </c>
      <c r="EA25" s="1468"/>
      <c r="EB25" s="58"/>
      <c r="EC25" s="49"/>
      <c r="ED25" s="58"/>
      <c r="EE25" s="353" t="s">
        <v>247</v>
      </c>
      <c r="EF25" s="1400" t="s">
        <v>16</v>
      </c>
      <c r="EG25" s="1473"/>
      <c r="EH25" s="47"/>
      <c r="EI25" s="279"/>
      <c r="EJ25" s="287"/>
      <c r="EK25" s="58"/>
      <c r="EL25" s="316"/>
      <c r="EM25" s="286"/>
      <c r="EN25" s="59"/>
      <c r="EO25" s="580" t="s">
        <v>153</v>
      </c>
      <c r="EP25" s="971" t="s">
        <v>1353</v>
      </c>
      <c r="EQ25" s="554">
        <v>15.198</v>
      </c>
      <c r="ER25" s="554">
        <v>15.701</v>
      </c>
      <c r="ES25" s="344">
        <v>15.701</v>
      </c>
      <c r="EZ25" s="58"/>
      <c r="FA25" s="49"/>
      <c r="FB25" s="59"/>
      <c r="FC25" s="40"/>
      <c r="FD25" s="40"/>
      <c r="FE25" s="587"/>
      <c r="FF25" s="1006"/>
      <c r="FG25" s="40"/>
      <c r="FI25" s="353" t="s">
        <v>247</v>
      </c>
      <c r="FJ25" s="128" t="s">
        <v>76</v>
      </c>
      <c r="FK25" s="1403" t="s">
        <v>141</v>
      </c>
      <c r="FL25" s="1480"/>
      <c r="FM25" s="1481"/>
      <c r="FN25" s="1403" t="s">
        <v>0</v>
      </c>
      <c r="FO25" s="1481"/>
      <c r="FQ25" s="59"/>
      <c r="FS25" s="353" t="s">
        <v>248</v>
      </c>
      <c r="FT25" s="128" t="s">
        <v>140</v>
      </c>
      <c r="FU25" s="1403" t="s">
        <v>77</v>
      </c>
      <c r="FV25" s="1480"/>
      <c r="FW25" s="1481"/>
      <c r="FX25" s="1403" t="s">
        <v>1386</v>
      </c>
      <c r="FY25" s="1481"/>
      <c r="GA25" s="59"/>
      <c r="GC25" s="1275" t="s">
        <v>1309</v>
      </c>
      <c r="GD25" s="816"/>
      <c r="GE25" s="815"/>
      <c r="GF25" s="816"/>
      <c r="GG25" s="961"/>
      <c r="GI25" s="739" t="s">
        <v>153</v>
      </c>
      <c r="GJ25" s="388" t="s">
        <v>3717</v>
      </c>
      <c r="GK25" s="1279">
        <v>1996</v>
      </c>
      <c r="GL25" s="388"/>
      <c r="GM25" s="1280" t="s">
        <v>3530</v>
      </c>
      <c r="GN25" s="1281">
        <v>37</v>
      </c>
      <c r="GP25" s="485" t="s">
        <v>50</v>
      </c>
      <c r="GQ25" s="128" t="s">
        <v>334</v>
      </c>
      <c r="GR25" s="128" t="s">
        <v>3841</v>
      </c>
      <c r="GS25" s="605" t="s">
        <v>3859</v>
      </c>
      <c r="GU25" s="1275" t="s">
        <v>3980</v>
      </c>
      <c r="GV25" s="481"/>
      <c r="GW25" s="481" t="s">
        <v>1807</v>
      </c>
      <c r="GX25" s="558"/>
      <c r="GY25" s="1304" t="s">
        <v>159</v>
      </c>
      <c r="GZ25" s="492" t="s">
        <v>3825</v>
      </c>
      <c r="HB25" s="485" t="s">
        <v>153</v>
      </c>
      <c r="HC25" s="194" t="s">
        <v>365</v>
      </c>
      <c r="HD25" s="194" t="s">
        <v>244</v>
      </c>
      <c r="HE25" s="850" t="s">
        <v>4275</v>
      </c>
      <c r="HG25" s="1154" t="s">
        <v>54</v>
      </c>
      <c r="HH25" s="1299" t="s">
        <v>217</v>
      </c>
      <c r="HI25" s="1320" t="s">
        <v>4347</v>
      </c>
      <c r="HJ25" s="1320" t="s">
        <v>4348</v>
      </c>
      <c r="HK25" s="1320" t="s">
        <v>4349</v>
      </c>
      <c r="HL25" s="1320">
        <v>9</v>
      </c>
      <c r="HM25" s="1320" t="s">
        <v>1752</v>
      </c>
      <c r="HN25" s="1320" t="s">
        <v>1741</v>
      </c>
      <c r="HO25" s="1320" t="s">
        <v>4312</v>
      </c>
      <c r="HP25" s="1320" t="s">
        <v>1413</v>
      </c>
      <c r="HQ25" s="1320" t="s">
        <v>4312</v>
      </c>
      <c r="HR25" s="1320" t="s">
        <v>4350</v>
      </c>
      <c r="HS25" s="1320" t="s">
        <v>4351</v>
      </c>
      <c r="HT25" s="1335">
        <v>11</v>
      </c>
      <c r="HU25" s="1498"/>
      <c r="HV25" s="1493"/>
      <c r="HW25" s="1494"/>
      <c r="HX25" s="1487"/>
      <c r="HY25" s="1487"/>
      <c r="HZ25" s="1487"/>
      <c r="IA25" s="1500"/>
      <c r="IB25" s="1500"/>
      <c r="IC25" s="1500"/>
      <c r="ID25" s="1500"/>
      <c r="IE25" s="1500"/>
      <c r="IF25" s="1500"/>
      <c r="IG25" s="1500"/>
      <c r="IH25" s="1500"/>
      <c r="II25" s="1487"/>
      <c r="IJ25" s="1502"/>
      <c r="IL25" s="1154" t="s">
        <v>47</v>
      </c>
      <c r="IM25" s="1299" t="s">
        <v>4701</v>
      </c>
      <c r="IN25" s="1247">
        <v>1995</v>
      </c>
      <c r="IO25" s="1362" t="s">
        <v>4702</v>
      </c>
      <c r="IP25" s="1363">
        <v>0.012455706018518519</v>
      </c>
      <c r="IQ25" s="1300" t="s">
        <v>55</v>
      </c>
    </row>
    <row r="26" spans="1:251" ht="13.5" thickBot="1">
      <c r="A26" s="848" t="s">
        <v>126</v>
      </c>
      <c r="B26" s="762" t="s">
        <v>1430</v>
      </c>
      <c r="C26" s="796">
        <v>15.255</v>
      </c>
      <c r="D26" s="796">
        <v>15.319</v>
      </c>
      <c r="E26" s="798">
        <f t="shared" si="0"/>
        <v>15.319</v>
      </c>
      <c r="F26" s="616"/>
      <c r="G26" s="616"/>
      <c r="H26" s="616"/>
      <c r="I26" s="616"/>
      <c r="K26" s="848" t="s">
        <v>126</v>
      </c>
      <c r="L26" s="795" t="s">
        <v>2241</v>
      </c>
      <c r="M26" s="795" t="s">
        <v>2244</v>
      </c>
      <c r="N26" s="361" t="s">
        <v>2268</v>
      </c>
      <c r="P26" s="909" t="s">
        <v>126</v>
      </c>
      <c r="Q26" s="800" t="s">
        <v>1377</v>
      </c>
      <c r="R26" s="895" t="s">
        <v>238</v>
      </c>
      <c r="S26" s="895" t="s">
        <v>238</v>
      </c>
      <c r="T26" s="793" t="s">
        <v>1689</v>
      </c>
      <c r="Z26" s="848" t="s">
        <v>126</v>
      </c>
      <c r="AA26" s="971" t="s">
        <v>1354</v>
      </c>
      <c r="AB26" s="554">
        <v>15.576</v>
      </c>
      <c r="AC26" s="554">
        <v>17.772</v>
      </c>
      <c r="AD26" s="344">
        <v>17.772</v>
      </c>
      <c r="AN26" s="79" t="s">
        <v>251</v>
      </c>
      <c r="AO26" s="80" t="s">
        <v>101</v>
      </c>
      <c r="AT26" s="506" t="s">
        <v>126</v>
      </c>
      <c r="AU26" s="1011" t="s">
        <v>1430</v>
      </c>
      <c r="AV26" s="661" t="s">
        <v>683</v>
      </c>
      <c r="AW26" s="661" t="s">
        <v>683</v>
      </c>
      <c r="AX26" s="661" t="s">
        <v>683</v>
      </c>
      <c r="AY26" s="661">
        <v>15.332</v>
      </c>
      <c r="AZ26" s="661">
        <v>15.365</v>
      </c>
      <c r="BA26" s="661">
        <f t="shared" si="12"/>
        <v>15.365</v>
      </c>
      <c r="BB26" s="662">
        <f t="shared" si="13"/>
        <v>15.365</v>
      </c>
      <c r="BC26" s="1005"/>
      <c r="BD26" s="1005"/>
      <c r="BI26" s="1008"/>
      <c r="BJ26" s="1009"/>
      <c r="BL26" s="848" t="s">
        <v>126</v>
      </c>
      <c r="BM26" s="862" t="s">
        <v>244</v>
      </c>
      <c r="BN26" s="796">
        <v>16.082</v>
      </c>
      <c r="BO26" s="796">
        <v>17.262</v>
      </c>
      <c r="BP26" s="798">
        <v>17.262</v>
      </c>
      <c r="BQ26" s="616"/>
      <c r="BR26" s="616"/>
      <c r="BS26" s="616"/>
      <c r="BT26" s="616"/>
      <c r="BV26" s="1049" t="s">
        <v>2205</v>
      </c>
      <c r="BW26" s="673" t="s">
        <v>182</v>
      </c>
      <c r="BX26" s="661">
        <v>17.461</v>
      </c>
      <c r="BY26" s="661">
        <v>13.225</v>
      </c>
      <c r="BZ26" s="662" t="s">
        <v>239</v>
      </c>
      <c r="CC26" s="616"/>
      <c r="CD26" s="616"/>
      <c r="CF26" s="907" t="s">
        <v>126</v>
      </c>
      <c r="CG26" s="842" t="s">
        <v>1939</v>
      </c>
      <c r="CH26" s="1033" t="s">
        <v>2414</v>
      </c>
      <c r="CI26" s="1034" t="s">
        <v>1776</v>
      </c>
      <c r="CJ26" s="1033" t="s">
        <v>2415</v>
      </c>
      <c r="CK26" s="1034" t="s">
        <v>1779</v>
      </c>
      <c r="CL26" s="1033" t="s">
        <v>2416</v>
      </c>
      <c r="CM26" s="1034" t="s">
        <v>2359</v>
      </c>
      <c r="CN26" s="1033" t="s">
        <v>2417</v>
      </c>
      <c r="CO26" s="1034" t="s">
        <v>2392</v>
      </c>
      <c r="CP26" s="1033" t="s">
        <v>2418</v>
      </c>
      <c r="CQ26" s="489">
        <v>38</v>
      </c>
      <c r="DE26" s="174"/>
      <c r="DQ26" s="353" t="s">
        <v>74</v>
      </c>
      <c r="DR26" s="128" t="s">
        <v>13</v>
      </c>
      <c r="DS26" s="1026" t="s">
        <v>73</v>
      </c>
      <c r="DT26" s="1028"/>
      <c r="DU26" s="1403" t="s">
        <v>94</v>
      </c>
      <c r="DV26" s="1468"/>
      <c r="DW26" s="1403" t="s">
        <v>253</v>
      </c>
      <c r="DX26" s="1467"/>
      <c r="DY26" s="1468"/>
      <c r="DZ26" s="1472" t="s">
        <v>73</v>
      </c>
      <c r="EA26" s="1468"/>
      <c r="EB26" s="58"/>
      <c r="EC26" s="49"/>
      <c r="EE26" s="353" t="s">
        <v>248</v>
      </c>
      <c r="EF26" s="1400" t="s">
        <v>2736</v>
      </c>
      <c r="EG26" s="1473"/>
      <c r="EH26" s="47"/>
      <c r="EI26" s="43"/>
      <c r="EJ26" s="43"/>
      <c r="EK26" s="43"/>
      <c r="EL26" s="43"/>
      <c r="EM26" s="43"/>
      <c r="EO26" s="580" t="s">
        <v>126</v>
      </c>
      <c r="EP26" s="971" t="s">
        <v>608</v>
      </c>
      <c r="EQ26" s="554">
        <v>15.58</v>
      </c>
      <c r="ER26" s="554">
        <v>15.862</v>
      </c>
      <c r="ES26" s="344">
        <v>15.862</v>
      </c>
      <c r="EZ26" s="58"/>
      <c r="FA26" s="49"/>
      <c r="FB26" s="59"/>
      <c r="FC26" s="40"/>
      <c r="FD26" s="40"/>
      <c r="FE26" s="587"/>
      <c r="FF26" s="1006"/>
      <c r="FG26" s="40"/>
      <c r="FI26" s="353" t="s">
        <v>248</v>
      </c>
      <c r="FJ26" s="128" t="s">
        <v>101</v>
      </c>
      <c r="FK26" s="1403" t="s">
        <v>95</v>
      </c>
      <c r="FL26" s="1480"/>
      <c r="FM26" s="1481"/>
      <c r="FN26" s="1403" t="s">
        <v>95</v>
      </c>
      <c r="FO26" s="1481"/>
      <c r="FQ26" s="59"/>
      <c r="FS26" s="280"/>
      <c r="FT26" s="77"/>
      <c r="FU26" s="59"/>
      <c r="FV26" s="59"/>
      <c r="FW26" s="59"/>
      <c r="FX26" s="59"/>
      <c r="FY26" s="59"/>
      <c r="FZ26" s="59"/>
      <c r="GA26" s="59"/>
      <c r="GC26" s="993" t="s">
        <v>46</v>
      </c>
      <c r="GD26" s="813" t="s">
        <v>3336</v>
      </c>
      <c r="GE26" s="479" t="s">
        <v>3337</v>
      </c>
      <c r="GF26" s="813" t="s">
        <v>3338</v>
      </c>
      <c r="GG26" s="605" t="s">
        <v>3484</v>
      </c>
      <c r="GI26" s="739" t="s">
        <v>126</v>
      </c>
      <c r="GJ26" s="388" t="s">
        <v>417</v>
      </c>
      <c r="GK26" s="1279">
        <v>1985</v>
      </c>
      <c r="GL26" s="388" t="s">
        <v>222</v>
      </c>
      <c r="GM26" s="1280" t="s">
        <v>3531</v>
      </c>
      <c r="GN26" s="1281">
        <v>38</v>
      </c>
      <c r="GP26" s="485" t="s">
        <v>49</v>
      </c>
      <c r="GQ26" s="128" t="s">
        <v>115</v>
      </c>
      <c r="GR26" s="128" t="s">
        <v>1373</v>
      </c>
      <c r="GS26" s="605" t="s">
        <v>3860</v>
      </c>
      <c r="GU26" s="1154" t="s">
        <v>46</v>
      </c>
      <c r="GV26" s="1299" t="s">
        <v>2935</v>
      </c>
      <c r="GW26" s="1247">
        <v>1982</v>
      </c>
      <c r="GX26" s="1299" t="s">
        <v>3894</v>
      </c>
      <c r="GY26" s="1305">
        <v>0.011797534722222223</v>
      </c>
      <c r="GZ26" s="1300">
        <v>3</v>
      </c>
      <c r="HB26" s="485" t="s">
        <v>126</v>
      </c>
      <c r="HC26" s="194" t="s">
        <v>663</v>
      </c>
      <c r="HD26" s="194" t="s">
        <v>487</v>
      </c>
      <c r="HE26" s="850" t="s">
        <v>683</v>
      </c>
      <c r="HG26" s="1154" t="s">
        <v>120</v>
      </c>
      <c r="HH26" s="1299" t="s">
        <v>230</v>
      </c>
      <c r="HI26" s="1320" t="s">
        <v>4352</v>
      </c>
      <c r="HJ26" s="1320" t="s">
        <v>4353</v>
      </c>
      <c r="HK26" s="1320" t="s">
        <v>695</v>
      </c>
      <c r="HL26" s="1320">
        <v>12</v>
      </c>
      <c r="HM26" s="1320" t="s">
        <v>1413</v>
      </c>
      <c r="HN26" s="1320" t="s">
        <v>1747</v>
      </c>
      <c r="HO26" s="1320" t="s">
        <v>1745</v>
      </c>
      <c r="HP26" s="1320" t="s">
        <v>4312</v>
      </c>
      <c r="HQ26" s="1320" t="s">
        <v>4312</v>
      </c>
      <c r="HR26" s="1320" t="s">
        <v>4354</v>
      </c>
      <c r="HS26" s="1320" t="s">
        <v>4355</v>
      </c>
      <c r="HT26" s="1335">
        <v>12</v>
      </c>
      <c r="HU26" s="1498"/>
      <c r="HV26" s="1495"/>
      <c r="HW26" s="1496"/>
      <c r="HX26" s="1487"/>
      <c r="HY26" s="1487"/>
      <c r="HZ26" s="1487"/>
      <c r="IA26" s="1501"/>
      <c r="IB26" s="1501"/>
      <c r="IC26" s="1501"/>
      <c r="ID26" s="1501"/>
      <c r="IE26" s="1501"/>
      <c r="IF26" s="1501"/>
      <c r="IG26" s="1501"/>
      <c r="IH26" s="1501"/>
      <c r="II26" s="1487"/>
      <c r="IJ26" s="1502"/>
      <c r="IL26" s="1154" t="s">
        <v>55</v>
      </c>
      <c r="IM26" s="1299" t="s">
        <v>2892</v>
      </c>
      <c r="IN26" s="1247">
        <v>1992</v>
      </c>
      <c r="IO26" s="1362" t="s">
        <v>4703</v>
      </c>
      <c r="IP26" s="1363">
        <v>0.012984270833333334</v>
      </c>
      <c r="IQ26" s="1300" t="s">
        <v>56</v>
      </c>
    </row>
    <row r="27" spans="1:251" ht="13.5" thickBot="1">
      <c r="A27" s="848" t="s">
        <v>123</v>
      </c>
      <c r="B27" s="795" t="s">
        <v>1358</v>
      </c>
      <c r="C27" s="555">
        <v>15.734</v>
      </c>
      <c r="D27" s="554">
        <v>15.558</v>
      </c>
      <c r="E27" s="798">
        <f t="shared" si="0"/>
        <v>15.734</v>
      </c>
      <c r="F27" s="616"/>
      <c r="G27" s="616"/>
      <c r="H27" s="616"/>
      <c r="I27" s="616"/>
      <c r="K27" s="848" t="s">
        <v>123</v>
      </c>
      <c r="L27" s="795" t="s">
        <v>568</v>
      </c>
      <c r="M27" s="795" t="s">
        <v>569</v>
      </c>
      <c r="N27" s="361" t="s">
        <v>2269</v>
      </c>
      <c r="Z27" s="848" t="s">
        <v>123</v>
      </c>
      <c r="AA27" s="971" t="s">
        <v>608</v>
      </c>
      <c r="AB27" s="554">
        <v>15.228</v>
      </c>
      <c r="AC27" s="554">
        <v>18.25</v>
      </c>
      <c r="AD27" s="344">
        <v>18.25</v>
      </c>
      <c r="AN27" s="79" t="s">
        <v>74</v>
      </c>
      <c r="AO27" s="80" t="s">
        <v>4609</v>
      </c>
      <c r="AT27" s="506" t="s">
        <v>123</v>
      </c>
      <c r="AU27" s="1011" t="s">
        <v>650</v>
      </c>
      <c r="AV27" s="661" t="s">
        <v>683</v>
      </c>
      <c r="AW27" s="661">
        <v>15.935</v>
      </c>
      <c r="AX27" s="661" t="s">
        <v>683</v>
      </c>
      <c r="AY27" s="661">
        <v>15.415</v>
      </c>
      <c r="AZ27" s="661">
        <v>15.162</v>
      </c>
      <c r="BA27" s="661">
        <f t="shared" si="12"/>
        <v>15.415</v>
      </c>
      <c r="BB27" s="662">
        <f t="shared" si="13"/>
        <v>15.415</v>
      </c>
      <c r="BC27" s="1005"/>
      <c r="BD27" s="1005"/>
      <c r="BI27" s="1008"/>
      <c r="BJ27" s="1009"/>
      <c r="BL27" s="848" t="s">
        <v>123</v>
      </c>
      <c r="BM27" s="1017" t="s">
        <v>2273</v>
      </c>
      <c r="BN27" s="555">
        <v>17.338</v>
      </c>
      <c r="BO27" s="555">
        <v>15.743</v>
      </c>
      <c r="BP27" s="798">
        <v>17.338</v>
      </c>
      <c r="BQ27" s="616"/>
      <c r="BR27" s="616"/>
      <c r="BS27" s="616"/>
      <c r="BT27" s="616"/>
      <c r="BV27" s="1050" t="s">
        <v>2205</v>
      </c>
      <c r="BW27" s="677" t="s">
        <v>150</v>
      </c>
      <c r="BX27" s="664">
        <v>16.523</v>
      </c>
      <c r="BY27" s="664">
        <v>17.755</v>
      </c>
      <c r="BZ27" s="665" t="s">
        <v>239</v>
      </c>
      <c r="CC27" s="616"/>
      <c r="CD27" s="616"/>
      <c r="CF27" s="907" t="s">
        <v>123</v>
      </c>
      <c r="CG27" s="842" t="s">
        <v>2419</v>
      </c>
      <c r="CH27" s="1033" t="s">
        <v>2420</v>
      </c>
      <c r="CI27" s="1034" t="s">
        <v>1787</v>
      </c>
      <c r="CJ27" s="1033" t="s">
        <v>2421</v>
      </c>
      <c r="CK27" s="1034" t="s">
        <v>1784</v>
      </c>
      <c r="CL27" s="1033" t="s">
        <v>2422</v>
      </c>
      <c r="CM27" s="1034" t="s">
        <v>2423</v>
      </c>
      <c r="CN27" s="1033" t="s">
        <v>2402</v>
      </c>
      <c r="CO27" s="1034" t="s">
        <v>1769</v>
      </c>
      <c r="CP27" s="1033" t="s">
        <v>2424</v>
      </c>
      <c r="CQ27" s="489">
        <v>40</v>
      </c>
      <c r="DE27" s="174"/>
      <c r="DF27" s="759"/>
      <c r="DQ27" s="353" t="s">
        <v>252</v>
      </c>
      <c r="DR27" s="128" t="s">
        <v>83</v>
      </c>
      <c r="DS27" s="1026" t="s">
        <v>83</v>
      </c>
      <c r="DT27" s="1028"/>
      <c r="DU27" s="1403" t="s">
        <v>35</v>
      </c>
      <c r="DV27" s="1468"/>
      <c r="DW27" s="1403" t="s">
        <v>35</v>
      </c>
      <c r="DX27" s="1467"/>
      <c r="DY27" s="1468"/>
      <c r="DZ27" s="1472" t="s">
        <v>2732</v>
      </c>
      <c r="EA27" s="1468"/>
      <c r="EB27" s="58"/>
      <c r="EC27" s="286"/>
      <c r="EE27" s="181"/>
      <c r="EF27" s="181"/>
      <c r="EG27" s="58"/>
      <c r="EH27" s="47"/>
      <c r="EI27" s="43"/>
      <c r="EJ27" s="43"/>
      <c r="EK27" s="43"/>
      <c r="EL27" s="43"/>
      <c r="EM27" s="43"/>
      <c r="EO27" s="580" t="s">
        <v>123</v>
      </c>
      <c r="EP27" s="971" t="s">
        <v>650</v>
      </c>
      <c r="EQ27" s="554">
        <v>15.879</v>
      </c>
      <c r="ER27" s="554">
        <v>14.978</v>
      </c>
      <c r="ES27" s="344">
        <v>15.879</v>
      </c>
      <c r="EZ27" s="58"/>
      <c r="FA27" s="286"/>
      <c r="FB27" s="59"/>
      <c r="FC27" s="40"/>
      <c r="FD27" s="40"/>
      <c r="FE27" s="587"/>
      <c r="FF27" s="1006"/>
      <c r="FG27" s="40"/>
      <c r="FI27" s="280"/>
      <c r="FJ27" s="77"/>
      <c r="FK27" s="59"/>
      <c r="FL27" s="59"/>
      <c r="FM27" s="59"/>
      <c r="FN27" s="59"/>
      <c r="FO27" s="59"/>
      <c r="FP27" s="59"/>
      <c r="FQ27" s="59"/>
      <c r="FS27" s="280"/>
      <c r="FT27" s="77"/>
      <c r="FU27" s="59"/>
      <c r="FV27" s="59"/>
      <c r="FW27" s="59"/>
      <c r="FZ27" s="59"/>
      <c r="GA27" s="59"/>
      <c r="GC27" s="993" t="s">
        <v>50</v>
      </c>
      <c r="GD27" s="813" t="s">
        <v>3111</v>
      </c>
      <c r="GE27" s="479" t="s">
        <v>3339</v>
      </c>
      <c r="GF27" s="813" t="s">
        <v>3112</v>
      </c>
      <c r="GG27" s="605" t="s">
        <v>3340</v>
      </c>
      <c r="GI27" s="739" t="s">
        <v>123</v>
      </c>
      <c r="GJ27" s="388" t="s">
        <v>3718</v>
      </c>
      <c r="GK27" s="1279">
        <v>1980</v>
      </c>
      <c r="GL27" s="388" t="s">
        <v>3532</v>
      </c>
      <c r="GM27" s="1280" t="s">
        <v>3533</v>
      </c>
      <c r="GN27" s="1281">
        <v>39</v>
      </c>
      <c r="GP27" s="485" t="s">
        <v>47</v>
      </c>
      <c r="GQ27" s="128" t="s">
        <v>434</v>
      </c>
      <c r="GR27" s="128" t="s">
        <v>435</v>
      </c>
      <c r="GS27" s="605" t="s">
        <v>3861</v>
      </c>
      <c r="GU27" s="1154" t="s">
        <v>50</v>
      </c>
      <c r="GV27" s="1299" t="s">
        <v>3923</v>
      </c>
      <c r="GW27" s="1247">
        <v>1982</v>
      </c>
      <c r="GX27" s="1299" t="s">
        <v>3924</v>
      </c>
      <c r="GY27" s="1305">
        <v>0.012562638888888889</v>
      </c>
      <c r="GZ27" s="1300">
        <v>4</v>
      </c>
      <c r="HB27" s="482" t="s">
        <v>123</v>
      </c>
      <c r="HC27" s="177" t="s">
        <v>670</v>
      </c>
      <c r="HD27" s="177" t="s">
        <v>487</v>
      </c>
      <c r="HE27" s="831" t="s">
        <v>683</v>
      </c>
      <c r="HG27" s="1154" t="s">
        <v>121</v>
      </c>
      <c r="HH27" s="1299" t="s">
        <v>639</v>
      </c>
      <c r="HI27" s="1320" t="s">
        <v>3389</v>
      </c>
      <c r="HJ27" s="1320" t="s">
        <v>4316</v>
      </c>
      <c r="HK27" s="1320" t="s">
        <v>3389</v>
      </c>
      <c r="HL27" s="1320">
        <v>7</v>
      </c>
      <c r="HM27" s="1320" t="s">
        <v>4312</v>
      </c>
      <c r="HN27" s="1320" t="s">
        <v>2314</v>
      </c>
      <c r="HO27" s="1320" t="s">
        <v>1745</v>
      </c>
      <c r="HP27" s="1320" t="s">
        <v>1741</v>
      </c>
      <c r="HQ27" s="1320" t="s">
        <v>4312</v>
      </c>
      <c r="HR27" s="1320" t="s">
        <v>4354</v>
      </c>
      <c r="HS27" s="1320" t="s">
        <v>4356</v>
      </c>
      <c r="HT27" s="1335">
        <v>13</v>
      </c>
      <c r="HU27" s="993" t="s">
        <v>46</v>
      </c>
      <c r="HV27" s="1503" t="s">
        <v>217</v>
      </c>
      <c r="HW27" s="1468"/>
      <c r="HX27" s="479" t="s">
        <v>3197</v>
      </c>
      <c r="HY27" s="479" t="s">
        <v>4316</v>
      </c>
      <c r="HZ27" s="479" t="s">
        <v>3197</v>
      </c>
      <c r="IA27" s="479" t="s">
        <v>1751</v>
      </c>
      <c r="IB27" s="479" t="s">
        <v>4312</v>
      </c>
      <c r="IC27" s="479" t="s">
        <v>1741</v>
      </c>
      <c r="ID27" s="479" t="s">
        <v>4312</v>
      </c>
      <c r="IE27" s="479" t="s">
        <v>4312</v>
      </c>
      <c r="IF27" s="479" t="s">
        <v>4312</v>
      </c>
      <c r="IG27" s="479" t="s">
        <v>4312</v>
      </c>
      <c r="IH27" s="479" t="s">
        <v>4320</v>
      </c>
      <c r="II27" s="479" t="s">
        <v>4466</v>
      </c>
      <c r="IJ27" s="605">
        <v>1</v>
      </c>
      <c r="IL27" s="1154" t="s">
        <v>52</v>
      </c>
      <c r="IM27" s="1299" t="s">
        <v>4704</v>
      </c>
      <c r="IN27" s="1247">
        <v>1987</v>
      </c>
      <c r="IO27" s="1362" t="s">
        <v>4705</v>
      </c>
      <c r="IP27" s="1363">
        <v>0.013041238425925925</v>
      </c>
      <c r="IQ27" s="1300" t="s">
        <v>53</v>
      </c>
    </row>
    <row r="28" spans="1:251" ht="12.75">
      <c r="A28" s="848" t="s">
        <v>124</v>
      </c>
      <c r="B28" s="762" t="s">
        <v>659</v>
      </c>
      <c r="C28" s="796">
        <v>15.834</v>
      </c>
      <c r="D28" s="796">
        <v>15.047</v>
      </c>
      <c r="E28" s="798">
        <f t="shared" si="0"/>
        <v>15.834</v>
      </c>
      <c r="F28" s="616"/>
      <c r="G28" s="616"/>
      <c r="H28" s="616"/>
      <c r="I28" s="616"/>
      <c r="K28" s="848" t="s">
        <v>124</v>
      </c>
      <c r="L28" s="795" t="s">
        <v>567</v>
      </c>
      <c r="M28" s="795" t="s">
        <v>566</v>
      </c>
      <c r="N28" s="361" t="s">
        <v>683</v>
      </c>
      <c r="P28" s="352" t="s">
        <v>179</v>
      </c>
      <c r="Z28" s="848" t="s">
        <v>124</v>
      </c>
      <c r="AA28" s="971" t="s">
        <v>1353</v>
      </c>
      <c r="AB28" s="554" t="s">
        <v>239</v>
      </c>
      <c r="AC28" s="554" t="s">
        <v>239</v>
      </c>
      <c r="AD28" s="790" t="s">
        <v>239</v>
      </c>
      <c r="AN28" s="79" t="s">
        <v>252</v>
      </c>
      <c r="AO28" s="80" t="s">
        <v>102</v>
      </c>
      <c r="AT28" s="506" t="s">
        <v>124</v>
      </c>
      <c r="AU28" s="1011" t="s">
        <v>361</v>
      </c>
      <c r="AV28" s="661">
        <v>15.517</v>
      </c>
      <c r="AW28" s="661">
        <v>15.1</v>
      </c>
      <c r="AX28" s="661">
        <f t="shared" si="11"/>
        <v>15.517</v>
      </c>
      <c r="AY28" s="661">
        <v>16.772</v>
      </c>
      <c r="AZ28" s="661">
        <v>15.255</v>
      </c>
      <c r="BA28" s="661">
        <f t="shared" si="12"/>
        <v>16.772</v>
      </c>
      <c r="BB28" s="662">
        <f t="shared" si="13"/>
        <v>15.517</v>
      </c>
      <c r="BC28" s="1005"/>
      <c r="BD28" s="1005"/>
      <c r="BI28" s="1008"/>
      <c r="BJ28" s="1009"/>
      <c r="BL28" s="848" t="s">
        <v>124</v>
      </c>
      <c r="BM28" s="862" t="s">
        <v>1342</v>
      </c>
      <c r="BN28" s="796">
        <v>18.476</v>
      </c>
      <c r="BO28" s="796">
        <v>16.524</v>
      </c>
      <c r="BP28" s="798">
        <v>18.476</v>
      </c>
      <c r="BQ28" s="616"/>
      <c r="BR28" s="616"/>
      <c r="BS28" s="616"/>
      <c r="BT28" s="616"/>
      <c r="CC28" s="616"/>
      <c r="CD28" s="616"/>
      <c r="CF28" s="907" t="s">
        <v>124</v>
      </c>
      <c r="CG28" s="842" t="s">
        <v>2234</v>
      </c>
      <c r="CH28" s="1033" t="s">
        <v>2425</v>
      </c>
      <c r="CI28" s="1034" t="s">
        <v>1785</v>
      </c>
      <c r="CJ28" s="1033" t="s">
        <v>2426</v>
      </c>
      <c r="CK28" s="1034" t="s">
        <v>1782</v>
      </c>
      <c r="CL28" s="1033" t="s">
        <v>2427</v>
      </c>
      <c r="CM28" s="1034" t="s">
        <v>1785</v>
      </c>
      <c r="CN28" s="1033" t="s">
        <v>2428</v>
      </c>
      <c r="CO28" s="1034" t="s">
        <v>2429</v>
      </c>
      <c r="CP28" s="1033" t="s">
        <v>2430</v>
      </c>
      <c r="CQ28" s="489">
        <v>41</v>
      </c>
      <c r="DE28" s="174"/>
      <c r="DF28" s="759"/>
      <c r="DQ28" s="353" t="s">
        <v>247</v>
      </c>
      <c r="DR28" s="128" t="s">
        <v>76</v>
      </c>
      <c r="DS28" s="1026" t="s">
        <v>140</v>
      </c>
      <c r="DT28" s="1028"/>
      <c r="DU28" s="1403" t="s">
        <v>109</v>
      </c>
      <c r="DV28" s="1468"/>
      <c r="DW28" s="1403" t="s">
        <v>0</v>
      </c>
      <c r="DX28" s="1467"/>
      <c r="DY28" s="1468"/>
      <c r="DZ28" s="1472" t="s">
        <v>1631</v>
      </c>
      <c r="EA28" s="1468"/>
      <c r="EB28" s="58"/>
      <c r="EC28" s="286"/>
      <c r="EE28" s="352" t="s">
        <v>179</v>
      </c>
      <c r="EF28" s="59"/>
      <c r="EG28" s="58"/>
      <c r="EH28" s="47"/>
      <c r="EO28" s="580" t="s">
        <v>124</v>
      </c>
      <c r="EP28" s="971" t="s">
        <v>368</v>
      </c>
      <c r="EQ28" s="554">
        <v>16.112</v>
      </c>
      <c r="ER28" s="554">
        <v>16.706</v>
      </c>
      <c r="ES28" s="344">
        <v>16.706</v>
      </c>
      <c r="EZ28" s="58"/>
      <c r="FA28" s="286"/>
      <c r="FC28" s="40"/>
      <c r="FD28" s="40"/>
      <c r="FE28" s="587"/>
      <c r="FF28" s="1006"/>
      <c r="FG28" s="40"/>
      <c r="FI28" s="280"/>
      <c r="FJ28" s="77"/>
      <c r="FK28" s="59"/>
      <c r="FL28" s="59"/>
      <c r="FM28" s="59"/>
      <c r="FP28" s="59"/>
      <c r="FQ28" s="59"/>
      <c r="FS28" s="280"/>
      <c r="FT28" s="77"/>
      <c r="FU28" s="59"/>
      <c r="FV28" s="59"/>
      <c r="FW28" s="59"/>
      <c r="GA28" s="59"/>
      <c r="GC28" s="993" t="s">
        <v>49</v>
      </c>
      <c r="GD28" s="813" t="s">
        <v>3341</v>
      </c>
      <c r="GE28" s="479" t="s">
        <v>3342</v>
      </c>
      <c r="GF28" s="813" t="s">
        <v>3064</v>
      </c>
      <c r="GG28" s="605" t="s">
        <v>3343</v>
      </c>
      <c r="GI28" s="739" t="s">
        <v>124</v>
      </c>
      <c r="GJ28" s="388" t="s">
        <v>3719</v>
      </c>
      <c r="GK28" s="1279">
        <v>1988</v>
      </c>
      <c r="GL28" s="388" t="s">
        <v>3534</v>
      </c>
      <c r="GM28" s="1280" t="s">
        <v>3535</v>
      </c>
      <c r="GN28" s="1281">
        <v>41</v>
      </c>
      <c r="GP28" s="485" t="s">
        <v>55</v>
      </c>
      <c r="GQ28" s="128" t="s">
        <v>3837</v>
      </c>
      <c r="GR28" s="128" t="s">
        <v>3842</v>
      </c>
      <c r="GS28" s="605" t="s">
        <v>3862</v>
      </c>
      <c r="GU28" s="1154" t="s">
        <v>49</v>
      </c>
      <c r="GV28" s="1299" t="s">
        <v>3925</v>
      </c>
      <c r="GW28" s="1247">
        <v>1980</v>
      </c>
      <c r="GX28" s="1299" t="s">
        <v>3926</v>
      </c>
      <c r="GY28" s="1305">
        <v>0.013191747685185185</v>
      </c>
      <c r="GZ28" s="1300">
        <v>7</v>
      </c>
      <c r="HB28" s="1275" t="s">
        <v>1809</v>
      </c>
      <c r="HC28" s="481"/>
      <c r="HD28" s="487" t="s">
        <v>277</v>
      </c>
      <c r="HE28" s="961" t="s">
        <v>66</v>
      </c>
      <c r="HG28" s="1154" t="s">
        <v>63</v>
      </c>
      <c r="HH28" s="1299" t="s">
        <v>206</v>
      </c>
      <c r="HI28" s="1320" t="s">
        <v>3176</v>
      </c>
      <c r="HJ28" s="1320" t="s">
        <v>4357</v>
      </c>
      <c r="HK28" s="1320" t="s">
        <v>3313</v>
      </c>
      <c r="HL28" s="1320">
        <v>8</v>
      </c>
      <c r="HM28" s="1320" t="s">
        <v>1413</v>
      </c>
      <c r="HN28" s="1320" t="s">
        <v>2314</v>
      </c>
      <c r="HO28" s="1320" t="s">
        <v>1752</v>
      </c>
      <c r="HP28" s="1320" t="s">
        <v>1413</v>
      </c>
      <c r="HQ28" s="1320" t="s">
        <v>1741</v>
      </c>
      <c r="HR28" s="1320" t="s">
        <v>4358</v>
      </c>
      <c r="HS28" s="1320" t="s">
        <v>4359</v>
      </c>
      <c r="HT28" s="1335">
        <v>14</v>
      </c>
      <c r="HU28" s="993" t="s">
        <v>50</v>
      </c>
      <c r="HV28" s="1503" t="s">
        <v>150</v>
      </c>
      <c r="HW28" s="1468"/>
      <c r="HX28" s="479" t="s">
        <v>4455</v>
      </c>
      <c r="HY28" s="479" t="s">
        <v>4316</v>
      </c>
      <c r="HZ28" s="479" t="s">
        <v>4455</v>
      </c>
      <c r="IA28" s="479" t="s">
        <v>1749</v>
      </c>
      <c r="IB28" s="479" t="s">
        <v>1747</v>
      </c>
      <c r="IC28" s="479" t="s">
        <v>4312</v>
      </c>
      <c r="ID28" s="479" t="s">
        <v>4312</v>
      </c>
      <c r="IE28" s="479" t="s">
        <v>4312</v>
      </c>
      <c r="IF28" s="479" t="s">
        <v>4312</v>
      </c>
      <c r="IG28" s="479" t="s">
        <v>4312</v>
      </c>
      <c r="IH28" s="479" t="s">
        <v>4327</v>
      </c>
      <c r="II28" s="479" t="s">
        <v>4467</v>
      </c>
      <c r="IJ28" s="605">
        <v>2</v>
      </c>
      <c r="IL28" s="1154" t="s">
        <v>56</v>
      </c>
      <c r="IM28" s="1299" t="s">
        <v>4706</v>
      </c>
      <c r="IN28" s="1247">
        <v>1982</v>
      </c>
      <c r="IO28" s="1362" t="s">
        <v>4707</v>
      </c>
      <c r="IP28" s="1363">
        <v>0.0130684375</v>
      </c>
      <c r="IQ28" s="1300" t="s">
        <v>57</v>
      </c>
    </row>
    <row r="29" spans="1:251" ht="13.5" thickBot="1">
      <c r="A29" s="848" t="s">
        <v>164</v>
      </c>
      <c r="B29" s="762" t="s">
        <v>1356</v>
      </c>
      <c r="C29" s="761">
        <v>16.165</v>
      </c>
      <c r="D29" s="554">
        <v>14.738</v>
      </c>
      <c r="E29" s="798">
        <f t="shared" si="0"/>
        <v>16.165</v>
      </c>
      <c r="F29" s="616"/>
      <c r="G29" s="616"/>
      <c r="H29" s="616"/>
      <c r="I29" s="616"/>
      <c r="K29" s="909" t="s">
        <v>164</v>
      </c>
      <c r="L29" s="800" t="s">
        <v>2242</v>
      </c>
      <c r="M29" s="800" t="s">
        <v>2183</v>
      </c>
      <c r="N29" s="793" t="s">
        <v>683</v>
      </c>
      <c r="P29" s="672" t="s">
        <v>249</v>
      </c>
      <c r="Q29" s="339" t="s">
        <v>125</v>
      </c>
      <c r="Z29" s="848" t="s">
        <v>164</v>
      </c>
      <c r="AA29" s="971" t="s">
        <v>515</v>
      </c>
      <c r="AB29" s="554" t="s">
        <v>239</v>
      </c>
      <c r="AC29" s="554" t="s">
        <v>239</v>
      </c>
      <c r="AD29" s="790" t="s">
        <v>239</v>
      </c>
      <c r="AN29" s="79" t="s">
        <v>247</v>
      </c>
      <c r="AO29" s="80" t="s">
        <v>140</v>
      </c>
      <c r="AT29" s="506" t="s">
        <v>164</v>
      </c>
      <c r="AU29" s="1011" t="s">
        <v>368</v>
      </c>
      <c r="AV29" s="661">
        <v>15.601</v>
      </c>
      <c r="AW29" s="661">
        <v>15.979</v>
      </c>
      <c r="AX29" s="661">
        <f t="shared" si="11"/>
        <v>15.979</v>
      </c>
      <c r="AY29" s="661" t="s">
        <v>683</v>
      </c>
      <c r="AZ29" s="661" t="s">
        <v>683</v>
      </c>
      <c r="BA29" s="661" t="s">
        <v>683</v>
      </c>
      <c r="BB29" s="662">
        <f t="shared" si="13"/>
        <v>15.979</v>
      </c>
      <c r="BL29" s="848" t="s">
        <v>164</v>
      </c>
      <c r="BM29" s="862" t="s">
        <v>650</v>
      </c>
      <c r="BN29" s="796">
        <v>18.42</v>
      </c>
      <c r="BO29" s="555">
        <v>18.805</v>
      </c>
      <c r="BP29" s="798">
        <v>18.805</v>
      </c>
      <c r="BQ29" s="616"/>
      <c r="BR29" s="616"/>
      <c r="BS29" s="616"/>
      <c r="BT29" s="616"/>
      <c r="BV29" s="352" t="s">
        <v>179</v>
      </c>
      <c r="BW29" s="59"/>
      <c r="BX29" s="133"/>
      <c r="CC29" s="616"/>
      <c r="CD29" s="616"/>
      <c r="CF29" s="907" t="s">
        <v>164</v>
      </c>
      <c r="CG29" s="842" t="s">
        <v>2431</v>
      </c>
      <c r="CH29" s="1033" t="s">
        <v>2432</v>
      </c>
      <c r="CI29" s="1034" t="s">
        <v>2433</v>
      </c>
      <c r="CJ29" s="1033" t="s">
        <v>2434</v>
      </c>
      <c r="CK29" s="1034" t="s">
        <v>2392</v>
      </c>
      <c r="CL29" s="1033" t="s">
        <v>2435</v>
      </c>
      <c r="CM29" s="1034" t="s">
        <v>1783</v>
      </c>
      <c r="CN29" s="1033" t="s">
        <v>2436</v>
      </c>
      <c r="CO29" s="1034" t="s">
        <v>1791</v>
      </c>
      <c r="CP29" s="1033" t="s">
        <v>2437</v>
      </c>
      <c r="CQ29" s="489">
        <v>42</v>
      </c>
      <c r="DE29" s="174"/>
      <c r="DF29" s="759"/>
      <c r="DQ29" s="353" t="s">
        <v>248</v>
      </c>
      <c r="DR29" s="128" t="s">
        <v>101</v>
      </c>
      <c r="DS29" s="1026" t="s">
        <v>101</v>
      </c>
      <c r="DT29" s="1028"/>
      <c r="DU29" s="1403" t="s">
        <v>141</v>
      </c>
      <c r="DV29" s="1468"/>
      <c r="DW29" s="1403" t="s">
        <v>95</v>
      </c>
      <c r="DX29" s="1467"/>
      <c r="DY29" s="1468"/>
      <c r="DZ29" s="1472" t="s">
        <v>1386</v>
      </c>
      <c r="EA29" s="1468"/>
      <c r="EB29" s="58"/>
      <c r="EC29" s="286"/>
      <c r="EE29" s="353" t="s">
        <v>249</v>
      </c>
      <c r="EF29" s="1400" t="s">
        <v>111</v>
      </c>
      <c r="EG29" s="1473"/>
      <c r="EH29" s="47"/>
      <c r="EO29" s="580" t="s">
        <v>164</v>
      </c>
      <c r="EP29" s="971" t="s">
        <v>1378</v>
      </c>
      <c r="EQ29" s="554">
        <v>15.581</v>
      </c>
      <c r="ER29" s="554">
        <v>17.465</v>
      </c>
      <c r="ES29" s="344">
        <v>17.465</v>
      </c>
      <c r="EZ29" s="58"/>
      <c r="FA29" s="286"/>
      <c r="FC29" s="40"/>
      <c r="FD29" s="40"/>
      <c r="FE29" s="587"/>
      <c r="FF29" s="1006"/>
      <c r="FG29" s="40"/>
      <c r="FI29" s="280"/>
      <c r="FJ29" s="77"/>
      <c r="FK29" s="59"/>
      <c r="FL29" s="59"/>
      <c r="FM29" s="59"/>
      <c r="FQ29" s="59"/>
      <c r="FS29" s="280"/>
      <c r="FT29" s="77"/>
      <c r="FU29" s="59"/>
      <c r="FV29" s="59"/>
      <c r="FW29" s="59"/>
      <c r="GA29" s="59"/>
      <c r="GC29" s="993" t="s">
        <v>47</v>
      </c>
      <c r="GD29" s="813" t="s">
        <v>3115</v>
      </c>
      <c r="GE29" s="479" t="s">
        <v>1738</v>
      </c>
      <c r="GF29" s="813" t="s">
        <v>3073</v>
      </c>
      <c r="GG29" s="605" t="s">
        <v>3344</v>
      </c>
      <c r="GI29" s="739" t="s">
        <v>164</v>
      </c>
      <c r="GJ29" s="388" t="s">
        <v>3720</v>
      </c>
      <c r="GK29" s="1279">
        <v>1979</v>
      </c>
      <c r="GL29" s="388" t="s">
        <v>3536</v>
      </c>
      <c r="GM29" s="1280" t="s">
        <v>3537</v>
      </c>
      <c r="GN29" s="1281">
        <v>42</v>
      </c>
      <c r="GP29" s="485" t="s">
        <v>52</v>
      </c>
      <c r="GQ29" s="128" t="s">
        <v>3838</v>
      </c>
      <c r="GR29" s="128" t="s">
        <v>1668</v>
      </c>
      <c r="GS29" s="605" t="s">
        <v>3863</v>
      </c>
      <c r="GU29" s="1154" t="s">
        <v>47</v>
      </c>
      <c r="GV29" s="1299" t="s">
        <v>3927</v>
      </c>
      <c r="GW29" s="1247">
        <v>1968</v>
      </c>
      <c r="GX29" s="1299" t="s">
        <v>3928</v>
      </c>
      <c r="GY29" s="1305">
        <v>0.013457071759259259</v>
      </c>
      <c r="GZ29" s="1300">
        <v>8</v>
      </c>
      <c r="HB29" s="485" t="s">
        <v>46</v>
      </c>
      <c r="HC29" s="128" t="s">
        <v>434</v>
      </c>
      <c r="HD29" s="128" t="s">
        <v>435</v>
      </c>
      <c r="HE29" s="605" t="s">
        <v>4259</v>
      </c>
      <c r="HG29" s="1154" t="s">
        <v>151</v>
      </c>
      <c r="HH29" s="1299" t="s">
        <v>32</v>
      </c>
      <c r="HI29" s="1320" t="s">
        <v>3327</v>
      </c>
      <c r="HJ29" s="1320" t="s">
        <v>4360</v>
      </c>
      <c r="HK29" s="1320" t="s">
        <v>4361</v>
      </c>
      <c r="HL29" s="1320">
        <v>11</v>
      </c>
      <c r="HM29" s="1320" t="s">
        <v>1745</v>
      </c>
      <c r="HN29" s="1320" t="s">
        <v>2314</v>
      </c>
      <c r="HO29" s="1320" t="s">
        <v>1749</v>
      </c>
      <c r="HP29" s="1320" t="s">
        <v>4312</v>
      </c>
      <c r="HQ29" s="1320" t="s">
        <v>4312</v>
      </c>
      <c r="HR29" s="1320" t="s">
        <v>4358</v>
      </c>
      <c r="HS29" s="1320" t="s">
        <v>4362</v>
      </c>
      <c r="HT29" s="1335">
        <v>15</v>
      </c>
      <c r="HU29" s="993" t="s">
        <v>49</v>
      </c>
      <c r="HV29" s="1503" t="s">
        <v>31</v>
      </c>
      <c r="HW29" s="1468"/>
      <c r="HX29" s="479" t="s">
        <v>4456</v>
      </c>
      <c r="HY29" s="479" t="s">
        <v>4316</v>
      </c>
      <c r="HZ29" s="479" t="s">
        <v>4456</v>
      </c>
      <c r="IA29" s="479" t="s">
        <v>1749</v>
      </c>
      <c r="IB29" s="479" t="s">
        <v>2314</v>
      </c>
      <c r="IC29" s="479" t="s">
        <v>4312</v>
      </c>
      <c r="ID29" s="479" t="s">
        <v>1757</v>
      </c>
      <c r="IE29" s="479" t="s">
        <v>4312</v>
      </c>
      <c r="IF29" s="479" t="s">
        <v>4312</v>
      </c>
      <c r="IG29" s="479" t="s">
        <v>1741</v>
      </c>
      <c r="IH29" s="479" t="s">
        <v>4342</v>
      </c>
      <c r="II29" s="479" t="s">
        <v>4468</v>
      </c>
      <c r="IJ29" s="605">
        <v>3</v>
      </c>
      <c r="IL29" s="1154" t="s">
        <v>53</v>
      </c>
      <c r="IM29" s="1299" t="s">
        <v>3911</v>
      </c>
      <c r="IN29" s="1247">
        <v>1994</v>
      </c>
      <c r="IO29" s="1362" t="s">
        <v>3912</v>
      </c>
      <c r="IP29" s="1363">
        <v>0.013198287037037036</v>
      </c>
      <c r="IQ29" s="1300" t="s">
        <v>48</v>
      </c>
    </row>
    <row r="30" spans="1:251" ht="13.5" thickBot="1">
      <c r="A30" s="848" t="s">
        <v>227</v>
      </c>
      <c r="B30" s="762" t="s">
        <v>1927</v>
      </c>
      <c r="C30" s="761">
        <v>16.169</v>
      </c>
      <c r="D30" s="554">
        <v>15.626</v>
      </c>
      <c r="E30" s="798">
        <f t="shared" si="0"/>
        <v>16.169</v>
      </c>
      <c r="F30" s="616"/>
      <c r="G30" s="616"/>
      <c r="H30" s="616"/>
      <c r="I30" s="616"/>
      <c r="K30" s="47"/>
      <c r="L30" s="139"/>
      <c r="M30" s="139"/>
      <c r="N30" s="47"/>
      <c r="P30" s="672" t="s">
        <v>250</v>
      </c>
      <c r="Q30" s="339" t="s">
        <v>27</v>
      </c>
      <c r="Z30" s="848" t="s">
        <v>227</v>
      </c>
      <c r="AA30" s="971" t="s">
        <v>361</v>
      </c>
      <c r="AB30" s="554" t="s">
        <v>239</v>
      </c>
      <c r="AC30" s="554" t="s">
        <v>239</v>
      </c>
      <c r="AD30" s="790" t="s">
        <v>239</v>
      </c>
      <c r="AN30" s="79" t="s">
        <v>248</v>
      </c>
      <c r="AO30" s="80" t="s">
        <v>253</v>
      </c>
      <c r="AT30" s="506" t="s">
        <v>227</v>
      </c>
      <c r="AU30" s="1011" t="s">
        <v>1376</v>
      </c>
      <c r="AV30" s="661">
        <v>18.194</v>
      </c>
      <c r="AW30" s="661" t="s">
        <v>683</v>
      </c>
      <c r="AX30" s="661" t="s">
        <v>683</v>
      </c>
      <c r="AY30" s="661">
        <v>16.056</v>
      </c>
      <c r="AZ30" s="661">
        <v>14.808</v>
      </c>
      <c r="BA30" s="661">
        <f t="shared" si="12"/>
        <v>16.056</v>
      </c>
      <c r="BB30" s="662">
        <f t="shared" si="13"/>
        <v>16.056</v>
      </c>
      <c r="BL30" s="848" t="s">
        <v>227</v>
      </c>
      <c r="BM30" s="862" t="s">
        <v>1668</v>
      </c>
      <c r="BN30" s="796">
        <v>19.596</v>
      </c>
      <c r="BO30" s="555">
        <v>19.411</v>
      </c>
      <c r="BP30" s="798">
        <v>19.596</v>
      </c>
      <c r="BQ30" s="616"/>
      <c r="BR30" s="616"/>
      <c r="BS30" s="616"/>
      <c r="BT30" s="616"/>
      <c r="BV30" s="353" t="s">
        <v>249</v>
      </c>
      <c r="BW30" s="1400" t="s">
        <v>1569</v>
      </c>
      <c r="BX30" s="1473"/>
      <c r="CC30" s="616"/>
      <c r="CD30" s="616"/>
      <c r="CF30" s="907" t="s">
        <v>227</v>
      </c>
      <c r="CG30" s="842" t="s">
        <v>342</v>
      </c>
      <c r="CH30" s="1033" t="s">
        <v>2438</v>
      </c>
      <c r="CI30" s="1034" t="s">
        <v>2439</v>
      </c>
      <c r="CJ30" s="1033" t="s">
        <v>2440</v>
      </c>
      <c r="CK30" s="1034" t="s">
        <v>2441</v>
      </c>
      <c r="CL30" s="1033" t="s">
        <v>2442</v>
      </c>
      <c r="CM30" s="1034" t="s">
        <v>1780</v>
      </c>
      <c r="CN30" s="1033" t="s">
        <v>2443</v>
      </c>
      <c r="CO30" s="1034" t="s">
        <v>1770</v>
      </c>
      <c r="CP30" s="1033" t="s">
        <v>2444</v>
      </c>
      <c r="CQ30" s="489">
        <v>44</v>
      </c>
      <c r="DE30" s="174"/>
      <c r="DF30" s="759"/>
      <c r="DQ30" s="47"/>
      <c r="DR30" s="616"/>
      <c r="DS30" s="616"/>
      <c r="DT30" s="616"/>
      <c r="DU30" s="616"/>
      <c r="DV30" s="47"/>
      <c r="DW30" s="47"/>
      <c r="DX30" s="47"/>
      <c r="DY30" s="47"/>
      <c r="DZ30" s="47"/>
      <c r="EA30" s="47"/>
      <c r="EB30" s="47"/>
      <c r="EC30" s="286"/>
      <c r="EE30" s="353" t="s">
        <v>250</v>
      </c>
      <c r="EF30" s="1478" t="s">
        <v>125</v>
      </c>
      <c r="EG30" s="1382"/>
      <c r="EH30" s="47"/>
      <c r="EO30" s="580" t="s">
        <v>227</v>
      </c>
      <c r="EP30" s="971" t="s">
        <v>1370</v>
      </c>
      <c r="EQ30" s="554">
        <v>16.609</v>
      </c>
      <c r="ER30" s="554">
        <v>17.731</v>
      </c>
      <c r="ES30" s="344">
        <v>17.731</v>
      </c>
      <c r="EZ30" s="47"/>
      <c r="FA30" s="286"/>
      <c r="FC30" s="40"/>
      <c r="FD30" s="40"/>
      <c r="FE30" s="587"/>
      <c r="FF30" s="1006"/>
      <c r="FG30" s="40"/>
      <c r="FI30" s="280"/>
      <c r="FJ30" s="77"/>
      <c r="FK30" s="59"/>
      <c r="FL30" s="59"/>
      <c r="FM30" s="59"/>
      <c r="FQ30" s="59"/>
      <c r="FS30" s="280"/>
      <c r="FT30" s="77"/>
      <c r="FU30" s="59"/>
      <c r="FV30" s="59"/>
      <c r="FW30" s="59"/>
      <c r="GA30" s="59"/>
      <c r="GC30" s="993" t="s">
        <v>55</v>
      </c>
      <c r="GD30" s="813" t="s">
        <v>3345</v>
      </c>
      <c r="GE30" s="479" t="s">
        <v>1738</v>
      </c>
      <c r="GF30" s="813" t="s">
        <v>3047</v>
      </c>
      <c r="GG30" s="605" t="s">
        <v>3346</v>
      </c>
      <c r="GI30" s="739" t="s">
        <v>227</v>
      </c>
      <c r="GJ30" s="388" t="s">
        <v>3721</v>
      </c>
      <c r="GK30" s="1279">
        <v>1979</v>
      </c>
      <c r="GL30" s="388" t="s">
        <v>3538</v>
      </c>
      <c r="GM30" s="1280" t="s">
        <v>3539</v>
      </c>
      <c r="GN30" s="1281">
        <v>43</v>
      </c>
      <c r="GP30" s="485" t="s">
        <v>56</v>
      </c>
      <c r="GQ30" s="128" t="s">
        <v>1794</v>
      </c>
      <c r="GR30" s="128" t="s">
        <v>435</v>
      </c>
      <c r="GS30" s="605" t="s">
        <v>3864</v>
      </c>
      <c r="GU30" s="1154" t="s">
        <v>55</v>
      </c>
      <c r="GV30" s="1299" t="s">
        <v>3929</v>
      </c>
      <c r="GW30" s="1247">
        <v>1987</v>
      </c>
      <c r="GX30" s="1299"/>
      <c r="GY30" s="1305">
        <v>0.013624155092592592</v>
      </c>
      <c r="GZ30" s="1300">
        <v>9</v>
      </c>
      <c r="HB30" s="1106" t="s">
        <v>50</v>
      </c>
      <c r="HC30" s="1073" t="s">
        <v>1386</v>
      </c>
      <c r="HD30" s="1073" t="s">
        <v>222</v>
      </c>
      <c r="HE30" s="604" t="s">
        <v>4260</v>
      </c>
      <c r="HG30" s="1154" t="s">
        <v>59</v>
      </c>
      <c r="HH30" s="1299" t="s">
        <v>213</v>
      </c>
      <c r="HI30" s="1320" t="s">
        <v>4363</v>
      </c>
      <c r="HJ30" s="1320" t="s">
        <v>4316</v>
      </c>
      <c r="HK30" s="1320" t="s">
        <v>4363</v>
      </c>
      <c r="HL30" s="1320">
        <v>9</v>
      </c>
      <c r="HM30" s="1320" t="s">
        <v>1413</v>
      </c>
      <c r="HN30" s="1320" t="s">
        <v>2314</v>
      </c>
      <c r="HO30" s="1320" t="s">
        <v>1745</v>
      </c>
      <c r="HP30" s="1320" t="s">
        <v>1413</v>
      </c>
      <c r="HQ30" s="1320" t="s">
        <v>1747</v>
      </c>
      <c r="HR30" s="1320" t="s">
        <v>4364</v>
      </c>
      <c r="HS30" s="1320" t="s">
        <v>4365</v>
      </c>
      <c r="HT30" s="1335">
        <v>16</v>
      </c>
      <c r="HU30" s="1133" t="s">
        <v>47</v>
      </c>
      <c r="HV30" s="1513" t="s">
        <v>34</v>
      </c>
      <c r="HW30" s="1492"/>
      <c r="HX30" s="1135" t="s">
        <v>4457</v>
      </c>
      <c r="HY30" s="1135" t="s">
        <v>4316</v>
      </c>
      <c r="HZ30" s="1135" t="s">
        <v>4457</v>
      </c>
      <c r="IA30" s="1135" t="s">
        <v>2312</v>
      </c>
      <c r="IB30" s="1135" t="s">
        <v>2312</v>
      </c>
      <c r="IC30" s="1135" t="s">
        <v>1741</v>
      </c>
      <c r="ID30" s="1135" t="s">
        <v>4312</v>
      </c>
      <c r="IE30" s="1135" t="s">
        <v>4312</v>
      </c>
      <c r="IF30" s="1135" t="s">
        <v>1747</v>
      </c>
      <c r="IG30" s="1135" t="s">
        <v>4312</v>
      </c>
      <c r="IH30" s="1135" t="s">
        <v>4461</v>
      </c>
      <c r="II30" s="1135" t="s">
        <v>4469</v>
      </c>
      <c r="IJ30" s="850">
        <v>4</v>
      </c>
      <c r="IL30" s="1154" t="s">
        <v>57</v>
      </c>
      <c r="IM30" s="1299" t="s">
        <v>4708</v>
      </c>
      <c r="IN30" s="1247">
        <v>1987</v>
      </c>
      <c r="IO30" s="1362" t="s">
        <v>4709</v>
      </c>
      <c r="IP30" s="1363">
        <v>0.013209583333333332</v>
      </c>
      <c r="IQ30" s="1300" t="s">
        <v>62</v>
      </c>
    </row>
    <row r="31" spans="1:251" ht="12.75">
      <c r="A31" s="848" t="s">
        <v>229</v>
      </c>
      <c r="B31" s="762" t="s">
        <v>1669</v>
      </c>
      <c r="C31" s="761">
        <v>16.286</v>
      </c>
      <c r="D31" s="554">
        <v>15.845</v>
      </c>
      <c r="E31" s="798">
        <f t="shared" si="0"/>
        <v>16.286</v>
      </c>
      <c r="F31" s="616"/>
      <c r="G31" s="616"/>
      <c r="H31" s="616"/>
      <c r="I31" s="616"/>
      <c r="K31" s="47"/>
      <c r="L31" s="47"/>
      <c r="M31" s="139"/>
      <c r="N31" s="47"/>
      <c r="P31" s="672" t="s">
        <v>251</v>
      </c>
      <c r="Q31" s="339" t="s">
        <v>2197</v>
      </c>
      <c r="Z31" s="848" t="s">
        <v>229</v>
      </c>
      <c r="AA31" s="971" t="s">
        <v>1376</v>
      </c>
      <c r="AB31" s="554" t="s">
        <v>239</v>
      </c>
      <c r="AC31" s="554" t="s">
        <v>239</v>
      </c>
      <c r="AD31" s="790" t="s">
        <v>239</v>
      </c>
      <c r="AN31" s="1340"/>
      <c r="AT31" s="506" t="s">
        <v>229</v>
      </c>
      <c r="AU31" s="1011" t="s">
        <v>1576</v>
      </c>
      <c r="AV31" s="661" t="s">
        <v>683</v>
      </c>
      <c r="AW31" s="661" t="s">
        <v>683</v>
      </c>
      <c r="AX31" s="661" t="s">
        <v>683</v>
      </c>
      <c r="AY31" s="661">
        <v>15.443</v>
      </c>
      <c r="AZ31" s="661">
        <v>16.109</v>
      </c>
      <c r="BA31" s="661">
        <f t="shared" si="12"/>
        <v>16.109</v>
      </c>
      <c r="BB31" s="662">
        <f t="shared" si="13"/>
        <v>16.109</v>
      </c>
      <c r="BD31" s="1005"/>
      <c r="BL31" s="848" t="s">
        <v>229</v>
      </c>
      <c r="BM31" s="862" t="s">
        <v>2274</v>
      </c>
      <c r="BN31" s="796">
        <v>26.869</v>
      </c>
      <c r="BO31" s="555">
        <v>26.661</v>
      </c>
      <c r="BP31" s="798">
        <v>26.869</v>
      </c>
      <c r="BQ31" s="616"/>
      <c r="BR31" s="616"/>
      <c r="BS31" s="616"/>
      <c r="BT31" s="616"/>
      <c r="BV31" s="353" t="s">
        <v>250</v>
      </c>
      <c r="BW31" s="1400" t="s">
        <v>2725</v>
      </c>
      <c r="BX31" s="1473"/>
      <c r="CC31" s="616"/>
      <c r="CD31" s="616"/>
      <c r="CF31" s="907" t="s">
        <v>229</v>
      </c>
      <c r="CG31" s="842" t="s">
        <v>1995</v>
      </c>
      <c r="CH31" s="1033" t="s">
        <v>2445</v>
      </c>
      <c r="CI31" s="1034" t="s">
        <v>2392</v>
      </c>
      <c r="CJ31" s="1033" t="s">
        <v>2446</v>
      </c>
      <c r="CK31" s="1034" t="s">
        <v>1791</v>
      </c>
      <c r="CL31" s="1033" t="s">
        <v>2447</v>
      </c>
      <c r="CM31" s="1034" t="s">
        <v>2396</v>
      </c>
      <c r="CN31" s="1033" t="s">
        <v>2448</v>
      </c>
      <c r="CO31" s="1034" t="s">
        <v>2439</v>
      </c>
      <c r="CP31" s="1033" t="s">
        <v>2449</v>
      </c>
      <c r="CQ31" s="489">
        <v>46</v>
      </c>
      <c r="DE31" s="174"/>
      <c r="DF31" s="759"/>
      <c r="DQ31" s="47"/>
      <c r="DR31" s="616"/>
      <c r="DS31" s="616"/>
      <c r="DT31" s="616"/>
      <c r="DU31" s="616"/>
      <c r="DV31" s="47"/>
      <c r="DW31" s="47"/>
      <c r="DX31" s="47"/>
      <c r="DY31" s="47"/>
      <c r="DZ31" s="47"/>
      <c r="EA31" s="47"/>
      <c r="EB31" s="47"/>
      <c r="EC31" s="286"/>
      <c r="EE31" s="353" t="s">
        <v>251</v>
      </c>
      <c r="EF31" s="1400" t="s">
        <v>27</v>
      </c>
      <c r="EG31" s="1473"/>
      <c r="EH31" s="47"/>
      <c r="EO31" s="580" t="s">
        <v>229</v>
      </c>
      <c r="EP31" s="862" t="s">
        <v>642</v>
      </c>
      <c r="EQ31" s="796">
        <v>18.066</v>
      </c>
      <c r="ER31" s="796">
        <v>17.089</v>
      </c>
      <c r="ES31" s="799">
        <v>18.066</v>
      </c>
      <c r="ET31" s="47"/>
      <c r="EU31" s="47"/>
      <c r="EV31" s="47"/>
      <c r="EW31" s="47"/>
      <c r="EX31" s="47"/>
      <c r="EY31" s="47"/>
      <c r="EZ31" s="47"/>
      <c r="FA31" s="286"/>
      <c r="FC31" s="40"/>
      <c r="FD31" s="40"/>
      <c r="FE31" s="587"/>
      <c r="FF31" s="1006"/>
      <c r="FG31" s="40"/>
      <c r="FI31" s="280"/>
      <c r="FJ31" s="77"/>
      <c r="FK31" s="59"/>
      <c r="FL31" s="59"/>
      <c r="FM31" s="59"/>
      <c r="FQ31" s="59"/>
      <c r="FS31" s="280"/>
      <c r="FT31" s="77"/>
      <c r="FU31" s="59"/>
      <c r="FV31" s="59"/>
      <c r="FW31" s="59"/>
      <c r="GA31" s="59"/>
      <c r="GC31" s="993" t="s">
        <v>52</v>
      </c>
      <c r="GD31" s="813" t="s">
        <v>3117</v>
      </c>
      <c r="GE31" s="479" t="s">
        <v>3337</v>
      </c>
      <c r="GF31" s="813" t="s">
        <v>3047</v>
      </c>
      <c r="GG31" s="605" t="s">
        <v>3347</v>
      </c>
      <c r="GI31" s="739" t="s">
        <v>229</v>
      </c>
      <c r="GJ31" s="388" t="s">
        <v>3722</v>
      </c>
      <c r="GK31" s="1279">
        <v>1987</v>
      </c>
      <c r="GL31" s="388" t="s">
        <v>1471</v>
      </c>
      <c r="GM31" s="1280" t="s">
        <v>3540</v>
      </c>
      <c r="GN31" s="1281">
        <v>44</v>
      </c>
      <c r="GP31" s="485" t="s">
        <v>53</v>
      </c>
      <c r="GQ31" s="128" t="s">
        <v>3839</v>
      </c>
      <c r="GR31" s="128" t="s">
        <v>1420</v>
      </c>
      <c r="GS31" s="605" t="s">
        <v>3865</v>
      </c>
      <c r="GU31" s="1154" t="s">
        <v>52</v>
      </c>
      <c r="GV31" s="1299" t="s">
        <v>3930</v>
      </c>
      <c r="GW31" s="1247">
        <v>1985</v>
      </c>
      <c r="GX31" s="1299"/>
      <c r="GY31" s="1305">
        <v>0.014250358796296296</v>
      </c>
      <c r="GZ31" s="1300">
        <v>11</v>
      </c>
      <c r="HB31" s="485" t="s">
        <v>49</v>
      </c>
      <c r="HC31" s="128" t="s">
        <v>354</v>
      </c>
      <c r="HD31" s="128" t="s">
        <v>355</v>
      </c>
      <c r="HE31" s="605" t="s">
        <v>4262</v>
      </c>
      <c r="HG31" s="1154" t="s">
        <v>58</v>
      </c>
      <c r="HH31" s="1299" t="s">
        <v>150</v>
      </c>
      <c r="HI31" s="1320" t="s">
        <v>3252</v>
      </c>
      <c r="HJ31" s="1320" t="s">
        <v>4316</v>
      </c>
      <c r="HK31" s="1320" t="s">
        <v>3252</v>
      </c>
      <c r="HL31" s="1320">
        <v>10</v>
      </c>
      <c r="HM31" s="1320" t="s">
        <v>1747</v>
      </c>
      <c r="HN31" s="1320" t="s">
        <v>2314</v>
      </c>
      <c r="HO31" s="1320" t="s">
        <v>1741</v>
      </c>
      <c r="HP31" s="1320" t="s">
        <v>1743</v>
      </c>
      <c r="HQ31" s="1320" t="s">
        <v>4312</v>
      </c>
      <c r="HR31" s="1320" t="s">
        <v>4358</v>
      </c>
      <c r="HS31" s="1320" t="s">
        <v>4366</v>
      </c>
      <c r="HT31" s="1335">
        <v>17</v>
      </c>
      <c r="HU31" s="1511" t="s">
        <v>4472</v>
      </c>
      <c r="HV31" s="1512"/>
      <c r="HW31" s="1512"/>
      <c r="HX31" s="1488" t="s">
        <v>4296</v>
      </c>
      <c r="HY31" s="1488"/>
      <c r="HZ31" s="1488"/>
      <c r="IA31" s="1488" t="s">
        <v>4297</v>
      </c>
      <c r="IB31" s="1488"/>
      <c r="IC31" s="1488"/>
      <c r="ID31" s="1488"/>
      <c r="IE31" s="1488"/>
      <c r="IF31" s="1488"/>
      <c r="IG31" s="1488"/>
      <c r="IH31" s="1488" t="s">
        <v>4298</v>
      </c>
      <c r="II31" s="1488"/>
      <c r="IJ31" s="1497"/>
      <c r="IL31" s="1154" t="s">
        <v>51</v>
      </c>
      <c r="IM31" s="1299" t="s">
        <v>4710</v>
      </c>
      <c r="IN31" s="1247">
        <v>1985</v>
      </c>
      <c r="IO31" s="1362" t="s">
        <v>4711</v>
      </c>
      <c r="IP31" s="1363">
        <v>0.013664976851851853</v>
      </c>
      <c r="IQ31" s="1300" t="s">
        <v>114</v>
      </c>
    </row>
    <row r="32" spans="1:251" ht="13.5" thickBot="1">
      <c r="A32" s="848" t="s">
        <v>231</v>
      </c>
      <c r="B32" s="795" t="s">
        <v>1377</v>
      </c>
      <c r="C32" s="555">
        <v>16.697</v>
      </c>
      <c r="D32" s="555">
        <v>15</v>
      </c>
      <c r="E32" s="798">
        <f t="shared" si="0"/>
        <v>16.697</v>
      </c>
      <c r="F32" s="616"/>
      <c r="G32" s="616"/>
      <c r="H32" s="616"/>
      <c r="I32" s="616"/>
      <c r="K32" s="47"/>
      <c r="L32" s="47"/>
      <c r="M32" s="139"/>
      <c r="N32" s="47"/>
      <c r="P32" s="672" t="s">
        <v>74</v>
      </c>
      <c r="Q32" s="339" t="s">
        <v>253</v>
      </c>
      <c r="Z32" s="909" t="s">
        <v>231</v>
      </c>
      <c r="AA32" s="973" t="s">
        <v>241</v>
      </c>
      <c r="AB32" s="556" t="s">
        <v>239</v>
      </c>
      <c r="AC32" s="556" t="s">
        <v>239</v>
      </c>
      <c r="AD32" s="793" t="s">
        <v>239</v>
      </c>
      <c r="AN32" s="1339" t="s">
        <v>2202</v>
      </c>
      <c r="AT32" s="506" t="s">
        <v>231</v>
      </c>
      <c r="AU32" s="1011" t="s">
        <v>608</v>
      </c>
      <c r="AV32" s="661">
        <v>15.11</v>
      </c>
      <c r="AW32" s="661">
        <v>16.235</v>
      </c>
      <c r="AX32" s="661">
        <f t="shared" si="11"/>
        <v>16.235</v>
      </c>
      <c r="AY32" s="661">
        <v>15.729</v>
      </c>
      <c r="AZ32" s="661">
        <v>16.909</v>
      </c>
      <c r="BA32" s="661">
        <f t="shared" si="12"/>
        <v>16.909</v>
      </c>
      <c r="BB32" s="662">
        <f t="shared" si="13"/>
        <v>16.235</v>
      </c>
      <c r="BC32" s="1005"/>
      <c r="BD32" s="1005"/>
      <c r="BH32" s="1008"/>
      <c r="BI32" s="1009"/>
      <c r="BJ32" s="1009"/>
      <c r="BL32" s="848" t="s">
        <v>231</v>
      </c>
      <c r="BM32" s="1017" t="s">
        <v>2275</v>
      </c>
      <c r="BN32" s="555">
        <v>28.804</v>
      </c>
      <c r="BO32" s="555">
        <v>28.832</v>
      </c>
      <c r="BP32" s="798">
        <v>28.832</v>
      </c>
      <c r="BQ32" s="616"/>
      <c r="BR32" s="616"/>
      <c r="BS32" s="616"/>
      <c r="BT32" s="616"/>
      <c r="BV32" s="353" t="s">
        <v>251</v>
      </c>
      <c r="BW32" s="1400" t="s">
        <v>627</v>
      </c>
      <c r="BX32" s="1473"/>
      <c r="CC32" s="616"/>
      <c r="CD32" s="616"/>
      <c r="CF32" s="907" t="s">
        <v>231</v>
      </c>
      <c r="CG32" s="842" t="s">
        <v>2450</v>
      </c>
      <c r="CH32" s="1033" t="s">
        <v>2451</v>
      </c>
      <c r="CI32" s="1034" t="s">
        <v>2452</v>
      </c>
      <c r="CJ32" s="1033" t="s">
        <v>2453</v>
      </c>
      <c r="CK32" s="1034" t="s">
        <v>2429</v>
      </c>
      <c r="CL32" s="1033" t="s">
        <v>2454</v>
      </c>
      <c r="CM32" s="1034" t="s">
        <v>2452</v>
      </c>
      <c r="CN32" s="1033" t="s">
        <v>2455</v>
      </c>
      <c r="CO32" s="1034" t="s">
        <v>1788</v>
      </c>
      <c r="CP32" s="1033" t="s">
        <v>2456</v>
      </c>
      <c r="CQ32" s="489">
        <v>47</v>
      </c>
      <c r="DE32" s="174"/>
      <c r="DF32" s="1165"/>
      <c r="EE32" s="353" t="s">
        <v>74</v>
      </c>
      <c r="EF32" s="1400" t="s">
        <v>16</v>
      </c>
      <c r="EG32" s="1473"/>
      <c r="EH32" s="47"/>
      <c r="EO32" s="580" t="s">
        <v>231</v>
      </c>
      <c r="EP32" s="971" t="s">
        <v>209</v>
      </c>
      <c r="EQ32" s="554">
        <v>14.725</v>
      </c>
      <c r="ER32" s="554">
        <v>19.969</v>
      </c>
      <c r="ES32" s="344">
        <v>19.969</v>
      </c>
      <c r="FC32" s="40"/>
      <c r="FD32" s="40"/>
      <c r="FE32" s="587"/>
      <c r="FF32" s="1006"/>
      <c r="FG32" s="40"/>
      <c r="FI32" s="280"/>
      <c r="FJ32" s="77"/>
      <c r="FK32" s="59"/>
      <c r="FL32" s="59"/>
      <c r="FM32" s="59"/>
      <c r="FQ32" s="59"/>
      <c r="FS32" s="280"/>
      <c r="FT32" s="77"/>
      <c r="FU32" s="59"/>
      <c r="FV32" s="59"/>
      <c r="FW32" s="59"/>
      <c r="GA32" s="59"/>
      <c r="GC32" s="993" t="s">
        <v>56</v>
      </c>
      <c r="GD32" s="813" t="s">
        <v>3113</v>
      </c>
      <c r="GE32" s="479" t="s">
        <v>3348</v>
      </c>
      <c r="GF32" s="813" t="s">
        <v>3114</v>
      </c>
      <c r="GG32" s="605" t="s">
        <v>3349</v>
      </c>
      <c r="GI32" s="739" t="s">
        <v>231</v>
      </c>
      <c r="GJ32" s="388" t="s">
        <v>3723</v>
      </c>
      <c r="GK32" s="1279">
        <v>1977</v>
      </c>
      <c r="GL32" s="388" t="s">
        <v>3541</v>
      </c>
      <c r="GM32" s="1280" t="s">
        <v>3542</v>
      </c>
      <c r="GN32" s="1281">
        <v>46</v>
      </c>
      <c r="GP32" s="482" t="s">
        <v>57</v>
      </c>
      <c r="GQ32" s="177" t="s">
        <v>3840</v>
      </c>
      <c r="GR32" s="177" t="s">
        <v>32</v>
      </c>
      <c r="GS32" s="831" t="s">
        <v>3866</v>
      </c>
      <c r="GU32" s="1154" t="s">
        <v>56</v>
      </c>
      <c r="GV32" s="1299" t="s">
        <v>3931</v>
      </c>
      <c r="GW32" s="1247">
        <v>1968</v>
      </c>
      <c r="GX32" s="1299"/>
      <c r="GY32" s="1305">
        <v>0.014656759259259258</v>
      </c>
      <c r="GZ32" s="1300">
        <v>13</v>
      </c>
      <c r="HB32" s="485" t="s">
        <v>47</v>
      </c>
      <c r="HC32" s="128" t="s">
        <v>357</v>
      </c>
      <c r="HD32" s="128" t="s">
        <v>355</v>
      </c>
      <c r="HE32" s="605" t="s">
        <v>4263</v>
      </c>
      <c r="HG32" s="1154" t="s">
        <v>122</v>
      </c>
      <c r="HH32" s="1299" t="s">
        <v>225</v>
      </c>
      <c r="HI32" s="1320" t="s">
        <v>3362</v>
      </c>
      <c r="HJ32" s="1320" t="s">
        <v>4316</v>
      </c>
      <c r="HK32" s="1320" t="s">
        <v>3362</v>
      </c>
      <c r="HL32" s="1320">
        <v>9</v>
      </c>
      <c r="HM32" s="1320" t="s">
        <v>1747</v>
      </c>
      <c r="HN32" s="1320" t="s">
        <v>1741</v>
      </c>
      <c r="HO32" s="1320" t="s">
        <v>1745</v>
      </c>
      <c r="HP32" s="1320" t="s">
        <v>4312</v>
      </c>
      <c r="HQ32" s="1320" t="s">
        <v>1756</v>
      </c>
      <c r="HR32" s="1320" t="s">
        <v>4367</v>
      </c>
      <c r="HS32" s="1320" t="s">
        <v>4368</v>
      </c>
      <c r="HT32" s="1335">
        <v>18</v>
      </c>
      <c r="HU32" s="1498" t="s">
        <v>1416</v>
      </c>
      <c r="HV32" s="1510" t="s">
        <v>4470</v>
      </c>
      <c r="HW32" s="1473" t="s">
        <v>4471</v>
      </c>
      <c r="HX32" s="1487" t="s">
        <v>4300</v>
      </c>
      <c r="HY32" s="1487" t="s">
        <v>266</v>
      </c>
      <c r="HZ32" s="1487" t="s">
        <v>4301</v>
      </c>
      <c r="IA32" s="1487" t="s">
        <v>4302</v>
      </c>
      <c r="IB32" s="1487" t="s">
        <v>4445</v>
      </c>
      <c r="IC32" s="1487" t="s">
        <v>270</v>
      </c>
      <c r="ID32" s="1487" t="s">
        <v>4446</v>
      </c>
      <c r="IE32" s="1487" t="s">
        <v>4448</v>
      </c>
      <c r="IF32" s="1487" t="s">
        <v>4447</v>
      </c>
      <c r="IG32" s="1487" t="s">
        <v>271</v>
      </c>
      <c r="IH32" s="1487" t="s">
        <v>4306</v>
      </c>
      <c r="II32" s="1487" t="s">
        <v>4307</v>
      </c>
      <c r="IJ32" s="1502" t="s">
        <v>4308</v>
      </c>
      <c r="IL32" s="1154" t="s">
        <v>48</v>
      </c>
      <c r="IM32" s="1299" t="s">
        <v>4712</v>
      </c>
      <c r="IN32" s="1247">
        <v>1990</v>
      </c>
      <c r="IO32" s="1362" t="s">
        <v>4713</v>
      </c>
      <c r="IP32" s="1363">
        <v>0.013734467592592593</v>
      </c>
      <c r="IQ32" s="1300" t="s">
        <v>54</v>
      </c>
    </row>
    <row r="33" spans="1:251" ht="12.75">
      <c r="A33" s="848" t="s">
        <v>232</v>
      </c>
      <c r="B33" s="795" t="s">
        <v>2186</v>
      </c>
      <c r="C33" s="555">
        <v>17.019</v>
      </c>
      <c r="D33" s="555">
        <v>16.782</v>
      </c>
      <c r="E33" s="798">
        <f t="shared" si="0"/>
        <v>17.019</v>
      </c>
      <c r="F33" s="616"/>
      <c r="G33" s="616"/>
      <c r="H33" s="616"/>
      <c r="I33" s="616"/>
      <c r="K33" s="47"/>
      <c r="L33" s="47"/>
      <c r="M33" s="139"/>
      <c r="N33" s="47"/>
      <c r="P33" s="672" t="s">
        <v>252</v>
      </c>
      <c r="Q33" s="339" t="s">
        <v>35</v>
      </c>
      <c r="Z33" s="969"/>
      <c r="AD33" s="587"/>
      <c r="AN33" s="79" t="s">
        <v>249</v>
      </c>
      <c r="AO33" s="80" t="s">
        <v>4621</v>
      </c>
      <c r="AT33" s="506" t="s">
        <v>232</v>
      </c>
      <c r="AU33" s="1011" t="s">
        <v>204</v>
      </c>
      <c r="AV33" s="661" t="s">
        <v>683</v>
      </c>
      <c r="AW33" s="661" t="s">
        <v>683</v>
      </c>
      <c r="AX33" s="661" t="s">
        <v>683</v>
      </c>
      <c r="AY33" s="661">
        <v>16.316</v>
      </c>
      <c r="AZ33" s="661">
        <v>15.589</v>
      </c>
      <c r="BA33" s="661">
        <f t="shared" si="12"/>
        <v>16.316</v>
      </c>
      <c r="BB33" s="662">
        <f t="shared" si="13"/>
        <v>16.316</v>
      </c>
      <c r="BC33" s="1005"/>
      <c r="BD33" s="1005"/>
      <c r="BH33" s="1008"/>
      <c r="BI33" s="1009"/>
      <c r="BJ33" s="1009"/>
      <c r="BL33" s="848" t="s">
        <v>232</v>
      </c>
      <c r="BM33" s="1017" t="s">
        <v>1458</v>
      </c>
      <c r="BN33" s="555">
        <v>18.332</v>
      </c>
      <c r="BO33" s="555">
        <v>15.933</v>
      </c>
      <c r="BP33" s="798" t="s">
        <v>239</v>
      </c>
      <c r="BQ33" s="616"/>
      <c r="BR33" s="616"/>
      <c r="BS33" s="616"/>
      <c r="BT33" s="616"/>
      <c r="BV33" s="353" t="s">
        <v>74</v>
      </c>
      <c r="BW33" s="1400" t="s">
        <v>628</v>
      </c>
      <c r="BX33" s="1473"/>
      <c r="CC33" s="616"/>
      <c r="CD33" s="616"/>
      <c r="CF33" s="907" t="s">
        <v>232</v>
      </c>
      <c r="CG33" s="842" t="s">
        <v>2457</v>
      </c>
      <c r="CH33" s="1033" t="s">
        <v>2458</v>
      </c>
      <c r="CI33" s="1034" t="s">
        <v>2459</v>
      </c>
      <c r="CJ33" s="1033" t="s">
        <v>2460</v>
      </c>
      <c r="CK33" s="1034" t="s">
        <v>1787</v>
      </c>
      <c r="CL33" s="1033" t="s">
        <v>2461</v>
      </c>
      <c r="CM33" s="1034" t="s">
        <v>1784</v>
      </c>
      <c r="CN33" s="1033" t="s">
        <v>2462</v>
      </c>
      <c r="CO33" s="1034" t="s">
        <v>2463</v>
      </c>
      <c r="CP33" s="1033" t="s">
        <v>2464</v>
      </c>
      <c r="CQ33" s="489">
        <v>48</v>
      </c>
      <c r="DD33" s="47"/>
      <c r="DE33" s="759"/>
      <c r="DF33" s="1165"/>
      <c r="EE33" s="353" t="s">
        <v>252</v>
      </c>
      <c r="EF33" s="1400" t="s">
        <v>11</v>
      </c>
      <c r="EG33" s="1473"/>
      <c r="EH33" s="47"/>
      <c r="EO33" s="580" t="s">
        <v>232</v>
      </c>
      <c r="EP33" s="971" t="s">
        <v>1368</v>
      </c>
      <c r="EQ33" s="554" t="s">
        <v>239</v>
      </c>
      <c r="ER33" s="554" t="s">
        <v>239</v>
      </c>
      <c r="ES33" s="344" t="s">
        <v>239</v>
      </c>
      <c r="FC33" s="40"/>
      <c r="FD33" s="40"/>
      <c r="FE33" s="587"/>
      <c r="FF33" s="1006"/>
      <c r="FG33" s="40"/>
      <c r="FI33" s="280"/>
      <c r="FJ33" s="77"/>
      <c r="FK33" s="59"/>
      <c r="FL33" s="59"/>
      <c r="FM33" s="59"/>
      <c r="FQ33" s="59"/>
      <c r="FS33" s="280"/>
      <c r="FT33" s="77"/>
      <c r="FU33" s="59"/>
      <c r="FV33" s="59"/>
      <c r="FW33" s="59"/>
      <c r="GA33" s="59"/>
      <c r="GC33" s="993" t="s">
        <v>53</v>
      </c>
      <c r="GD33" s="813" t="s">
        <v>3350</v>
      </c>
      <c r="GE33" s="479" t="s">
        <v>3339</v>
      </c>
      <c r="GF33" s="813" t="s">
        <v>3073</v>
      </c>
      <c r="GG33" s="605" t="s">
        <v>713</v>
      </c>
      <c r="GI33" s="739" t="s">
        <v>232</v>
      </c>
      <c r="GJ33" s="388" t="s">
        <v>3724</v>
      </c>
      <c r="GK33" s="1279">
        <v>1987</v>
      </c>
      <c r="GL33" s="388" t="s">
        <v>29</v>
      </c>
      <c r="GM33" s="1280" t="s">
        <v>3543</v>
      </c>
      <c r="GN33" s="1281">
        <v>49</v>
      </c>
      <c r="GP33" s="1275" t="s">
        <v>61</v>
      </c>
      <c r="GQ33" s="481"/>
      <c r="GR33" s="487" t="s">
        <v>277</v>
      </c>
      <c r="GS33" s="492" t="s">
        <v>66</v>
      </c>
      <c r="GU33" s="1154" t="s">
        <v>53</v>
      </c>
      <c r="GV33" s="1299" t="s">
        <v>3932</v>
      </c>
      <c r="GW33" s="1247">
        <v>1988</v>
      </c>
      <c r="GX33" s="1299" t="s">
        <v>1539</v>
      </c>
      <c r="GY33" s="1305">
        <v>0.014705358796296296</v>
      </c>
      <c r="GZ33" s="1300">
        <v>14</v>
      </c>
      <c r="HB33" s="485" t="s">
        <v>55</v>
      </c>
      <c r="HC33" s="128" t="s">
        <v>4256</v>
      </c>
      <c r="HD33" s="128" t="s">
        <v>4257</v>
      </c>
      <c r="HE33" s="605" t="s">
        <v>4258</v>
      </c>
      <c r="HG33" s="1154" t="s">
        <v>152</v>
      </c>
      <c r="HH33" s="1299" t="s">
        <v>220</v>
      </c>
      <c r="HI33" s="1320" t="s">
        <v>4369</v>
      </c>
      <c r="HJ33" s="1320" t="s">
        <v>4316</v>
      </c>
      <c r="HK33" s="1320" t="s">
        <v>4369</v>
      </c>
      <c r="HL33" s="1320">
        <v>11</v>
      </c>
      <c r="HM33" s="1320" t="s">
        <v>1752</v>
      </c>
      <c r="HN33" s="1320" t="s">
        <v>1747</v>
      </c>
      <c r="HO33" s="1320" t="s">
        <v>1745</v>
      </c>
      <c r="HP33" s="1320" t="s">
        <v>1413</v>
      </c>
      <c r="HQ33" s="1320" t="s">
        <v>1741</v>
      </c>
      <c r="HR33" s="1320" t="s">
        <v>1779</v>
      </c>
      <c r="HS33" s="1320" t="s">
        <v>4370</v>
      </c>
      <c r="HT33" s="1335">
        <v>19</v>
      </c>
      <c r="HU33" s="1498"/>
      <c r="HV33" s="1473"/>
      <c r="HW33" s="1473"/>
      <c r="HX33" s="1487"/>
      <c r="HY33" s="1487"/>
      <c r="HZ33" s="1487"/>
      <c r="IA33" s="1487"/>
      <c r="IB33" s="1487"/>
      <c r="IC33" s="1487"/>
      <c r="ID33" s="1487"/>
      <c r="IE33" s="1487"/>
      <c r="IF33" s="1487"/>
      <c r="IG33" s="1487"/>
      <c r="IH33" s="1487"/>
      <c r="II33" s="1487"/>
      <c r="IJ33" s="1502"/>
      <c r="IL33" s="1154" t="s">
        <v>62</v>
      </c>
      <c r="IM33" s="1299" t="s">
        <v>4714</v>
      </c>
      <c r="IN33" s="1247">
        <v>1987</v>
      </c>
      <c r="IO33" s="1362"/>
      <c r="IP33" s="1363">
        <v>0.013900763888888888</v>
      </c>
      <c r="IQ33" s="1300" t="s">
        <v>120</v>
      </c>
    </row>
    <row r="34" spans="1:251" ht="12.75">
      <c r="A34" s="848" t="s">
        <v>234</v>
      </c>
      <c r="B34" s="762" t="s">
        <v>608</v>
      </c>
      <c r="C34" s="796">
        <v>18.429</v>
      </c>
      <c r="D34" s="796">
        <v>18.079</v>
      </c>
      <c r="E34" s="798">
        <f t="shared" si="0"/>
        <v>18.429</v>
      </c>
      <c r="F34" s="616"/>
      <c r="G34" s="616"/>
      <c r="H34" s="616"/>
      <c r="I34" s="616"/>
      <c r="K34" s="47"/>
      <c r="L34" s="47"/>
      <c r="M34" s="139"/>
      <c r="N34" s="47"/>
      <c r="P34" s="672" t="s">
        <v>247</v>
      </c>
      <c r="Q34" s="339" t="s">
        <v>109</v>
      </c>
      <c r="Z34" s="352" t="s">
        <v>179</v>
      </c>
      <c r="AA34" s="59"/>
      <c r="AB34" s="133"/>
      <c r="AC34" s="58"/>
      <c r="AE34" s="441"/>
      <c r="AF34" s="58"/>
      <c r="AG34" s="334"/>
      <c r="AH34" s="135"/>
      <c r="AI34" s="58"/>
      <c r="AJ34" s="58"/>
      <c r="AK34" s="58"/>
      <c r="AN34" s="79" t="s">
        <v>250</v>
      </c>
      <c r="AO34" s="80" t="s">
        <v>4622</v>
      </c>
      <c r="AT34" s="506" t="s">
        <v>234</v>
      </c>
      <c r="AU34" s="1011" t="s">
        <v>640</v>
      </c>
      <c r="AV34" s="661">
        <v>14.687</v>
      </c>
      <c r="AW34" s="661">
        <v>16.463</v>
      </c>
      <c r="AX34" s="661">
        <f t="shared" si="11"/>
        <v>16.463</v>
      </c>
      <c r="AY34" s="661" t="s">
        <v>683</v>
      </c>
      <c r="AZ34" s="661" t="s">
        <v>683</v>
      </c>
      <c r="BA34" s="661" t="s">
        <v>683</v>
      </c>
      <c r="BB34" s="662">
        <f t="shared" si="13"/>
        <v>16.463</v>
      </c>
      <c r="BC34" s="1005"/>
      <c r="BD34" s="1005"/>
      <c r="BH34" s="1008"/>
      <c r="BI34" s="1009"/>
      <c r="BJ34" s="1009"/>
      <c r="BL34" s="848" t="s">
        <v>234</v>
      </c>
      <c r="BM34" s="862" t="s">
        <v>1353</v>
      </c>
      <c r="BN34" s="796" t="s">
        <v>239</v>
      </c>
      <c r="BO34" s="796">
        <v>16.253</v>
      </c>
      <c r="BP34" s="798" t="s">
        <v>239</v>
      </c>
      <c r="BQ34" s="616"/>
      <c r="BR34" s="616"/>
      <c r="BS34" s="616"/>
      <c r="BT34" s="616"/>
      <c r="BV34" s="353" t="s">
        <v>74</v>
      </c>
      <c r="BW34" s="1400" t="s">
        <v>2726</v>
      </c>
      <c r="BX34" s="1473"/>
      <c r="CC34" s="119"/>
      <c r="CD34" s="119"/>
      <c r="CF34" s="907" t="s">
        <v>234</v>
      </c>
      <c r="CG34" s="842" t="s">
        <v>351</v>
      </c>
      <c r="CH34" s="1033" t="s">
        <v>2465</v>
      </c>
      <c r="CI34" s="1034" t="s">
        <v>1784</v>
      </c>
      <c r="CJ34" s="1033" t="s">
        <v>2466</v>
      </c>
      <c r="CK34" s="1034" t="s">
        <v>2467</v>
      </c>
      <c r="CL34" s="1033" t="s">
        <v>2468</v>
      </c>
      <c r="CM34" s="1034" t="s">
        <v>2463</v>
      </c>
      <c r="CN34" s="1033" t="s">
        <v>2469</v>
      </c>
      <c r="CO34" s="1034" t="s">
        <v>2396</v>
      </c>
      <c r="CP34" s="1033" t="s">
        <v>2470</v>
      </c>
      <c r="CQ34" s="489">
        <v>49</v>
      </c>
      <c r="DE34" s="280"/>
      <c r="DF34" s="1165"/>
      <c r="DG34" s="58"/>
      <c r="EE34" s="353" t="s">
        <v>247</v>
      </c>
      <c r="EF34" s="1400" t="s">
        <v>139</v>
      </c>
      <c r="EG34" s="1473"/>
      <c r="EH34" s="47"/>
      <c r="EI34" s="303"/>
      <c r="EJ34" s="59"/>
      <c r="EK34" s="287"/>
      <c r="EL34" s="58"/>
      <c r="EO34" s="580" t="s">
        <v>234</v>
      </c>
      <c r="EP34" s="971" t="s">
        <v>640</v>
      </c>
      <c r="EQ34" s="554">
        <v>14.541</v>
      </c>
      <c r="ER34" s="554" t="s">
        <v>239</v>
      </c>
      <c r="ES34" s="344" t="s">
        <v>239</v>
      </c>
      <c r="FB34" s="287"/>
      <c r="FC34" s="40"/>
      <c r="FD34" s="40"/>
      <c r="FE34" s="587"/>
      <c r="FF34" s="1006"/>
      <c r="FG34" s="40"/>
      <c r="FI34" s="280"/>
      <c r="FJ34" s="77"/>
      <c r="FK34" s="59"/>
      <c r="FL34" s="59"/>
      <c r="FM34" s="59"/>
      <c r="FQ34" s="59"/>
      <c r="FS34" s="280"/>
      <c r="FT34" s="77"/>
      <c r="FU34" s="59"/>
      <c r="FV34" s="59"/>
      <c r="FW34" s="59"/>
      <c r="FX34" s="59"/>
      <c r="FY34" s="59"/>
      <c r="FZ34" s="59"/>
      <c r="GA34" s="59"/>
      <c r="GC34" s="993" t="s">
        <v>57</v>
      </c>
      <c r="GD34" s="813" t="s">
        <v>3351</v>
      </c>
      <c r="GE34" s="479" t="s">
        <v>1738</v>
      </c>
      <c r="GF34" s="813" t="s">
        <v>1503</v>
      </c>
      <c r="GG34" s="605" t="s">
        <v>3141</v>
      </c>
      <c r="GI34" s="739" t="s">
        <v>234</v>
      </c>
      <c r="GJ34" s="388" t="s">
        <v>3725</v>
      </c>
      <c r="GK34" s="1279">
        <v>1975</v>
      </c>
      <c r="GL34" s="388" t="s">
        <v>3544</v>
      </c>
      <c r="GM34" s="1280" t="s">
        <v>3545</v>
      </c>
      <c r="GN34" s="1281">
        <v>51</v>
      </c>
      <c r="GP34" s="1106" t="s">
        <v>46</v>
      </c>
      <c r="GQ34" s="1073" t="s">
        <v>35</v>
      </c>
      <c r="GR34" s="1073" t="s">
        <v>222</v>
      </c>
      <c r="GS34" s="604" t="s">
        <v>3850</v>
      </c>
      <c r="GU34" s="1157" t="s">
        <v>57</v>
      </c>
      <c r="GV34" s="1308" t="s">
        <v>758</v>
      </c>
      <c r="GW34" s="1249">
        <v>1990</v>
      </c>
      <c r="GX34" s="1308" t="s">
        <v>1478</v>
      </c>
      <c r="GY34" s="1309">
        <v>0.014818645833333333</v>
      </c>
      <c r="GZ34" s="1310">
        <v>15</v>
      </c>
      <c r="HB34" s="485" t="s">
        <v>52</v>
      </c>
      <c r="HC34" s="128" t="s">
        <v>568</v>
      </c>
      <c r="HD34" s="128" t="s">
        <v>569</v>
      </c>
      <c r="HE34" s="605" t="s">
        <v>1968</v>
      </c>
      <c r="HG34" s="1154" t="s">
        <v>153</v>
      </c>
      <c r="HH34" s="1299" t="s">
        <v>34</v>
      </c>
      <c r="HI34" s="1320" t="s">
        <v>4371</v>
      </c>
      <c r="HJ34" s="1320" t="s">
        <v>4316</v>
      </c>
      <c r="HK34" s="1320" t="s">
        <v>4371</v>
      </c>
      <c r="HL34" s="1320">
        <v>9</v>
      </c>
      <c r="HM34" s="1320" t="s">
        <v>4312</v>
      </c>
      <c r="HN34" s="1320" t="s">
        <v>2314</v>
      </c>
      <c r="HO34" s="1320" t="s">
        <v>1752</v>
      </c>
      <c r="HP34" s="1320" t="s">
        <v>1741</v>
      </c>
      <c r="HQ34" s="1320" t="s">
        <v>1747</v>
      </c>
      <c r="HR34" s="1320" t="s">
        <v>1780</v>
      </c>
      <c r="HS34" s="1320" t="s">
        <v>4372</v>
      </c>
      <c r="HT34" s="1335">
        <v>20</v>
      </c>
      <c r="HU34" s="1498"/>
      <c r="HV34" s="1473"/>
      <c r="HW34" s="1473"/>
      <c r="HX34" s="1487"/>
      <c r="HY34" s="1487"/>
      <c r="HZ34" s="1487"/>
      <c r="IA34" s="1487"/>
      <c r="IB34" s="1487"/>
      <c r="IC34" s="1487"/>
      <c r="ID34" s="1487"/>
      <c r="IE34" s="1487"/>
      <c r="IF34" s="1487"/>
      <c r="IG34" s="1487"/>
      <c r="IH34" s="1487"/>
      <c r="II34" s="1487"/>
      <c r="IJ34" s="1502"/>
      <c r="IL34" s="1154" t="s">
        <v>114</v>
      </c>
      <c r="IM34" s="1299" t="s">
        <v>3979</v>
      </c>
      <c r="IN34" s="1247">
        <v>1980</v>
      </c>
      <c r="IO34" s="1362"/>
      <c r="IP34" s="1363">
        <v>0.014033900462962963</v>
      </c>
      <c r="IQ34" s="1300" t="s">
        <v>121</v>
      </c>
    </row>
    <row r="35" spans="1:251" ht="13.5" thickBot="1">
      <c r="A35" s="848" t="s">
        <v>374</v>
      </c>
      <c r="B35" s="762" t="s">
        <v>2188</v>
      </c>
      <c r="C35" s="761">
        <v>19.171</v>
      </c>
      <c r="D35" s="554">
        <v>19.607</v>
      </c>
      <c r="E35" s="798">
        <f t="shared" si="0"/>
        <v>19.607</v>
      </c>
      <c r="F35" s="616"/>
      <c r="G35" s="616"/>
      <c r="H35" s="616"/>
      <c r="I35" s="616"/>
      <c r="K35" s="47"/>
      <c r="L35" s="47"/>
      <c r="M35" s="139"/>
      <c r="N35" s="47"/>
      <c r="P35" s="672" t="s">
        <v>248</v>
      </c>
      <c r="Q35" s="339" t="s">
        <v>95</v>
      </c>
      <c r="Z35" s="353" t="s">
        <v>249</v>
      </c>
      <c r="AA35" s="128" t="s">
        <v>186</v>
      </c>
      <c r="AB35" s="1405" t="s">
        <v>78</v>
      </c>
      <c r="AC35" s="1467"/>
      <c r="AD35" s="1468"/>
      <c r="AE35" s="1403" t="s">
        <v>102</v>
      </c>
      <c r="AF35" s="1468"/>
      <c r="AG35" s="1403" t="s">
        <v>125</v>
      </c>
      <c r="AH35" s="1467"/>
      <c r="AI35" s="1468"/>
      <c r="AJ35" s="1472" t="s">
        <v>78</v>
      </c>
      <c r="AK35" s="1467"/>
      <c r="AL35" s="1468"/>
      <c r="AN35" s="79" t="s">
        <v>251</v>
      </c>
      <c r="AO35" s="80" t="s">
        <v>82</v>
      </c>
      <c r="AR35" s="587"/>
      <c r="AT35" s="506" t="s">
        <v>374</v>
      </c>
      <c r="AU35" s="1011" t="s">
        <v>642</v>
      </c>
      <c r="AV35" s="661">
        <v>16.778</v>
      </c>
      <c r="AW35" s="661">
        <v>17.127</v>
      </c>
      <c r="AX35" s="661">
        <f t="shared" si="11"/>
        <v>17.127</v>
      </c>
      <c r="AY35" s="661">
        <v>20.816</v>
      </c>
      <c r="AZ35" s="661">
        <v>19.783</v>
      </c>
      <c r="BA35" s="661">
        <f t="shared" si="12"/>
        <v>20.816</v>
      </c>
      <c r="BB35" s="662">
        <f t="shared" si="13"/>
        <v>17.127</v>
      </c>
      <c r="BC35" s="1005"/>
      <c r="BD35" s="1005"/>
      <c r="BH35" s="1008"/>
      <c r="BI35" s="1009"/>
      <c r="BJ35" s="1009"/>
      <c r="BL35" s="848" t="s">
        <v>374</v>
      </c>
      <c r="BM35" s="862" t="s">
        <v>654</v>
      </c>
      <c r="BN35" s="796" t="s">
        <v>239</v>
      </c>
      <c r="BO35" s="555" t="s">
        <v>239</v>
      </c>
      <c r="BP35" s="798" t="s">
        <v>239</v>
      </c>
      <c r="BQ35" s="616"/>
      <c r="BR35" s="616"/>
      <c r="BS35" s="616"/>
      <c r="BT35" s="616"/>
      <c r="BV35" s="353" t="s">
        <v>252</v>
      </c>
      <c r="BW35" s="1400" t="s">
        <v>143</v>
      </c>
      <c r="BX35" s="1473"/>
      <c r="CC35" s="119"/>
      <c r="CD35" s="119"/>
      <c r="CF35" s="907" t="s">
        <v>374</v>
      </c>
      <c r="CG35" s="842" t="s">
        <v>1793</v>
      </c>
      <c r="CH35" s="1033" t="s">
        <v>2471</v>
      </c>
      <c r="CI35" s="1034" t="s">
        <v>2472</v>
      </c>
      <c r="CJ35" s="1033" t="s">
        <v>2473</v>
      </c>
      <c r="CK35" s="1034" t="s">
        <v>2423</v>
      </c>
      <c r="CL35" s="1033" t="s">
        <v>2474</v>
      </c>
      <c r="CM35" s="1034" t="s">
        <v>2459</v>
      </c>
      <c r="CN35" s="1033" t="s">
        <v>2381</v>
      </c>
      <c r="CO35" s="1034" t="s">
        <v>1782</v>
      </c>
      <c r="CP35" s="1033" t="s">
        <v>2475</v>
      </c>
      <c r="CQ35" s="489">
        <v>50</v>
      </c>
      <c r="DE35" s="280"/>
      <c r="DF35" s="1165"/>
      <c r="DG35" s="58"/>
      <c r="EE35" s="353" t="s">
        <v>248</v>
      </c>
      <c r="EF35" s="1400" t="s">
        <v>2737</v>
      </c>
      <c r="EG35" s="1473"/>
      <c r="EH35" s="47"/>
      <c r="EI35" s="303"/>
      <c r="EJ35" s="59"/>
      <c r="EK35" s="287"/>
      <c r="EL35" s="58"/>
      <c r="EO35" s="580" t="s">
        <v>374</v>
      </c>
      <c r="EP35" s="971" t="s">
        <v>515</v>
      </c>
      <c r="EQ35" s="554" t="s">
        <v>239</v>
      </c>
      <c r="ER35" s="554" t="s">
        <v>239</v>
      </c>
      <c r="ES35" s="344" t="s">
        <v>239</v>
      </c>
      <c r="FB35" s="287"/>
      <c r="FC35" s="40"/>
      <c r="FD35" s="40"/>
      <c r="FE35" s="587"/>
      <c r="FF35" s="1006"/>
      <c r="FG35" s="40"/>
      <c r="FI35" s="280"/>
      <c r="FJ35" s="77"/>
      <c r="FK35" s="59"/>
      <c r="FL35" s="59"/>
      <c r="FM35" s="59"/>
      <c r="FN35" s="59"/>
      <c r="FO35" s="59"/>
      <c r="FP35" s="59"/>
      <c r="FQ35" s="59"/>
      <c r="FS35" s="280"/>
      <c r="FT35" s="77"/>
      <c r="FU35" s="59"/>
      <c r="FV35" s="59"/>
      <c r="FW35" s="59"/>
      <c r="FX35" s="59"/>
      <c r="FY35" s="59"/>
      <c r="FZ35" s="59"/>
      <c r="GA35" s="59"/>
      <c r="GC35" s="993" t="s">
        <v>51</v>
      </c>
      <c r="GD35" s="813" t="s">
        <v>3352</v>
      </c>
      <c r="GE35" s="479" t="s">
        <v>3337</v>
      </c>
      <c r="GF35" s="813" t="s">
        <v>3064</v>
      </c>
      <c r="GG35" s="605" t="s">
        <v>3353</v>
      </c>
      <c r="GI35" s="739" t="s">
        <v>374</v>
      </c>
      <c r="GJ35" s="388" t="s">
        <v>3726</v>
      </c>
      <c r="GK35" s="1279">
        <v>1982</v>
      </c>
      <c r="GL35" s="388" t="s">
        <v>3546</v>
      </c>
      <c r="GM35" s="1280" t="s">
        <v>3547</v>
      </c>
      <c r="GN35" s="1281">
        <v>53</v>
      </c>
      <c r="GP35" s="1106" t="s">
        <v>50</v>
      </c>
      <c r="GQ35" s="1073" t="s">
        <v>1366</v>
      </c>
      <c r="GR35" s="1073" t="s">
        <v>222</v>
      </c>
      <c r="GS35" s="604" t="s">
        <v>3851</v>
      </c>
      <c r="GU35" s="1154" t="s">
        <v>51</v>
      </c>
      <c r="GV35" s="1299" t="s">
        <v>3933</v>
      </c>
      <c r="GW35" s="1247">
        <v>1974</v>
      </c>
      <c r="GX35" s="1299" t="s">
        <v>3928</v>
      </c>
      <c r="GY35" s="1305">
        <v>0.015254467592592594</v>
      </c>
      <c r="GZ35" s="1300">
        <v>17</v>
      </c>
      <c r="HB35" s="485" t="s">
        <v>56</v>
      </c>
      <c r="HC35" s="128" t="s">
        <v>480</v>
      </c>
      <c r="HD35" s="128" t="s">
        <v>244</v>
      </c>
      <c r="HE35" s="605" t="s">
        <v>4261</v>
      </c>
      <c r="HG35" s="1154" t="s">
        <v>126</v>
      </c>
      <c r="HH35" s="1299" t="s">
        <v>224</v>
      </c>
      <c r="HI35" s="1320" t="s">
        <v>4373</v>
      </c>
      <c r="HJ35" s="1320" t="s">
        <v>4316</v>
      </c>
      <c r="HK35" s="1320" t="s">
        <v>4373</v>
      </c>
      <c r="HL35" s="1320">
        <v>10</v>
      </c>
      <c r="HM35" s="1320" t="s">
        <v>1754</v>
      </c>
      <c r="HN35" s="1320" t="s">
        <v>2314</v>
      </c>
      <c r="HO35" s="1320" t="s">
        <v>1752</v>
      </c>
      <c r="HP35" s="1320" t="s">
        <v>4312</v>
      </c>
      <c r="HQ35" s="1320" t="s">
        <v>4312</v>
      </c>
      <c r="HR35" s="1320" t="s">
        <v>1784</v>
      </c>
      <c r="HS35" s="1320" t="s">
        <v>4374</v>
      </c>
      <c r="HT35" s="1335">
        <v>21</v>
      </c>
      <c r="HU35" s="1498"/>
      <c r="HV35" s="1473"/>
      <c r="HW35" s="1473"/>
      <c r="HX35" s="1487"/>
      <c r="HY35" s="1487"/>
      <c r="HZ35" s="1487"/>
      <c r="IA35" s="1487"/>
      <c r="IB35" s="1487"/>
      <c r="IC35" s="1487"/>
      <c r="ID35" s="1487"/>
      <c r="IE35" s="1487"/>
      <c r="IF35" s="1487"/>
      <c r="IG35" s="1487"/>
      <c r="IH35" s="1487"/>
      <c r="II35" s="1487"/>
      <c r="IJ35" s="1502"/>
      <c r="IL35" s="1154" t="s">
        <v>54</v>
      </c>
      <c r="IM35" s="1299" t="s">
        <v>4715</v>
      </c>
      <c r="IN35" s="1247">
        <v>1992</v>
      </c>
      <c r="IO35" s="1362" t="s">
        <v>4716</v>
      </c>
      <c r="IP35" s="1363">
        <v>0.014254131944444444</v>
      </c>
      <c r="IQ35" s="1300" t="s">
        <v>59</v>
      </c>
    </row>
    <row r="36" spans="1:251" ht="13.5" thickBot="1">
      <c r="A36" s="848" t="s">
        <v>376</v>
      </c>
      <c r="B36" s="762" t="s">
        <v>1353</v>
      </c>
      <c r="C36" s="796">
        <v>21.442</v>
      </c>
      <c r="D36" s="796">
        <v>21.512</v>
      </c>
      <c r="E36" s="798">
        <f t="shared" si="0"/>
        <v>21.512</v>
      </c>
      <c r="F36" s="616"/>
      <c r="G36" s="616"/>
      <c r="H36" s="616"/>
      <c r="I36" s="616"/>
      <c r="K36" s="47"/>
      <c r="L36" s="47"/>
      <c r="M36" s="139"/>
      <c r="N36" s="47"/>
      <c r="Z36" s="353" t="s">
        <v>250</v>
      </c>
      <c r="AA36" s="128" t="s">
        <v>80</v>
      </c>
      <c r="AB36" s="1405" t="s">
        <v>401</v>
      </c>
      <c r="AC36" s="1467"/>
      <c r="AD36" s="1468"/>
      <c r="AE36" s="1403" t="s">
        <v>183</v>
      </c>
      <c r="AF36" s="1468"/>
      <c r="AG36" s="1403" t="s">
        <v>27</v>
      </c>
      <c r="AH36" s="1467"/>
      <c r="AI36" s="1468"/>
      <c r="AJ36" s="1472" t="s">
        <v>72</v>
      </c>
      <c r="AK36" s="1467"/>
      <c r="AL36" s="1468"/>
      <c r="AN36" s="79" t="s">
        <v>74</v>
      </c>
      <c r="AO36" s="80" t="s">
        <v>4623</v>
      </c>
      <c r="AR36" s="587"/>
      <c r="AT36" s="506" t="s">
        <v>376</v>
      </c>
      <c r="AU36" s="1011" t="s">
        <v>1358</v>
      </c>
      <c r="AV36" s="661">
        <v>17.569</v>
      </c>
      <c r="AW36" s="661">
        <v>15.432</v>
      </c>
      <c r="AX36" s="661">
        <f t="shared" si="11"/>
        <v>17.569</v>
      </c>
      <c r="AY36" s="661" t="s">
        <v>683</v>
      </c>
      <c r="AZ36" s="661" t="s">
        <v>683</v>
      </c>
      <c r="BA36" s="661" t="s">
        <v>683</v>
      </c>
      <c r="BB36" s="662">
        <f t="shared" si="13"/>
        <v>17.569</v>
      </c>
      <c r="BC36" s="1005"/>
      <c r="BD36" s="1005"/>
      <c r="BH36" s="1008"/>
      <c r="BI36" s="1009"/>
      <c r="BJ36" s="1009"/>
      <c r="BL36" s="848" t="s">
        <v>376</v>
      </c>
      <c r="BM36" s="862" t="s">
        <v>390</v>
      </c>
      <c r="BN36" s="796" t="s">
        <v>239</v>
      </c>
      <c r="BO36" s="796" t="s">
        <v>239</v>
      </c>
      <c r="BP36" s="798" t="s">
        <v>239</v>
      </c>
      <c r="BQ36" s="616"/>
      <c r="BR36" s="616"/>
      <c r="BS36" s="616"/>
      <c r="BT36" s="616"/>
      <c r="BV36" s="353" t="s">
        <v>247</v>
      </c>
      <c r="BW36" s="1400" t="s">
        <v>1582</v>
      </c>
      <c r="BX36" s="1473"/>
      <c r="CC36" s="119"/>
      <c r="CD36" s="119"/>
      <c r="CF36" s="907" t="s">
        <v>376</v>
      </c>
      <c r="CG36" s="842" t="s">
        <v>343</v>
      </c>
      <c r="CH36" s="1033" t="s">
        <v>2476</v>
      </c>
      <c r="CI36" s="1034" t="s">
        <v>1780</v>
      </c>
      <c r="CJ36" s="1033" t="s">
        <v>2477</v>
      </c>
      <c r="CK36" s="1034" t="s">
        <v>2478</v>
      </c>
      <c r="CL36" s="1033" t="s">
        <v>2479</v>
      </c>
      <c r="CM36" s="1034" t="s">
        <v>2467</v>
      </c>
      <c r="CN36" s="1033" t="s">
        <v>2480</v>
      </c>
      <c r="CO36" s="1034" t="s">
        <v>2481</v>
      </c>
      <c r="CP36" s="1033" t="s">
        <v>2482</v>
      </c>
      <c r="CQ36" s="489">
        <v>52</v>
      </c>
      <c r="DE36" s="280"/>
      <c r="DF36" s="1165"/>
      <c r="DG36" s="58"/>
      <c r="EE36" s="47"/>
      <c r="EF36" s="139"/>
      <c r="EG36" s="47"/>
      <c r="EH36" s="47"/>
      <c r="EI36" s="303"/>
      <c r="EJ36" s="59"/>
      <c r="EK36" s="287"/>
      <c r="EL36" s="58"/>
      <c r="EO36" s="580" t="s">
        <v>376</v>
      </c>
      <c r="EP36" s="971" t="s">
        <v>244</v>
      </c>
      <c r="EQ36" s="554" t="s">
        <v>239</v>
      </c>
      <c r="ER36" s="554" t="s">
        <v>239</v>
      </c>
      <c r="ES36" s="344" t="s">
        <v>239</v>
      </c>
      <c r="FB36" s="287"/>
      <c r="FC36" s="40"/>
      <c r="FD36" s="40"/>
      <c r="FE36" s="587"/>
      <c r="FF36" s="1006"/>
      <c r="FG36" s="40"/>
      <c r="FI36" s="280"/>
      <c r="FJ36" s="77"/>
      <c r="FK36" s="59"/>
      <c r="FL36" s="59"/>
      <c r="FM36" s="59"/>
      <c r="FN36" s="59"/>
      <c r="FO36" s="59"/>
      <c r="FP36" s="59"/>
      <c r="FQ36" s="59"/>
      <c r="FS36" s="280"/>
      <c r="FT36" s="77"/>
      <c r="FU36" s="59"/>
      <c r="FV36" s="59"/>
      <c r="FW36" s="59"/>
      <c r="FX36" s="59"/>
      <c r="FY36" s="59"/>
      <c r="FZ36" s="59"/>
      <c r="GA36" s="59"/>
      <c r="GC36" s="993" t="s">
        <v>48</v>
      </c>
      <c r="GD36" s="813" t="s">
        <v>3354</v>
      </c>
      <c r="GE36" s="479" t="s">
        <v>3355</v>
      </c>
      <c r="GF36" s="813" t="s">
        <v>3064</v>
      </c>
      <c r="GG36" s="605" t="s">
        <v>3356</v>
      </c>
      <c r="GI36" s="739" t="s">
        <v>376</v>
      </c>
      <c r="GJ36" s="388" t="s">
        <v>3727</v>
      </c>
      <c r="GK36" s="1279">
        <v>1979</v>
      </c>
      <c r="GL36" s="388" t="s">
        <v>3548</v>
      </c>
      <c r="GM36" s="1280" t="s">
        <v>3549</v>
      </c>
      <c r="GN36" s="1281">
        <v>56</v>
      </c>
      <c r="GP36" s="1106" t="s">
        <v>49</v>
      </c>
      <c r="GQ36" s="1073" t="s">
        <v>142</v>
      </c>
      <c r="GR36" s="1073" t="s">
        <v>222</v>
      </c>
      <c r="GS36" s="604" t="s">
        <v>3852</v>
      </c>
      <c r="GU36" s="1154" t="s">
        <v>48</v>
      </c>
      <c r="GV36" s="1299" t="s">
        <v>3934</v>
      </c>
      <c r="GW36" s="1247">
        <v>1982</v>
      </c>
      <c r="GX36" s="1299"/>
      <c r="GY36" s="1305">
        <v>0.0154871875</v>
      </c>
      <c r="GZ36" s="1300">
        <v>19</v>
      </c>
      <c r="HB36" s="1275" t="s">
        <v>61</v>
      </c>
      <c r="HC36" s="481"/>
      <c r="HD36" s="487" t="s">
        <v>277</v>
      </c>
      <c r="HE36" s="961" t="s">
        <v>66</v>
      </c>
      <c r="HG36" s="1329" t="s">
        <v>123</v>
      </c>
      <c r="HH36" s="1330" t="s">
        <v>4375</v>
      </c>
      <c r="HI36" s="1331" t="s">
        <v>4376</v>
      </c>
      <c r="HJ36" s="1331" t="s">
        <v>4316</v>
      </c>
      <c r="HK36" s="1331" t="s">
        <v>4376</v>
      </c>
      <c r="HL36" s="1331">
        <v>13</v>
      </c>
      <c r="HM36" s="1331" t="s">
        <v>1745</v>
      </c>
      <c r="HN36" s="1331" t="s">
        <v>2314</v>
      </c>
      <c r="HO36" s="1331" t="s">
        <v>1752</v>
      </c>
      <c r="HP36" s="1331" t="s">
        <v>1739</v>
      </c>
      <c r="HQ36" s="1331" t="s">
        <v>1747</v>
      </c>
      <c r="HR36" s="1331" t="s">
        <v>1790</v>
      </c>
      <c r="HS36" s="1331" t="s">
        <v>4377</v>
      </c>
      <c r="HT36" s="1337">
        <v>22</v>
      </c>
      <c r="HU36" s="1498"/>
      <c r="HV36" s="1473"/>
      <c r="HW36" s="1473"/>
      <c r="HX36" s="1487"/>
      <c r="HY36" s="1487"/>
      <c r="HZ36" s="1487"/>
      <c r="IA36" s="1487"/>
      <c r="IB36" s="1487"/>
      <c r="IC36" s="1487"/>
      <c r="ID36" s="1487"/>
      <c r="IE36" s="1487"/>
      <c r="IF36" s="1487"/>
      <c r="IG36" s="1487"/>
      <c r="IH36" s="1487"/>
      <c r="II36" s="1487"/>
      <c r="IJ36" s="1502"/>
      <c r="IL36" s="1154" t="s">
        <v>120</v>
      </c>
      <c r="IM36" s="1299" t="s">
        <v>4717</v>
      </c>
      <c r="IN36" s="1247">
        <v>1990</v>
      </c>
      <c r="IO36" s="1362" t="s">
        <v>4718</v>
      </c>
      <c r="IP36" s="1363">
        <v>0.014384675925925926</v>
      </c>
      <c r="IQ36" s="1300" t="s">
        <v>58</v>
      </c>
    </row>
    <row r="37" spans="1:251" ht="12.75">
      <c r="A37" s="848" t="s">
        <v>379</v>
      </c>
      <c r="B37" s="762" t="s">
        <v>361</v>
      </c>
      <c r="C37" s="761" t="s">
        <v>239</v>
      </c>
      <c r="D37" s="761" t="s">
        <v>239</v>
      </c>
      <c r="E37" s="790" t="s">
        <v>239</v>
      </c>
      <c r="F37" s="616"/>
      <c r="G37" s="616"/>
      <c r="H37" s="616"/>
      <c r="I37" s="616"/>
      <c r="K37" s="47"/>
      <c r="L37" s="47"/>
      <c r="M37" s="139"/>
      <c r="N37" s="47"/>
      <c r="Z37" s="353" t="s">
        <v>251</v>
      </c>
      <c r="AA37" s="128" t="s">
        <v>75</v>
      </c>
      <c r="AB37" s="1405" t="s">
        <v>82</v>
      </c>
      <c r="AC37" s="1467"/>
      <c r="AD37" s="1468"/>
      <c r="AE37" s="1403" t="s">
        <v>142</v>
      </c>
      <c r="AF37" s="1468"/>
      <c r="AG37" s="1403" t="s">
        <v>184</v>
      </c>
      <c r="AH37" s="1467"/>
      <c r="AI37" s="1468"/>
      <c r="AJ37" s="1472" t="s">
        <v>82</v>
      </c>
      <c r="AK37" s="1467"/>
      <c r="AL37" s="1468"/>
      <c r="AN37" s="79" t="s">
        <v>252</v>
      </c>
      <c r="AO37" s="80" t="s">
        <v>4590</v>
      </c>
      <c r="AR37" s="587"/>
      <c r="AT37" s="506" t="s">
        <v>379</v>
      </c>
      <c r="AU37" s="1011" t="s">
        <v>1369</v>
      </c>
      <c r="AV37" s="661">
        <v>18.067</v>
      </c>
      <c r="AW37" s="661">
        <v>18.549</v>
      </c>
      <c r="AX37" s="661">
        <f t="shared" si="11"/>
        <v>18.549</v>
      </c>
      <c r="AY37" s="661">
        <v>16.926</v>
      </c>
      <c r="AZ37" s="661">
        <v>18.248</v>
      </c>
      <c r="BA37" s="661">
        <f t="shared" si="12"/>
        <v>18.248</v>
      </c>
      <c r="BB37" s="662">
        <f t="shared" si="13"/>
        <v>18.248</v>
      </c>
      <c r="BL37" s="848" t="s">
        <v>379</v>
      </c>
      <c r="BM37" s="862" t="s">
        <v>608</v>
      </c>
      <c r="BN37" s="796" t="s">
        <v>239</v>
      </c>
      <c r="BO37" s="796" t="s">
        <v>239</v>
      </c>
      <c r="BP37" s="798" t="s">
        <v>239</v>
      </c>
      <c r="BQ37" s="616"/>
      <c r="BR37" s="616"/>
      <c r="BS37" s="616"/>
      <c r="BT37" s="616"/>
      <c r="BV37" s="353" t="s">
        <v>248</v>
      </c>
      <c r="BW37" s="1400" t="s">
        <v>1567</v>
      </c>
      <c r="BX37" s="1473"/>
      <c r="CC37" s="119"/>
      <c r="CD37" s="119"/>
      <c r="CF37" s="907" t="s">
        <v>379</v>
      </c>
      <c r="CG37" s="842" t="s">
        <v>2483</v>
      </c>
      <c r="CH37" s="1033" t="s">
        <v>2484</v>
      </c>
      <c r="CI37" s="1034" t="s">
        <v>2485</v>
      </c>
      <c r="CJ37" s="1033" t="s">
        <v>2486</v>
      </c>
      <c r="CK37" s="1034" t="s">
        <v>2452</v>
      </c>
      <c r="CL37" s="1033" t="s">
        <v>2487</v>
      </c>
      <c r="CM37" s="1034" t="s">
        <v>2439</v>
      </c>
      <c r="CN37" s="1033" t="s">
        <v>2488</v>
      </c>
      <c r="CO37" s="1034" t="s">
        <v>2452</v>
      </c>
      <c r="CP37" s="1033" t="s">
        <v>2489</v>
      </c>
      <c r="CQ37" s="489">
        <v>53</v>
      </c>
      <c r="DE37" s="280"/>
      <c r="DF37" s="759"/>
      <c r="DG37" s="139"/>
      <c r="EE37" s="47"/>
      <c r="EF37" s="139"/>
      <c r="EG37" s="47"/>
      <c r="EH37" s="47"/>
      <c r="EI37" s="303"/>
      <c r="EJ37" s="59"/>
      <c r="EK37" s="287"/>
      <c r="EL37" s="58"/>
      <c r="EO37" s="580" t="s">
        <v>379</v>
      </c>
      <c r="EP37" s="971" t="s">
        <v>1369</v>
      </c>
      <c r="EQ37" s="554" t="s">
        <v>239</v>
      </c>
      <c r="ER37" s="554" t="s">
        <v>239</v>
      </c>
      <c r="ES37" s="344" t="s">
        <v>239</v>
      </c>
      <c r="FB37" s="287"/>
      <c r="FC37" s="40"/>
      <c r="FD37" s="40"/>
      <c r="FE37" s="587"/>
      <c r="FF37" s="1006"/>
      <c r="FG37" s="40"/>
      <c r="FI37" s="280"/>
      <c r="FJ37" s="77"/>
      <c r="FK37" s="59"/>
      <c r="FL37" s="59"/>
      <c r="FM37" s="59"/>
      <c r="FN37" s="59"/>
      <c r="FO37" s="59"/>
      <c r="FP37" s="59"/>
      <c r="FQ37" s="59"/>
      <c r="FS37" s="280"/>
      <c r="FT37" s="77"/>
      <c r="FU37" s="59"/>
      <c r="FV37" s="59"/>
      <c r="FW37" s="59"/>
      <c r="FX37" s="59"/>
      <c r="FY37" s="59"/>
      <c r="FZ37" s="59"/>
      <c r="GA37" s="59"/>
      <c r="GC37" s="993" t="s">
        <v>62</v>
      </c>
      <c r="GD37" s="813" t="s">
        <v>3357</v>
      </c>
      <c r="GE37" s="479" t="s">
        <v>3358</v>
      </c>
      <c r="GF37" s="813" t="s">
        <v>214</v>
      </c>
      <c r="GG37" s="605" t="s">
        <v>3359</v>
      </c>
      <c r="GI37" s="739" t="s">
        <v>379</v>
      </c>
      <c r="GJ37" s="388" t="s">
        <v>3728</v>
      </c>
      <c r="GK37" s="1279">
        <v>1994</v>
      </c>
      <c r="GL37" s="388" t="s">
        <v>3550</v>
      </c>
      <c r="GM37" s="1280" t="s">
        <v>3551</v>
      </c>
      <c r="GN37" s="1281">
        <v>57</v>
      </c>
      <c r="GP37" s="485" t="s">
        <v>47</v>
      </c>
      <c r="GQ37" s="128" t="s">
        <v>3835</v>
      </c>
      <c r="GR37" s="128" t="s">
        <v>1670</v>
      </c>
      <c r="GS37" s="605" t="s">
        <v>3853</v>
      </c>
      <c r="GU37" s="1154" t="s">
        <v>62</v>
      </c>
      <c r="GV37" s="1299" t="s">
        <v>3935</v>
      </c>
      <c r="GW37" s="1247">
        <v>1979</v>
      </c>
      <c r="GX37" s="1299" t="s">
        <v>3936</v>
      </c>
      <c r="GY37" s="1305">
        <v>0.015500416666666668</v>
      </c>
      <c r="GZ37" s="1300">
        <v>20</v>
      </c>
      <c r="HB37" s="1106" t="s">
        <v>46</v>
      </c>
      <c r="HC37" s="1073" t="s">
        <v>1366</v>
      </c>
      <c r="HD37" s="1073" t="s">
        <v>222</v>
      </c>
      <c r="HE37" s="604" t="s">
        <v>4271</v>
      </c>
      <c r="HG37" s="1326" t="s">
        <v>37</v>
      </c>
      <c r="HH37" s="1327"/>
      <c r="HI37" s="1488" t="s">
        <v>4296</v>
      </c>
      <c r="HJ37" s="1488"/>
      <c r="HK37" s="1488"/>
      <c r="HL37" s="1488" t="s">
        <v>4297</v>
      </c>
      <c r="HM37" s="1488"/>
      <c r="HN37" s="1488"/>
      <c r="HO37" s="1488"/>
      <c r="HP37" s="1488"/>
      <c r="HQ37" s="1488"/>
      <c r="HR37" s="1488" t="s">
        <v>4298</v>
      </c>
      <c r="HS37" s="1488"/>
      <c r="HT37" s="1489"/>
      <c r="HU37" s="1498"/>
      <c r="HV37" s="1473"/>
      <c r="HW37" s="1473"/>
      <c r="HX37" s="1487"/>
      <c r="HY37" s="1487"/>
      <c r="HZ37" s="1487"/>
      <c r="IA37" s="1487"/>
      <c r="IB37" s="1487"/>
      <c r="IC37" s="1487"/>
      <c r="ID37" s="1487"/>
      <c r="IE37" s="1487"/>
      <c r="IF37" s="1487"/>
      <c r="IG37" s="1487"/>
      <c r="IH37" s="1487"/>
      <c r="II37" s="1487"/>
      <c r="IJ37" s="1502"/>
      <c r="IL37" s="1154" t="s">
        <v>121</v>
      </c>
      <c r="IM37" s="1299" t="s">
        <v>4719</v>
      </c>
      <c r="IN37" s="1247">
        <v>1990</v>
      </c>
      <c r="IO37" s="1362" t="s">
        <v>4718</v>
      </c>
      <c r="IP37" s="1363">
        <v>0.014386111111111112</v>
      </c>
      <c r="IQ37" s="1300" t="s">
        <v>122</v>
      </c>
    </row>
    <row r="38" spans="1:251" ht="13.5" thickBot="1">
      <c r="A38" s="829" t="s">
        <v>380</v>
      </c>
      <c r="B38" s="864" t="s">
        <v>222</v>
      </c>
      <c r="C38" s="890" t="s">
        <v>239</v>
      </c>
      <c r="D38" s="890" t="s">
        <v>239</v>
      </c>
      <c r="E38" s="806" t="s">
        <v>239</v>
      </c>
      <c r="F38" s="616"/>
      <c r="G38" s="616"/>
      <c r="H38" s="616"/>
      <c r="I38" s="616"/>
      <c r="K38" s="47"/>
      <c r="L38" s="47"/>
      <c r="M38" s="47"/>
      <c r="N38" s="47"/>
      <c r="Z38" s="353" t="s">
        <v>74</v>
      </c>
      <c r="AA38" s="128" t="s">
        <v>13</v>
      </c>
      <c r="AB38" s="1405" t="s">
        <v>73</v>
      </c>
      <c r="AC38" s="1467"/>
      <c r="AD38" s="1468"/>
      <c r="AE38" s="1403" t="s">
        <v>94</v>
      </c>
      <c r="AF38" s="1468"/>
      <c r="AG38" s="1403" t="s">
        <v>253</v>
      </c>
      <c r="AH38" s="1467"/>
      <c r="AI38" s="1468"/>
      <c r="AJ38" s="1472" t="s">
        <v>73</v>
      </c>
      <c r="AK38" s="1467"/>
      <c r="AL38" s="1468"/>
      <c r="AN38" s="79" t="s">
        <v>247</v>
      </c>
      <c r="AO38" s="80" t="s">
        <v>4613</v>
      </c>
      <c r="AT38" s="676" t="s">
        <v>380</v>
      </c>
      <c r="AU38" s="1012" t="s">
        <v>1370</v>
      </c>
      <c r="AV38" s="664">
        <v>18.051</v>
      </c>
      <c r="AW38" s="664" t="s">
        <v>683</v>
      </c>
      <c r="AX38" s="664" t="s">
        <v>683</v>
      </c>
      <c r="AY38" s="664">
        <v>19.762</v>
      </c>
      <c r="AZ38" s="664">
        <v>16.533</v>
      </c>
      <c r="BA38" s="664">
        <f t="shared" si="12"/>
        <v>19.762</v>
      </c>
      <c r="BB38" s="665">
        <f t="shared" si="13"/>
        <v>19.762</v>
      </c>
      <c r="BL38" s="848" t="s">
        <v>380</v>
      </c>
      <c r="BM38" s="862" t="s">
        <v>641</v>
      </c>
      <c r="BN38" s="796" t="s">
        <v>239</v>
      </c>
      <c r="BO38" s="796" t="s">
        <v>239</v>
      </c>
      <c r="BP38" s="798" t="s">
        <v>239</v>
      </c>
      <c r="BQ38" s="616"/>
      <c r="BR38" s="616"/>
      <c r="BS38" s="616"/>
      <c r="BT38" s="616"/>
      <c r="BV38" s="181"/>
      <c r="BW38" s="181"/>
      <c r="BX38" s="58"/>
      <c r="CF38" s="907" t="s">
        <v>380</v>
      </c>
      <c r="CG38" s="842" t="s">
        <v>1811</v>
      </c>
      <c r="CH38" s="1033" t="s">
        <v>2490</v>
      </c>
      <c r="CI38" s="1034" t="s">
        <v>2467</v>
      </c>
      <c r="CJ38" s="1033" t="s">
        <v>2491</v>
      </c>
      <c r="CK38" s="1034" t="s">
        <v>2472</v>
      </c>
      <c r="CL38" s="1033" t="s">
        <v>2492</v>
      </c>
      <c r="CM38" s="1034" t="s">
        <v>2481</v>
      </c>
      <c r="CN38" s="1033" t="s">
        <v>2428</v>
      </c>
      <c r="CO38" s="1034" t="s">
        <v>2429</v>
      </c>
      <c r="CP38" s="1033" t="s">
        <v>2493</v>
      </c>
      <c r="CQ38" s="489">
        <v>54</v>
      </c>
      <c r="DE38" s="280"/>
      <c r="DF38" s="759"/>
      <c r="DG38" s="139"/>
      <c r="EI38" s="303"/>
      <c r="EJ38" s="59"/>
      <c r="EK38" s="287"/>
      <c r="EL38" s="58"/>
      <c r="EO38" s="580" t="s">
        <v>380</v>
      </c>
      <c r="EP38" s="971" t="s">
        <v>1361</v>
      </c>
      <c r="EQ38" s="554" t="s">
        <v>239</v>
      </c>
      <c r="ER38" s="554" t="s">
        <v>239</v>
      </c>
      <c r="ES38" s="344" t="s">
        <v>239</v>
      </c>
      <c r="FB38" s="287"/>
      <c r="FC38" s="1007"/>
      <c r="FG38" s="1008"/>
      <c r="FI38" s="280"/>
      <c r="FJ38" s="77"/>
      <c r="FK38" s="59"/>
      <c r="FL38" s="59"/>
      <c r="FM38" s="59"/>
      <c r="FN38" s="59"/>
      <c r="FO38" s="59"/>
      <c r="FP38" s="59"/>
      <c r="FQ38" s="59"/>
      <c r="FS38" s="280"/>
      <c r="FT38" s="77"/>
      <c r="FU38" s="59"/>
      <c r="FV38" s="59"/>
      <c r="FW38" s="59"/>
      <c r="FX38" s="59"/>
      <c r="FY38" s="59"/>
      <c r="FZ38" s="59"/>
      <c r="GA38" s="59"/>
      <c r="GC38" s="993" t="s">
        <v>114</v>
      </c>
      <c r="GD38" s="813" t="s">
        <v>3360</v>
      </c>
      <c r="GE38" s="479" t="s">
        <v>3361</v>
      </c>
      <c r="GF38" s="813" t="s">
        <v>3064</v>
      </c>
      <c r="GG38" s="605" t="s">
        <v>3362</v>
      </c>
      <c r="GI38" s="739" t="s">
        <v>380</v>
      </c>
      <c r="GJ38" s="388" t="s">
        <v>3729</v>
      </c>
      <c r="GK38" s="1279">
        <v>1980</v>
      </c>
      <c r="GL38" s="388" t="s">
        <v>3552</v>
      </c>
      <c r="GM38" s="1280" t="s">
        <v>3553</v>
      </c>
      <c r="GN38" s="1281">
        <v>58</v>
      </c>
      <c r="GP38" s="485" t="s">
        <v>55</v>
      </c>
      <c r="GQ38" s="128" t="s">
        <v>1804</v>
      </c>
      <c r="GR38" s="128" t="s">
        <v>1737</v>
      </c>
      <c r="GS38" s="605" t="s">
        <v>3854</v>
      </c>
      <c r="GU38" s="1154" t="s">
        <v>114</v>
      </c>
      <c r="GV38" s="1299" t="s">
        <v>3937</v>
      </c>
      <c r="GW38" s="1247">
        <v>1980</v>
      </c>
      <c r="GX38" s="1299" t="s">
        <v>3938</v>
      </c>
      <c r="GY38" s="1305">
        <v>0.015563518518518518</v>
      </c>
      <c r="GZ38" s="1300">
        <v>21</v>
      </c>
      <c r="HB38" s="1106" t="s">
        <v>50</v>
      </c>
      <c r="HC38" s="1073" t="s">
        <v>35</v>
      </c>
      <c r="HD38" s="1073" t="s">
        <v>222</v>
      </c>
      <c r="HE38" s="604" t="s">
        <v>4270</v>
      </c>
      <c r="HG38" s="1485" t="s">
        <v>1416</v>
      </c>
      <c r="HH38" s="1486" t="s">
        <v>4299</v>
      </c>
      <c r="HI38" s="1487" t="s">
        <v>4300</v>
      </c>
      <c r="HJ38" s="1487" t="s">
        <v>266</v>
      </c>
      <c r="HK38" s="1487" t="s">
        <v>4301</v>
      </c>
      <c r="HL38" s="1487" t="s">
        <v>4302</v>
      </c>
      <c r="HM38" s="1487" t="s">
        <v>4303</v>
      </c>
      <c r="HN38" s="1487" t="s">
        <v>268</v>
      </c>
      <c r="HO38" s="1487" t="s">
        <v>271</v>
      </c>
      <c r="HP38" s="1487" t="s">
        <v>4304</v>
      </c>
      <c r="HQ38" s="1487" t="s">
        <v>4305</v>
      </c>
      <c r="HR38" s="1487" t="s">
        <v>4306</v>
      </c>
      <c r="HS38" s="1487" t="s">
        <v>4307</v>
      </c>
      <c r="HT38" s="1490" t="s">
        <v>4308</v>
      </c>
      <c r="HU38" s="1498"/>
      <c r="HV38" s="1473"/>
      <c r="HW38" s="1473"/>
      <c r="HX38" s="1487"/>
      <c r="HY38" s="1487"/>
      <c r="HZ38" s="1487"/>
      <c r="IA38" s="1487"/>
      <c r="IB38" s="1487"/>
      <c r="IC38" s="1487"/>
      <c r="ID38" s="1487"/>
      <c r="IE38" s="1487"/>
      <c r="IF38" s="1487"/>
      <c r="IG38" s="1487"/>
      <c r="IH38" s="1487"/>
      <c r="II38" s="1487"/>
      <c r="IJ38" s="1502"/>
      <c r="IL38" s="1154" t="s">
        <v>63</v>
      </c>
      <c r="IM38" s="1299" t="s">
        <v>4720</v>
      </c>
      <c r="IN38" s="1247">
        <v>1991</v>
      </c>
      <c r="IO38" s="1362"/>
      <c r="IP38" s="1363">
        <v>0.014418773148148148</v>
      </c>
      <c r="IQ38" s="1300" t="s">
        <v>152</v>
      </c>
    </row>
    <row r="39" spans="1:251" ht="13.5" thickBot="1">
      <c r="A39" s="848" t="s">
        <v>382</v>
      </c>
      <c r="B39" s="795" t="s">
        <v>244</v>
      </c>
      <c r="C39" s="554" t="s">
        <v>239</v>
      </c>
      <c r="D39" s="554" t="s">
        <v>239</v>
      </c>
      <c r="E39" s="790" t="s">
        <v>239</v>
      </c>
      <c r="K39" s="47"/>
      <c r="L39" s="47"/>
      <c r="M39" s="47"/>
      <c r="N39" s="47"/>
      <c r="Z39" s="353" t="s">
        <v>252</v>
      </c>
      <c r="AA39" s="128" t="s">
        <v>83</v>
      </c>
      <c r="AB39" s="1405" t="s">
        <v>83</v>
      </c>
      <c r="AC39" s="1467"/>
      <c r="AD39" s="1468"/>
      <c r="AE39" s="1403" t="s">
        <v>35</v>
      </c>
      <c r="AF39" s="1468"/>
      <c r="AG39" s="1403" t="s">
        <v>1366</v>
      </c>
      <c r="AH39" s="1467"/>
      <c r="AI39" s="1468"/>
      <c r="AJ39" s="1472" t="s">
        <v>75</v>
      </c>
      <c r="AK39" s="1467"/>
      <c r="AL39" s="1468"/>
      <c r="AN39" s="79" t="s">
        <v>248</v>
      </c>
      <c r="AO39" s="80" t="s">
        <v>4624</v>
      </c>
      <c r="AT39" s="1005"/>
      <c r="AU39" s="1006"/>
      <c r="AZ39" s="228"/>
      <c r="BA39" s="280"/>
      <c r="BB39" s="280"/>
      <c r="BC39" s="280"/>
      <c r="BD39" s="59"/>
      <c r="BE39"/>
      <c r="BF39" s="58"/>
      <c r="BG39" s="58"/>
      <c r="BH39" s="58"/>
      <c r="BI39" s="280"/>
      <c r="BJ39" s="228"/>
      <c r="BK39" s="280"/>
      <c r="BL39" s="848" t="s">
        <v>382</v>
      </c>
      <c r="BM39" s="1017" t="s">
        <v>1377</v>
      </c>
      <c r="BN39" s="555" t="s">
        <v>239</v>
      </c>
      <c r="BO39" s="555" t="s">
        <v>239</v>
      </c>
      <c r="BP39" s="798" t="s">
        <v>239</v>
      </c>
      <c r="BQ39" s="119"/>
      <c r="BR39" s="119"/>
      <c r="BS39" s="119"/>
      <c r="BT39" s="119"/>
      <c r="BU39" s="302"/>
      <c r="BV39" s="352" t="s">
        <v>179</v>
      </c>
      <c r="BW39" s="59"/>
      <c r="BX39" s="58"/>
      <c r="CE39" s="302"/>
      <c r="CF39" s="907" t="s">
        <v>382</v>
      </c>
      <c r="CG39" s="842" t="s">
        <v>1946</v>
      </c>
      <c r="CH39" s="1033" t="s">
        <v>2494</v>
      </c>
      <c r="CI39" s="1034" t="s">
        <v>2495</v>
      </c>
      <c r="CJ39" s="1033" t="s">
        <v>2496</v>
      </c>
      <c r="CK39" s="1034" t="s">
        <v>2433</v>
      </c>
      <c r="CL39" s="1033" t="s">
        <v>2497</v>
      </c>
      <c r="CM39" s="1034" t="s">
        <v>2472</v>
      </c>
      <c r="CN39" s="1033" t="s">
        <v>2498</v>
      </c>
      <c r="CO39" s="1034" t="s">
        <v>2478</v>
      </c>
      <c r="CP39" s="1033" t="s">
        <v>2499</v>
      </c>
      <c r="CQ39" s="489">
        <v>55</v>
      </c>
      <c r="CR39" s="334"/>
      <c r="CT39" s="47"/>
      <c r="CU39" s="47"/>
      <c r="CV39" s="47"/>
      <c r="CW39" s="47"/>
      <c r="CX39" s="47"/>
      <c r="CY39" s="47"/>
      <c r="CZ39" s="58"/>
      <c r="DA39" s="287"/>
      <c r="DB39" s="58"/>
      <c r="DD39" s="47"/>
      <c r="DE39" s="47"/>
      <c r="DF39" s="47"/>
      <c r="DG39" s="139"/>
      <c r="DH39" s="47"/>
      <c r="DI39" s="47"/>
      <c r="DJ39" s="58"/>
      <c r="DK39" s="287"/>
      <c r="DL39" s="287"/>
      <c r="DM39" s="287"/>
      <c r="DN39" s="287"/>
      <c r="DO39" s="287"/>
      <c r="DP39" s="303"/>
      <c r="ED39" s="58"/>
      <c r="EE39" s="58"/>
      <c r="EF39" s="286"/>
      <c r="EG39" s="58"/>
      <c r="EH39" s="58"/>
      <c r="EI39" s="286"/>
      <c r="EJ39" s="58"/>
      <c r="EK39" s="40"/>
      <c r="EL39" s="40"/>
      <c r="EM39" s="41"/>
      <c r="EN39" s="40"/>
      <c r="EO39" s="583" t="s">
        <v>382</v>
      </c>
      <c r="EP39" s="973" t="s">
        <v>1362</v>
      </c>
      <c r="EQ39" s="556">
        <v>15.928</v>
      </c>
      <c r="ER39" s="556" t="s">
        <v>239</v>
      </c>
      <c r="ES39" s="348" t="s">
        <v>239</v>
      </c>
      <c r="FB39" s="59"/>
      <c r="FC39" s="1007"/>
      <c r="FG39" s="1008"/>
      <c r="FI39" s="280"/>
      <c r="FJ39" s="77"/>
      <c r="FK39" s="59"/>
      <c r="FL39" s="59"/>
      <c r="FM39" s="59"/>
      <c r="FN39" s="59"/>
      <c r="FO39" s="59"/>
      <c r="FP39" s="59"/>
      <c r="FQ39" s="59"/>
      <c r="FS39" s="280"/>
      <c r="FT39" s="1232"/>
      <c r="FU39" s="1232"/>
      <c r="FV39" s="1232"/>
      <c r="FW39" s="1232"/>
      <c r="FX39" s="1232"/>
      <c r="FY39" s="59"/>
      <c r="FZ39" s="59"/>
      <c r="GA39" s="59"/>
      <c r="GC39" s="993" t="s">
        <v>54</v>
      </c>
      <c r="GD39" s="813" t="s">
        <v>3363</v>
      </c>
      <c r="GE39" s="479" t="s">
        <v>3342</v>
      </c>
      <c r="GF39" s="813" t="s">
        <v>3364</v>
      </c>
      <c r="GG39" s="605" t="s">
        <v>3365</v>
      </c>
      <c r="GI39" s="739" t="s">
        <v>382</v>
      </c>
      <c r="GJ39" s="388" t="s">
        <v>3730</v>
      </c>
      <c r="GK39" s="1279">
        <v>1986</v>
      </c>
      <c r="GL39" s="388" t="s">
        <v>1471</v>
      </c>
      <c r="GM39" s="1280" t="s">
        <v>3554</v>
      </c>
      <c r="GN39" s="1281">
        <v>59</v>
      </c>
      <c r="GP39" s="485" t="s">
        <v>52</v>
      </c>
      <c r="GQ39" s="128" t="s">
        <v>1963</v>
      </c>
      <c r="GR39" s="128" t="s">
        <v>1737</v>
      </c>
      <c r="GS39" s="605" t="s">
        <v>3855</v>
      </c>
      <c r="GU39" s="1157" t="s">
        <v>54</v>
      </c>
      <c r="GV39" s="1308" t="s">
        <v>3939</v>
      </c>
      <c r="GW39" s="1249">
        <v>1981</v>
      </c>
      <c r="GX39" s="1308" t="s">
        <v>1478</v>
      </c>
      <c r="GY39" s="1309">
        <v>0.015874756944444443</v>
      </c>
      <c r="GZ39" s="1310">
        <v>24</v>
      </c>
      <c r="HB39" s="485" t="s">
        <v>49</v>
      </c>
      <c r="HC39" s="128" t="s">
        <v>1804</v>
      </c>
      <c r="HD39" s="128" t="s">
        <v>1737</v>
      </c>
      <c r="HE39" s="605" t="s">
        <v>4272</v>
      </c>
      <c r="HG39" s="1485"/>
      <c r="HH39" s="1486"/>
      <c r="HI39" s="1487"/>
      <c r="HJ39" s="1487"/>
      <c r="HK39" s="1487"/>
      <c r="HL39" s="1487"/>
      <c r="HM39" s="1487"/>
      <c r="HN39" s="1487"/>
      <c r="HO39" s="1487"/>
      <c r="HP39" s="1487"/>
      <c r="HQ39" s="1487"/>
      <c r="HR39" s="1487"/>
      <c r="HS39" s="1487"/>
      <c r="HT39" s="1490"/>
      <c r="HU39" s="1498"/>
      <c r="HV39" s="1473"/>
      <c r="HW39" s="1473"/>
      <c r="HX39" s="1487"/>
      <c r="HY39" s="1487"/>
      <c r="HZ39" s="1487"/>
      <c r="IA39" s="1487"/>
      <c r="IB39" s="1487"/>
      <c r="IC39" s="1487"/>
      <c r="ID39" s="1487"/>
      <c r="IE39" s="1487"/>
      <c r="IF39" s="1487"/>
      <c r="IG39" s="1487"/>
      <c r="IH39" s="1487"/>
      <c r="II39" s="1487"/>
      <c r="IJ39" s="1502"/>
      <c r="IL39" s="1154" t="s">
        <v>151</v>
      </c>
      <c r="IM39" s="1299" t="s">
        <v>4721</v>
      </c>
      <c r="IN39" s="1247">
        <v>1980</v>
      </c>
      <c r="IO39" s="1362" t="s">
        <v>4722</v>
      </c>
      <c r="IP39" s="1363">
        <v>0.014559768518518519</v>
      </c>
      <c r="IQ39" s="1300" t="s">
        <v>126</v>
      </c>
    </row>
    <row r="40" spans="1:251" ht="12.75">
      <c r="A40" s="848" t="s">
        <v>384</v>
      </c>
      <c r="B40" s="795" t="s">
        <v>638</v>
      </c>
      <c r="C40" s="554" t="s">
        <v>239</v>
      </c>
      <c r="D40" s="554" t="s">
        <v>239</v>
      </c>
      <c r="E40" s="790" t="s">
        <v>239</v>
      </c>
      <c r="K40" s="47"/>
      <c r="L40" s="47"/>
      <c r="M40" s="47"/>
      <c r="N40" s="47"/>
      <c r="Z40" s="353" t="s">
        <v>247</v>
      </c>
      <c r="AA40" s="128" t="s">
        <v>76</v>
      </c>
      <c r="AB40" s="1405" t="s">
        <v>140</v>
      </c>
      <c r="AC40" s="1467"/>
      <c r="AD40" s="1468"/>
      <c r="AE40" s="1403" t="s">
        <v>109</v>
      </c>
      <c r="AF40" s="1468"/>
      <c r="AG40" s="1403" t="s">
        <v>0</v>
      </c>
      <c r="AH40" s="1467"/>
      <c r="AI40" s="1468"/>
      <c r="AJ40" s="1472" t="s">
        <v>1631</v>
      </c>
      <c r="AK40" s="1467"/>
      <c r="AL40" s="1468"/>
      <c r="AN40" s="1340"/>
      <c r="AT40" s="352" t="s">
        <v>179</v>
      </c>
      <c r="AU40" s="59"/>
      <c r="AZ40" s="228"/>
      <c r="BA40" s="280"/>
      <c r="BB40" s="280"/>
      <c r="BC40" s="280"/>
      <c r="BD40" s="59"/>
      <c r="BE40"/>
      <c r="BF40" s="58"/>
      <c r="BG40" s="58"/>
      <c r="BH40" s="58"/>
      <c r="BI40" s="280"/>
      <c r="BJ40" s="228"/>
      <c r="BK40" s="280"/>
      <c r="BL40" s="848" t="s">
        <v>384</v>
      </c>
      <c r="BM40" s="1017" t="s">
        <v>2186</v>
      </c>
      <c r="BN40" s="555" t="s">
        <v>239</v>
      </c>
      <c r="BO40" s="555" t="s">
        <v>239</v>
      </c>
      <c r="BP40" s="798" t="s">
        <v>239</v>
      </c>
      <c r="BQ40" s="119"/>
      <c r="BR40" s="119"/>
      <c r="BS40" s="119"/>
      <c r="BT40" s="119"/>
      <c r="BU40" s="302"/>
      <c r="BV40" s="353" t="s">
        <v>249</v>
      </c>
      <c r="BW40" s="1400" t="s">
        <v>111</v>
      </c>
      <c r="BX40" s="1473"/>
      <c r="CE40" s="302"/>
      <c r="CF40" s="907" t="s">
        <v>384</v>
      </c>
      <c r="CG40" s="842" t="s">
        <v>550</v>
      </c>
      <c r="CH40" s="1033" t="s">
        <v>2500</v>
      </c>
      <c r="CI40" s="1034" t="s">
        <v>2501</v>
      </c>
      <c r="CJ40" s="1033" t="s">
        <v>2502</v>
      </c>
      <c r="CK40" s="1034" t="s">
        <v>2503</v>
      </c>
      <c r="CL40" s="1033" t="s">
        <v>2504</v>
      </c>
      <c r="CM40" s="1034" t="s">
        <v>2505</v>
      </c>
      <c r="CN40" s="1033" t="s">
        <v>2498</v>
      </c>
      <c r="CO40" s="1034" t="s">
        <v>2478</v>
      </c>
      <c r="CP40" s="1033" t="s">
        <v>2506</v>
      </c>
      <c r="CQ40" s="489">
        <v>56</v>
      </c>
      <c r="CR40" s="334"/>
      <c r="CT40" s="47"/>
      <c r="CU40" s="47"/>
      <c r="CV40" s="47"/>
      <c r="CW40" s="47"/>
      <c r="CX40" s="47"/>
      <c r="CY40" s="47"/>
      <c r="CZ40" s="58"/>
      <c r="DA40" s="287"/>
      <c r="DB40" s="58"/>
      <c r="DD40" s="47"/>
      <c r="DE40" s="47"/>
      <c r="DF40" s="228"/>
      <c r="DG40" s="280"/>
      <c r="DH40" s="47"/>
      <c r="DI40" s="47"/>
      <c r="DJ40" s="58"/>
      <c r="DK40" s="287"/>
      <c r="DL40" s="287"/>
      <c r="DM40" s="287"/>
      <c r="DN40" s="287"/>
      <c r="DO40" s="287"/>
      <c r="DP40" s="303"/>
      <c r="ED40" s="58"/>
      <c r="EE40" s="58"/>
      <c r="EF40" s="286"/>
      <c r="EG40" s="58"/>
      <c r="EH40" s="58"/>
      <c r="EI40" s="286"/>
      <c r="EJ40" s="58"/>
      <c r="EK40" s="40"/>
      <c r="EL40" s="40"/>
      <c r="EM40" s="41"/>
      <c r="EN40" s="40"/>
      <c r="FB40" s="59"/>
      <c r="FC40" s="1007"/>
      <c r="FG40" s="1008"/>
      <c r="FI40" s="280"/>
      <c r="FJ40" s="1232"/>
      <c r="FK40" s="1232"/>
      <c r="FL40" s="1232"/>
      <c r="FM40" s="1232"/>
      <c r="FN40" s="1232"/>
      <c r="FO40" s="59"/>
      <c r="FP40" s="59"/>
      <c r="FQ40" s="59"/>
      <c r="FT40" s="1232"/>
      <c r="FU40" s="1232"/>
      <c r="FV40" s="1232"/>
      <c r="FW40" s="1232"/>
      <c r="FX40" s="1232"/>
      <c r="FY40" s="287"/>
      <c r="FZ40" s="59"/>
      <c r="GA40" s="59"/>
      <c r="GC40" s="993" t="s">
        <v>120</v>
      </c>
      <c r="GD40" s="813" t="s">
        <v>3366</v>
      </c>
      <c r="GE40" s="479" t="s">
        <v>3339</v>
      </c>
      <c r="GF40" s="813" t="s">
        <v>3064</v>
      </c>
      <c r="GG40" s="605" t="s">
        <v>3367</v>
      </c>
      <c r="GI40" s="739" t="s">
        <v>384</v>
      </c>
      <c r="GJ40" s="388" t="s">
        <v>3731</v>
      </c>
      <c r="GK40" s="1279">
        <v>1983</v>
      </c>
      <c r="GL40" s="388" t="s">
        <v>3538</v>
      </c>
      <c r="GM40" s="1280" t="s">
        <v>3555</v>
      </c>
      <c r="GN40" s="1281">
        <v>60</v>
      </c>
      <c r="GP40" s="485" t="s">
        <v>56</v>
      </c>
      <c r="GQ40" s="128" t="s">
        <v>3836</v>
      </c>
      <c r="GR40" s="128" t="s">
        <v>603</v>
      </c>
      <c r="GS40" s="605" t="s">
        <v>3856</v>
      </c>
      <c r="GU40" s="1154" t="s">
        <v>120</v>
      </c>
      <c r="GV40" s="1299" t="s">
        <v>3940</v>
      </c>
      <c r="GW40" s="1247">
        <v>1968</v>
      </c>
      <c r="GX40" s="1299"/>
      <c r="GY40" s="1305">
        <v>0.016657002314814814</v>
      </c>
      <c r="GZ40" s="1300">
        <v>29</v>
      </c>
      <c r="HB40" s="1106" t="s">
        <v>47</v>
      </c>
      <c r="HC40" s="1073" t="s">
        <v>142</v>
      </c>
      <c r="HD40" s="1073" t="s">
        <v>222</v>
      </c>
      <c r="HE40" s="604" t="s">
        <v>4262</v>
      </c>
      <c r="HG40" s="1485"/>
      <c r="HH40" s="1486"/>
      <c r="HI40" s="1487"/>
      <c r="HJ40" s="1487"/>
      <c r="HK40" s="1487"/>
      <c r="HL40" s="1487"/>
      <c r="HM40" s="1487"/>
      <c r="HN40" s="1487"/>
      <c r="HO40" s="1487"/>
      <c r="HP40" s="1487"/>
      <c r="HQ40" s="1487"/>
      <c r="HR40" s="1487"/>
      <c r="HS40" s="1487"/>
      <c r="HT40" s="1490"/>
      <c r="HU40" s="1498"/>
      <c r="HV40" s="1473"/>
      <c r="HW40" s="1473"/>
      <c r="HX40" s="1487"/>
      <c r="HY40" s="1487"/>
      <c r="HZ40" s="1487"/>
      <c r="IA40" s="1487"/>
      <c r="IB40" s="1487"/>
      <c r="IC40" s="1487"/>
      <c r="ID40" s="1487"/>
      <c r="IE40" s="1487"/>
      <c r="IF40" s="1487"/>
      <c r="IG40" s="1487"/>
      <c r="IH40" s="1487"/>
      <c r="II40" s="1487"/>
      <c r="IJ40" s="1502"/>
      <c r="IL40" s="1154" t="s">
        <v>59</v>
      </c>
      <c r="IM40" s="1299" t="s">
        <v>4723</v>
      </c>
      <c r="IN40" s="1247">
        <v>1982</v>
      </c>
      <c r="IO40" s="1362" t="s">
        <v>4724</v>
      </c>
      <c r="IP40" s="1363">
        <v>0.014568888888888888</v>
      </c>
      <c r="IQ40" s="1300" t="s">
        <v>123</v>
      </c>
    </row>
    <row r="41" spans="1:251" ht="13.5" thickBot="1">
      <c r="A41" s="848" t="s">
        <v>386</v>
      </c>
      <c r="B41" s="762" t="s">
        <v>1737</v>
      </c>
      <c r="C41" s="761" t="s">
        <v>239</v>
      </c>
      <c r="D41" s="554" t="s">
        <v>239</v>
      </c>
      <c r="E41" s="790" t="s">
        <v>239</v>
      </c>
      <c r="K41" s="47"/>
      <c r="L41" s="47"/>
      <c r="M41" s="47"/>
      <c r="N41" s="47"/>
      <c r="Z41" s="353" t="s">
        <v>248</v>
      </c>
      <c r="AA41" s="128" t="s">
        <v>101</v>
      </c>
      <c r="AB41" s="1405" t="s">
        <v>1386</v>
      </c>
      <c r="AC41" s="1467"/>
      <c r="AD41" s="1468"/>
      <c r="AE41" s="1403" t="s">
        <v>95</v>
      </c>
      <c r="AF41" s="1468"/>
      <c r="AG41" s="1403" t="s">
        <v>95</v>
      </c>
      <c r="AH41" s="1467"/>
      <c r="AI41" s="1468"/>
      <c r="AJ41" s="1472" t="s">
        <v>1386</v>
      </c>
      <c r="AK41" s="1467"/>
      <c r="AL41" s="1468"/>
      <c r="AN41" s="1339" t="s">
        <v>2199</v>
      </c>
      <c r="AO41" s="80"/>
      <c r="AT41" s="353" t="s">
        <v>249</v>
      </c>
      <c r="AU41" s="128" t="s">
        <v>186</v>
      </c>
      <c r="AV41" s="1402" t="s">
        <v>125</v>
      </c>
      <c r="AW41" s="1473"/>
      <c r="AX41" s="1473"/>
      <c r="AY41" s="1473"/>
      <c r="AZ41" s="1473"/>
      <c r="BA41" s="1402" t="s">
        <v>125</v>
      </c>
      <c r="BB41" s="1473"/>
      <c r="BC41" s="1473"/>
      <c r="BD41" s="59"/>
      <c r="BE41"/>
      <c r="BF41" s="58"/>
      <c r="BG41" s="58"/>
      <c r="BH41" s="58"/>
      <c r="BI41" s="280"/>
      <c r="BJ41" s="228"/>
      <c r="BK41" s="280"/>
      <c r="BL41" s="848" t="s">
        <v>386</v>
      </c>
      <c r="BM41" s="862" t="s">
        <v>644</v>
      </c>
      <c r="BN41" s="796" t="s">
        <v>239</v>
      </c>
      <c r="BO41" s="555" t="s">
        <v>239</v>
      </c>
      <c r="BP41" s="798" t="s">
        <v>239</v>
      </c>
      <c r="BQ41" s="119"/>
      <c r="BR41" s="119"/>
      <c r="BS41" s="119"/>
      <c r="BT41" s="119"/>
      <c r="BU41" s="302"/>
      <c r="BV41" s="353" t="s">
        <v>250</v>
      </c>
      <c r="BW41" s="1478" t="s">
        <v>125</v>
      </c>
      <c r="BX41" s="1382"/>
      <c r="CE41" s="302"/>
      <c r="CF41" s="907" t="s">
        <v>386</v>
      </c>
      <c r="CG41" s="842" t="s">
        <v>545</v>
      </c>
      <c r="CH41" s="1033" t="s">
        <v>2507</v>
      </c>
      <c r="CI41" s="1034" t="s">
        <v>1774</v>
      </c>
      <c r="CJ41" s="1033" t="s">
        <v>2508</v>
      </c>
      <c r="CK41" s="1034" t="s">
        <v>2463</v>
      </c>
      <c r="CL41" s="1033" t="s">
        <v>2509</v>
      </c>
      <c r="CM41" s="1034" t="s">
        <v>2495</v>
      </c>
      <c r="CN41" s="1033" t="s">
        <v>2510</v>
      </c>
      <c r="CO41" s="1034" t="s">
        <v>2485</v>
      </c>
      <c r="CP41" s="1033" t="s">
        <v>2511</v>
      </c>
      <c r="CQ41" s="489">
        <v>58</v>
      </c>
      <c r="CR41" s="334"/>
      <c r="CT41" s="47"/>
      <c r="CU41" s="47"/>
      <c r="CV41" s="47"/>
      <c r="CW41" s="47"/>
      <c r="CX41" s="47"/>
      <c r="CY41" s="47"/>
      <c r="CZ41" s="58"/>
      <c r="DA41" s="287"/>
      <c r="DB41" s="58"/>
      <c r="DD41" s="47"/>
      <c r="DE41" s="47"/>
      <c r="DF41" s="228"/>
      <c r="DG41" s="280"/>
      <c r="DH41" s="47"/>
      <c r="DI41" s="47"/>
      <c r="DJ41" s="58"/>
      <c r="DK41" s="287"/>
      <c r="DL41" s="287"/>
      <c r="DM41" s="287"/>
      <c r="DN41" s="287"/>
      <c r="DO41" s="287"/>
      <c r="DP41" s="303"/>
      <c r="ED41" s="58"/>
      <c r="EE41" s="58"/>
      <c r="EF41" s="286"/>
      <c r="EG41" s="58"/>
      <c r="EH41" s="58"/>
      <c r="EI41" s="286"/>
      <c r="EJ41" s="58"/>
      <c r="EK41" s="40"/>
      <c r="EL41" s="40"/>
      <c r="EM41" s="41"/>
      <c r="EN41" s="40"/>
      <c r="EO41" s="352" t="s">
        <v>179</v>
      </c>
      <c r="EP41" s="59"/>
      <c r="EQ41" s="133"/>
      <c r="ER41" s="58"/>
      <c r="ET41" s="441"/>
      <c r="EU41" s="58"/>
      <c r="EV41" s="334"/>
      <c r="EW41" s="135"/>
      <c r="FB41" s="59"/>
      <c r="FG41" s="1008"/>
      <c r="FJ41" s="1232"/>
      <c r="FK41" s="1232"/>
      <c r="FL41" s="1232"/>
      <c r="FM41" s="1232"/>
      <c r="FN41" s="1232"/>
      <c r="FO41" s="287"/>
      <c r="FP41" s="59"/>
      <c r="FQ41" s="59"/>
      <c r="FT41" s="1232"/>
      <c r="FU41" s="1232"/>
      <c r="FV41" s="1232"/>
      <c r="FW41" s="1232"/>
      <c r="FX41" s="1232"/>
      <c r="FY41" s="287"/>
      <c r="FZ41" s="59"/>
      <c r="GA41" s="59"/>
      <c r="GC41" s="1123" t="s">
        <v>121</v>
      </c>
      <c r="GD41" s="819" t="s">
        <v>3368</v>
      </c>
      <c r="GE41" s="483" t="s">
        <v>3355</v>
      </c>
      <c r="GF41" s="819" t="s">
        <v>32</v>
      </c>
      <c r="GG41" s="831" t="s">
        <v>3369</v>
      </c>
      <c r="GI41" s="739" t="s">
        <v>386</v>
      </c>
      <c r="GJ41" s="388" t="s">
        <v>3732</v>
      </c>
      <c r="GK41" s="1279">
        <v>1992</v>
      </c>
      <c r="GL41" s="388" t="s">
        <v>1469</v>
      </c>
      <c r="GM41" s="1280" t="s">
        <v>3556</v>
      </c>
      <c r="GN41" s="1281">
        <v>61</v>
      </c>
      <c r="GP41" s="482" t="s">
        <v>53</v>
      </c>
      <c r="GQ41" s="177" t="s">
        <v>516</v>
      </c>
      <c r="GR41" s="177" t="s">
        <v>220</v>
      </c>
      <c r="GS41" s="831" t="s">
        <v>3857</v>
      </c>
      <c r="GU41" s="1154" t="s">
        <v>121</v>
      </c>
      <c r="GV41" s="1299" t="s">
        <v>3941</v>
      </c>
      <c r="GW41" s="1247">
        <v>1981</v>
      </c>
      <c r="GX41" s="1299" t="s">
        <v>3942</v>
      </c>
      <c r="GY41" s="1305">
        <v>0.016716793981481484</v>
      </c>
      <c r="GZ41" s="1300">
        <v>30</v>
      </c>
      <c r="HB41" s="485" t="s">
        <v>55</v>
      </c>
      <c r="HC41" s="128" t="s">
        <v>1963</v>
      </c>
      <c r="HD41" s="128" t="s">
        <v>1737</v>
      </c>
      <c r="HE41" s="605" t="s">
        <v>4273</v>
      </c>
      <c r="HG41" s="1485"/>
      <c r="HH41" s="1486"/>
      <c r="HI41" s="1487"/>
      <c r="HJ41" s="1487"/>
      <c r="HK41" s="1487"/>
      <c r="HL41" s="1487"/>
      <c r="HM41" s="1487"/>
      <c r="HN41" s="1487"/>
      <c r="HO41" s="1487"/>
      <c r="HP41" s="1487"/>
      <c r="HQ41" s="1487"/>
      <c r="HR41" s="1487"/>
      <c r="HS41" s="1487"/>
      <c r="HT41" s="1490"/>
      <c r="HU41" s="993" t="s">
        <v>46</v>
      </c>
      <c r="HV41" s="812" t="s">
        <v>699</v>
      </c>
      <c r="HW41" s="812" t="s">
        <v>131</v>
      </c>
      <c r="HX41" s="479" t="s">
        <v>4487</v>
      </c>
      <c r="HY41" s="479" t="s">
        <v>4488</v>
      </c>
      <c r="HZ41" s="479" t="s">
        <v>3304</v>
      </c>
      <c r="IA41" s="479" t="s">
        <v>1413</v>
      </c>
      <c r="IB41" s="479" t="s">
        <v>4312</v>
      </c>
      <c r="IC41" s="479" t="s">
        <v>1741</v>
      </c>
      <c r="ID41" s="479" t="s">
        <v>4312</v>
      </c>
      <c r="IE41" s="479" t="s">
        <v>4312</v>
      </c>
      <c r="IF41" s="479" t="s">
        <v>4312</v>
      </c>
      <c r="IG41" s="479" t="s">
        <v>4312</v>
      </c>
      <c r="IH41" s="479" t="s">
        <v>4513</v>
      </c>
      <c r="II41" s="813" t="s">
        <v>3145</v>
      </c>
      <c r="IJ41" s="605">
        <v>1</v>
      </c>
      <c r="IL41" s="1154" t="s">
        <v>58</v>
      </c>
      <c r="IM41" s="1299" t="s">
        <v>4725</v>
      </c>
      <c r="IN41" s="1247">
        <v>1984</v>
      </c>
      <c r="IO41" s="1362"/>
      <c r="IP41" s="1363">
        <v>0.014575590277777778</v>
      </c>
      <c r="IQ41" s="1300" t="s">
        <v>124</v>
      </c>
    </row>
    <row r="42" spans="1:251" ht="12.75">
      <c r="A42" s="848" t="s">
        <v>388</v>
      </c>
      <c r="B42" s="762" t="s">
        <v>651</v>
      </c>
      <c r="C42" s="761" t="s">
        <v>239</v>
      </c>
      <c r="D42" s="554" t="s">
        <v>239</v>
      </c>
      <c r="E42" s="790" t="s">
        <v>239</v>
      </c>
      <c r="K42" s="47"/>
      <c r="L42" s="47"/>
      <c r="M42" s="47"/>
      <c r="N42" s="47"/>
      <c r="Z42" s="47"/>
      <c r="AA42" s="616"/>
      <c r="AB42" s="616"/>
      <c r="AC42" s="616"/>
      <c r="AD42" s="616"/>
      <c r="AE42" s="47"/>
      <c r="AF42" s="47"/>
      <c r="AG42" s="47"/>
      <c r="AH42" s="47"/>
      <c r="AI42" s="47"/>
      <c r="AJ42" s="47"/>
      <c r="AK42" s="47"/>
      <c r="AL42" s="47"/>
      <c r="AN42" s="79" t="s">
        <v>249</v>
      </c>
      <c r="AO42" s="80" t="s">
        <v>35</v>
      </c>
      <c r="AT42" s="353" t="s">
        <v>250</v>
      </c>
      <c r="AU42" s="128" t="s">
        <v>80</v>
      </c>
      <c r="AV42" s="1402" t="s">
        <v>183</v>
      </c>
      <c r="AW42" s="1473"/>
      <c r="AX42" s="1473"/>
      <c r="AY42" s="1473"/>
      <c r="AZ42" s="1473"/>
      <c r="BA42" s="1402" t="s">
        <v>27</v>
      </c>
      <c r="BB42" s="1473"/>
      <c r="BC42" s="1473"/>
      <c r="BD42" s="59"/>
      <c r="BE42"/>
      <c r="BF42" s="58"/>
      <c r="BG42" s="58"/>
      <c r="BH42" s="58"/>
      <c r="BI42" s="280"/>
      <c r="BJ42" s="228"/>
      <c r="BK42" s="280"/>
      <c r="BL42" s="848" t="s">
        <v>388</v>
      </c>
      <c r="BM42" s="862" t="s">
        <v>1346</v>
      </c>
      <c r="BN42" s="796" t="s">
        <v>239</v>
      </c>
      <c r="BO42" s="555">
        <v>15.539</v>
      </c>
      <c r="BP42" s="798" t="s">
        <v>239</v>
      </c>
      <c r="BQ42" s="119"/>
      <c r="BR42" s="119"/>
      <c r="BS42" s="119"/>
      <c r="BT42" s="119"/>
      <c r="BU42" s="302"/>
      <c r="BV42" s="353" t="s">
        <v>251</v>
      </c>
      <c r="BW42" s="1400" t="s">
        <v>27</v>
      </c>
      <c r="BX42" s="1473"/>
      <c r="CC42" s="334"/>
      <c r="CD42" s="135"/>
      <c r="CE42" s="302"/>
      <c r="CF42" s="907" t="s">
        <v>388</v>
      </c>
      <c r="CG42" s="842" t="s">
        <v>2233</v>
      </c>
      <c r="CH42" s="1033" t="s">
        <v>2512</v>
      </c>
      <c r="CI42" s="1034" t="s">
        <v>2513</v>
      </c>
      <c r="CJ42" s="1033" t="s">
        <v>2514</v>
      </c>
      <c r="CK42" s="1034" t="s">
        <v>2439</v>
      </c>
      <c r="CL42" s="1033" t="s">
        <v>2515</v>
      </c>
      <c r="CM42" s="1034" t="s">
        <v>2501</v>
      </c>
      <c r="CN42" s="1033" t="s">
        <v>2516</v>
      </c>
      <c r="CO42" s="1034" t="s">
        <v>2501</v>
      </c>
      <c r="CP42" s="1033" t="s">
        <v>2517</v>
      </c>
      <c r="CQ42" s="489">
        <v>60</v>
      </c>
      <c r="CR42" s="334"/>
      <c r="CT42" s="47"/>
      <c r="CU42" s="47"/>
      <c r="CV42" s="47"/>
      <c r="CW42" s="47"/>
      <c r="CX42" s="47"/>
      <c r="CY42" s="47"/>
      <c r="CZ42" s="58"/>
      <c r="DA42" s="287"/>
      <c r="DB42" s="58"/>
      <c r="DD42" s="47"/>
      <c r="DE42" s="47"/>
      <c r="DF42" s="228"/>
      <c r="DG42" s="280"/>
      <c r="DH42" s="47"/>
      <c r="DI42" s="47"/>
      <c r="DJ42" s="58"/>
      <c r="DK42" s="287"/>
      <c r="DL42" s="287"/>
      <c r="DM42" s="287"/>
      <c r="DN42" s="287"/>
      <c r="DO42" s="287"/>
      <c r="DP42" s="303"/>
      <c r="ED42" s="58"/>
      <c r="EE42" s="58"/>
      <c r="EF42" s="286"/>
      <c r="EG42" s="58"/>
      <c r="EH42" s="58"/>
      <c r="EI42" s="286"/>
      <c r="EJ42" s="58"/>
      <c r="EK42" s="40"/>
      <c r="EL42" s="40"/>
      <c r="EM42" s="41"/>
      <c r="EN42" s="40"/>
      <c r="EO42" s="353" t="s">
        <v>249</v>
      </c>
      <c r="EP42" s="128" t="s">
        <v>71</v>
      </c>
      <c r="EQ42" s="1026" t="s">
        <v>78</v>
      </c>
      <c r="ER42" s="1028"/>
      <c r="ES42" s="1403" t="s">
        <v>102</v>
      </c>
      <c r="ET42" s="1468"/>
      <c r="EU42" s="1403" t="s">
        <v>125</v>
      </c>
      <c r="EV42" s="1467"/>
      <c r="EW42" s="1468"/>
      <c r="EX42" s="1472" t="s">
        <v>78</v>
      </c>
      <c r="EY42" s="1468"/>
      <c r="FB42" s="59"/>
      <c r="FG42" s="1008"/>
      <c r="FJ42" s="1232"/>
      <c r="FK42" s="1232"/>
      <c r="FL42" s="1232"/>
      <c r="FM42" s="1232"/>
      <c r="FN42" s="1232"/>
      <c r="FO42" s="287"/>
      <c r="FP42" s="59"/>
      <c r="FQ42" s="59"/>
      <c r="FT42" s="1232"/>
      <c r="FU42" s="1232"/>
      <c r="FV42" s="1232"/>
      <c r="FW42" s="1232"/>
      <c r="FX42" s="1232"/>
      <c r="FY42" s="287"/>
      <c r="FZ42" s="59"/>
      <c r="GA42" s="59"/>
      <c r="GC42" s="1276" t="s">
        <v>3494</v>
      </c>
      <c r="GD42" s="816"/>
      <c r="GE42" s="815"/>
      <c r="GF42" s="816"/>
      <c r="GG42" s="961"/>
      <c r="GI42" s="739" t="s">
        <v>388</v>
      </c>
      <c r="GJ42" s="388" t="s">
        <v>3733</v>
      </c>
      <c r="GK42" s="1279">
        <v>1984</v>
      </c>
      <c r="GL42" s="388" t="s">
        <v>222</v>
      </c>
      <c r="GM42" s="1280" t="s">
        <v>3557</v>
      </c>
      <c r="GN42" s="1281">
        <v>63</v>
      </c>
      <c r="GU42" s="1157" t="s">
        <v>63</v>
      </c>
      <c r="GV42" s="1308" t="s">
        <v>3981</v>
      </c>
      <c r="GW42" s="1249">
        <v>1983</v>
      </c>
      <c r="GX42" s="1308" t="s">
        <v>1478</v>
      </c>
      <c r="GY42" s="1309">
        <v>0.016857291666666666</v>
      </c>
      <c r="GZ42" s="1310">
        <v>32</v>
      </c>
      <c r="HB42" s="485" t="s">
        <v>52</v>
      </c>
      <c r="HC42" s="128" t="s">
        <v>516</v>
      </c>
      <c r="HD42" s="128" t="s">
        <v>220</v>
      </c>
      <c r="HE42" s="605" t="s">
        <v>4269</v>
      </c>
      <c r="HG42" s="1485"/>
      <c r="HH42" s="1486"/>
      <c r="HI42" s="1487"/>
      <c r="HJ42" s="1487"/>
      <c r="HK42" s="1487"/>
      <c r="HL42" s="1487"/>
      <c r="HM42" s="1487"/>
      <c r="HN42" s="1487"/>
      <c r="HO42" s="1487"/>
      <c r="HP42" s="1487"/>
      <c r="HQ42" s="1487"/>
      <c r="HR42" s="1487"/>
      <c r="HS42" s="1487"/>
      <c r="HT42" s="1490"/>
      <c r="HU42" s="993" t="s">
        <v>50</v>
      </c>
      <c r="HV42" s="812" t="s">
        <v>4473</v>
      </c>
      <c r="HW42" s="812" t="s">
        <v>225</v>
      </c>
      <c r="HX42" s="479" t="s">
        <v>4489</v>
      </c>
      <c r="HY42" s="479" t="s">
        <v>4316</v>
      </c>
      <c r="HZ42" s="479" t="s">
        <v>4489</v>
      </c>
      <c r="IA42" s="479" t="s">
        <v>4312</v>
      </c>
      <c r="IB42" s="479" t="s">
        <v>4312</v>
      </c>
      <c r="IC42" s="479" t="s">
        <v>4312</v>
      </c>
      <c r="ID42" s="479" t="s">
        <v>4312</v>
      </c>
      <c r="IE42" s="479" t="s">
        <v>4312</v>
      </c>
      <c r="IF42" s="479" t="s">
        <v>1741</v>
      </c>
      <c r="IG42" s="479" t="s">
        <v>4312</v>
      </c>
      <c r="IH42" s="479" t="s">
        <v>4514</v>
      </c>
      <c r="II42" s="813" t="s">
        <v>4341</v>
      </c>
      <c r="IJ42" s="605">
        <v>2</v>
      </c>
      <c r="IL42" s="1154" t="s">
        <v>122</v>
      </c>
      <c r="IM42" s="1299" t="s">
        <v>4726</v>
      </c>
      <c r="IN42" s="1247">
        <v>1993</v>
      </c>
      <c r="IO42" s="1362"/>
      <c r="IP42" s="1363">
        <v>0.01498295138888889</v>
      </c>
      <c r="IQ42" s="1300" t="s">
        <v>164</v>
      </c>
    </row>
    <row r="43" spans="1:251" ht="12.75">
      <c r="A43" s="848" t="s">
        <v>391</v>
      </c>
      <c r="B43" s="762" t="s">
        <v>1361</v>
      </c>
      <c r="C43" s="761" t="s">
        <v>239</v>
      </c>
      <c r="D43" s="554" t="s">
        <v>239</v>
      </c>
      <c r="E43" s="790" t="s">
        <v>239</v>
      </c>
      <c r="K43" s="47"/>
      <c r="L43" s="47"/>
      <c r="M43" s="47"/>
      <c r="N43" s="47"/>
      <c r="Z43" s="47"/>
      <c r="AA43" s="616"/>
      <c r="AB43" s="616"/>
      <c r="AC43" s="616"/>
      <c r="AD43" s="616"/>
      <c r="AE43" s="47"/>
      <c r="AF43" s="47"/>
      <c r="AG43" s="47"/>
      <c r="AH43" s="47"/>
      <c r="AI43" s="47"/>
      <c r="AJ43" s="47"/>
      <c r="AK43" s="47"/>
      <c r="AL43" s="47"/>
      <c r="AN43" s="79" t="s">
        <v>250</v>
      </c>
      <c r="AO43" s="80" t="s">
        <v>80</v>
      </c>
      <c r="AT43" s="353" t="s">
        <v>251</v>
      </c>
      <c r="AU43" s="128" t="s">
        <v>73</v>
      </c>
      <c r="AV43" s="1402" t="s">
        <v>142</v>
      </c>
      <c r="AW43" s="1473"/>
      <c r="AX43" s="1473"/>
      <c r="AY43" s="1473"/>
      <c r="AZ43" s="1473"/>
      <c r="BA43" s="1402" t="s">
        <v>184</v>
      </c>
      <c r="BB43" s="1473"/>
      <c r="BC43" s="1473"/>
      <c r="BD43" s="59"/>
      <c r="BE43"/>
      <c r="BF43" s="58"/>
      <c r="BG43" s="58"/>
      <c r="BH43" s="58"/>
      <c r="BI43" s="280"/>
      <c r="BJ43" s="228"/>
      <c r="BK43" s="280"/>
      <c r="BL43" s="848" t="s">
        <v>391</v>
      </c>
      <c r="BM43" s="762" t="s">
        <v>515</v>
      </c>
      <c r="BN43" s="761">
        <v>15.025</v>
      </c>
      <c r="BO43" s="554" t="s">
        <v>239</v>
      </c>
      <c r="BP43" s="790" t="s">
        <v>239</v>
      </c>
      <c r="BU43" s="302"/>
      <c r="BV43" s="353" t="s">
        <v>74</v>
      </c>
      <c r="BW43" s="1400" t="s">
        <v>180</v>
      </c>
      <c r="BX43" s="1473"/>
      <c r="CC43" s="59"/>
      <c r="CD43" s="58"/>
      <c r="CE43" s="302"/>
      <c r="CF43" s="907" t="s">
        <v>391</v>
      </c>
      <c r="CG43" s="842" t="s">
        <v>363</v>
      </c>
      <c r="CH43" s="1033" t="s">
        <v>2428</v>
      </c>
      <c r="CI43" s="1034" t="s">
        <v>2518</v>
      </c>
      <c r="CJ43" s="1033" t="s">
        <v>2519</v>
      </c>
      <c r="CK43" s="1034" t="s">
        <v>2485</v>
      </c>
      <c r="CL43" s="1033" t="s">
        <v>2520</v>
      </c>
      <c r="CM43" s="1034" t="s">
        <v>2521</v>
      </c>
      <c r="CN43" s="1033" t="s">
        <v>2522</v>
      </c>
      <c r="CO43" s="1034" t="s">
        <v>2472</v>
      </c>
      <c r="CP43" s="1033" t="s">
        <v>2523</v>
      </c>
      <c r="CQ43" s="489">
        <v>62</v>
      </c>
      <c r="CR43" s="334"/>
      <c r="CT43" s="47"/>
      <c r="CU43" s="47"/>
      <c r="CV43" s="47"/>
      <c r="CW43" s="47"/>
      <c r="CX43" s="47"/>
      <c r="CY43" s="47"/>
      <c r="CZ43" s="58"/>
      <c r="DA43" s="287"/>
      <c r="DB43" s="58"/>
      <c r="DD43" s="47"/>
      <c r="DE43" s="47"/>
      <c r="DF43" s="228"/>
      <c r="DG43" s="280"/>
      <c r="DH43" s="47"/>
      <c r="DI43" s="47"/>
      <c r="DJ43" s="58"/>
      <c r="DK43" s="287"/>
      <c r="DL43" s="287"/>
      <c r="DM43" s="287"/>
      <c r="DN43" s="287"/>
      <c r="DO43" s="287"/>
      <c r="DP43" s="303"/>
      <c r="ED43" s="58"/>
      <c r="EE43" s="58"/>
      <c r="EF43" s="286"/>
      <c r="EG43" s="58"/>
      <c r="EH43" s="58"/>
      <c r="EI43" s="286"/>
      <c r="EJ43" s="58"/>
      <c r="EK43" s="40"/>
      <c r="EL43" s="40"/>
      <c r="EM43" s="41"/>
      <c r="EN43" s="40"/>
      <c r="EO43" s="353" t="s">
        <v>250</v>
      </c>
      <c r="EP43" s="128" t="s">
        <v>80</v>
      </c>
      <c r="EQ43" s="1026" t="s">
        <v>401</v>
      </c>
      <c r="ER43" s="1028"/>
      <c r="ES43" s="1403" t="s">
        <v>183</v>
      </c>
      <c r="ET43" s="1468"/>
      <c r="EU43" s="1403" t="s">
        <v>27</v>
      </c>
      <c r="EV43" s="1467"/>
      <c r="EW43" s="1468"/>
      <c r="EX43" s="1472" t="s">
        <v>72</v>
      </c>
      <c r="EY43" s="1468"/>
      <c r="FB43" s="59"/>
      <c r="FG43" s="1008"/>
      <c r="FJ43" s="1232"/>
      <c r="FK43" s="1232"/>
      <c r="FL43" s="1232"/>
      <c r="FM43" s="1232"/>
      <c r="FN43" s="1232"/>
      <c r="FO43" s="287"/>
      <c r="FP43" s="59"/>
      <c r="FQ43" s="59"/>
      <c r="FT43" s="1232"/>
      <c r="FU43" s="1232"/>
      <c r="FV43" s="1232"/>
      <c r="FW43" s="1232"/>
      <c r="FX43" s="1232"/>
      <c r="FY43" s="287"/>
      <c r="FZ43" s="59"/>
      <c r="GA43" s="59"/>
      <c r="GC43" s="993" t="s">
        <v>46</v>
      </c>
      <c r="GD43" s="813" t="s">
        <v>3178</v>
      </c>
      <c r="GE43" s="479" t="s">
        <v>3370</v>
      </c>
      <c r="GF43" s="813" t="s">
        <v>3112</v>
      </c>
      <c r="GG43" s="605" t="s">
        <v>3485</v>
      </c>
      <c r="GI43" s="739" t="s">
        <v>391</v>
      </c>
      <c r="GJ43" s="388" t="s">
        <v>3734</v>
      </c>
      <c r="GK43" s="1279">
        <v>1978</v>
      </c>
      <c r="GL43" s="388" t="s">
        <v>3558</v>
      </c>
      <c r="GM43" s="1280" t="s">
        <v>3559</v>
      </c>
      <c r="GN43" s="1281">
        <v>64</v>
      </c>
      <c r="GU43" s="1154" t="s">
        <v>151</v>
      </c>
      <c r="GV43" s="1299" t="s">
        <v>3893</v>
      </c>
      <c r="GW43" s="1247">
        <v>1972</v>
      </c>
      <c r="GX43" s="1299"/>
      <c r="GY43" s="1305">
        <v>0.017130775462962964</v>
      </c>
      <c r="GZ43" s="1300">
        <v>36</v>
      </c>
      <c r="HB43" s="485" t="s">
        <v>56</v>
      </c>
      <c r="HC43" s="128" t="s">
        <v>4264</v>
      </c>
      <c r="HD43" s="128" t="s">
        <v>715</v>
      </c>
      <c r="HE43" s="605" t="s">
        <v>2093</v>
      </c>
      <c r="HG43" s="1485"/>
      <c r="HH43" s="1486"/>
      <c r="HI43" s="1487"/>
      <c r="HJ43" s="1487"/>
      <c r="HK43" s="1487"/>
      <c r="HL43" s="1487"/>
      <c r="HM43" s="1487"/>
      <c r="HN43" s="1487"/>
      <c r="HO43" s="1487"/>
      <c r="HP43" s="1487"/>
      <c r="HQ43" s="1487"/>
      <c r="HR43" s="1487"/>
      <c r="HS43" s="1487"/>
      <c r="HT43" s="1490"/>
      <c r="HU43" s="993" t="s">
        <v>49</v>
      </c>
      <c r="HV43" s="812" t="s">
        <v>698</v>
      </c>
      <c r="HW43" s="812" t="s">
        <v>131</v>
      </c>
      <c r="HX43" s="479" t="s">
        <v>3137</v>
      </c>
      <c r="HY43" s="479" t="s">
        <v>4316</v>
      </c>
      <c r="HZ43" s="479" t="s">
        <v>3137</v>
      </c>
      <c r="IA43" s="479" t="s">
        <v>4312</v>
      </c>
      <c r="IB43" s="479" t="s">
        <v>4312</v>
      </c>
      <c r="IC43" s="479" t="s">
        <v>1741</v>
      </c>
      <c r="ID43" s="479" t="s">
        <v>4312</v>
      </c>
      <c r="IE43" s="479" t="s">
        <v>4312</v>
      </c>
      <c r="IF43" s="479" t="s">
        <v>4312</v>
      </c>
      <c r="IG43" s="479" t="s">
        <v>4312</v>
      </c>
      <c r="IH43" s="479" t="s">
        <v>4514</v>
      </c>
      <c r="II43" s="813" t="s">
        <v>3176</v>
      </c>
      <c r="IJ43" s="605">
        <v>3</v>
      </c>
      <c r="IL43" s="1157" t="s">
        <v>152</v>
      </c>
      <c r="IM43" s="1308" t="s">
        <v>4727</v>
      </c>
      <c r="IN43" s="1249">
        <v>1988</v>
      </c>
      <c r="IO43" s="1366" t="s">
        <v>1478</v>
      </c>
      <c r="IP43" s="1367">
        <v>0.015150462962962963</v>
      </c>
      <c r="IQ43" s="1310" t="s">
        <v>227</v>
      </c>
    </row>
    <row r="44" spans="1:251" ht="12.75">
      <c r="A44" s="848" t="s">
        <v>394</v>
      </c>
      <c r="B44" s="762" t="s">
        <v>1342</v>
      </c>
      <c r="C44" s="761" t="s">
        <v>239</v>
      </c>
      <c r="D44" s="554" t="s">
        <v>239</v>
      </c>
      <c r="E44" s="790" t="s">
        <v>239</v>
      </c>
      <c r="K44" s="47"/>
      <c r="L44" s="47"/>
      <c r="M44" s="47"/>
      <c r="N44" s="47"/>
      <c r="AN44" s="79" t="s">
        <v>251</v>
      </c>
      <c r="AO44" s="80" t="s">
        <v>4588</v>
      </c>
      <c r="AT44" s="353" t="s">
        <v>74</v>
      </c>
      <c r="AU44" s="128" t="s">
        <v>13</v>
      </c>
      <c r="AV44" s="1402" t="s">
        <v>253</v>
      </c>
      <c r="AW44" s="1473"/>
      <c r="AX44" s="1473"/>
      <c r="AY44" s="1473"/>
      <c r="AZ44" s="1473"/>
      <c r="BA44" s="1402" t="s">
        <v>94</v>
      </c>
      <c r="BB44" s="1473"/>
      <c r="BC44" s="1473"/>
      <c r="BD44" s="280"/>
      <c r="BE44" s="228"/>
      <c r="BF44" s="280"/>
      <c r="BG44" s="280"/>
      <c r="BH44" s="280"/>
      <c r="BI44" s="58"/>
      <c r="BJ44" s="281"/>
      <c r="BK44" s="281"/>
      <c r="BL44" s="848" t="s">
        <v>394</v>
      </c>
      <c r="BM44" s="762" t="s">
        <v>1660</v>
      </c>
      <c r="BN44" s="761" t="s">
        <v>239</v>
      </c>
      <c r="BO44" s="554" t="s">
        <v>239</v>
      </c>
      <c r="BP44" s="790" t="s">
        <v>239</v>
      </c>
      <c r="BU44" s="58"/>
      <c r="BV44" s="353" t="s">
        <v>252</v>
      </c>
      <c r="BW44" s="1400" t="s">
        <v>11</v>
      </c>
      <c r="BX44" s="1473"/>
      <c r="CC44" s="58"/>
      <c r="CD44" s="281"/>
      <c r="CE44" s="58"/>
      <c r="CF44" s="907" t="s">
        <v>394</v>
      </c>
      <c r="CG44" s="842" t="s">
        <v>1419</v>
      </c>
      <c r="CH44" s="1033" t="s">
        <v>2524</v>
      </c>
      <c r="CI44" s="1034" t="s">
        <v>2525</v>
      </c>
      <c r="CJ44" s="1033" t="s">
        <v>2526</v>
      </c>
      <c r="CK44" s="1034" t="s">
        <v>2495</v>
      </c>
      <c r="CL44" s="1033" t="s">
        <v>2527</v>
      </c>
      <c r="CM44" s="1034" t="s">
        <v>2503</v>
      </c>
      <c r="CN44" s="1033" t="s">
        <v>2528</v>
      </c>
      <c r="CO44" s="1034" t="s">
        <v>2505</v>
      </c>
      <c r="CP44" s="1033" t="s">
        <v>2529</v>
      </c>
      <c r="CQ44" s="489">
        <v>63</v>
      </c>
      <c r="CR44" s="58"/>
      <c r="CT44" s="47"/>
      <c r="CV44" s="287"/>
      <c r="CW44" s="58"/>
      <c r="CX44" s="58"/>
      <c r="CY44" s="286"/>
      <c r="CZ44" s="59"/>
      <c r="DA44" s="40"/>
      <c r="DB44" s="40"/>
      <c r="DD44" s="47"/>
      <c r="DG44" s="280"/>
      <c r="DH44" s="58"/>
      <c r="DI44" s="286"/>
      <c r="DJ44" s="59"/>
      <c r="DK44" s="40"/>
      <c r="DL44" s="40"/>
      <c r="DM44" s="40"/>
      <c r="DN44" s="40"/>
      <c r="DO44" s="40"/>
      <c r="DP44" s="49"/>
      <c r="DQ44" s="297"/>
      <c r="EA44" s="58"/>
      <c r="EB44" s="58"/>
      <c r="ED44" s="58"/>
      <c r="EE44" s="286"/>
      <c r="EF44" s="58"/>
      <c r="EG44" s="40"/>
      <c r="EH44" s="40"/>
      <c r="EI44" s="41"/>
      <c r="EJ44" s="43"/>
      <c r="EK44" s="43"/>
      <c r="EL44" s="43"/>
      <c r="EM44" s="43"/>
      <c r="EN44" s="58"/>
      <c r="EO44" s="353" t="s">
        <v>251</v>
      </c>
      <c r="EP44" s="128" t="s">
        <v>73</v>
      </c>
      <c r="EQ44" s="1026" t="s">
        <v>82</v>
      </c>
      <c r="ER44" s="1028"/>
      <c r="ES44" s="1403" t="s">
        <v>184</v>
      </c>
      <c r="ET44" s="1468"/>
      <c r="EU44" s="1403" t="s">
        <v>184</v>
      </c>
      <c r="EV44" s="1467"/>
      <c r="EW44" s="1468"/>
      <c r="EX44" s="1472" t="s">
        <v>82</v>
      </c>
      <c r="EY44" s="1468"/>
      <c r="EZ44" s="58"/>
      <c r="FB44" s="59"/>
      <c r="FG44" s="1008"/>
      <c r="FJ44" s="1232"/>
      <c r="FK44" s="1232"/>
      <c r="FL44" s="1232"/>
      <c r="FM44" s="1232"/>
      <c r="FN44" s="1232"/>
      <c r="FO44" s="287"/>
      <c r="FP44" s="59"/>
      <c r="FQ44" s="59"/>
      <c r="FT44" s="1232"/>
      <c r="FU44" s="1232"/>
      <c r="FV44" s="1232"/>
      <c r="FW44" s="1232"/>
      <c r="FX44" s="1232"/>
      <c r="FY44" s="287"/>
      <c r="FZ44" s="59"/>
      <c r="GA44" s="59"/>
      <c r="GC44" s="993" t="s">
        <v>50</v>
      </c>
      <c r="GD44" s="813" t="s">
        <v>3179</v>
      </c>
      <c r="GE44" s="479" t="s">
        <v>3371</v>
      </c>
      <c r="GF44" s="813" t="s">
        <v>3073</v>
      </c>
      <c r="GG44" s="605" t="s">
        <v>3372</v>
      </c>
      <c r="GI44" s="739" t="s">
        <v>394</v>
      </c>
      <c r="GJ44" s="388" t="s">
        <v>3735</v>
      </c>
      <c r="GK44" s="1279">
        <v>1982</v>
      </c>
      <c r="GL44" s="388" t="s">
        <v>3560</v>
      </c>
      <c r="GM44" s="1280" t="s">
        <v>3561</v>
      </c>
      <c r="GN44" s="1281">
        <v>66</v>
      </c>
      <c r="GU44" s="1154" t="s">
        <v>59</v>
      </c>
      <c r="GV44" s="1299" t="s">
        <v>3943</v>
      </c>
      <c r="GW44" s="1247">
        <v>1973</v>
      </c>
      <c r="GX44" s="1299"/>
      <c r="GY44" s="1305">
        <v>0.017335462962962962</v>
      </c>
      <c r="GZ44" s="1300">
        <v>41</v>
      </c>
      <c r="HB44" s="485" t="s">
        <v>53</v>
      </c>
      <c r="HC44" s="128" t="s">
        <v>4266</v>
      </c>
      <c r="HD44" s="128" t="s">
        <v>1992</v>
      </c>
      <c r="HE44" s="605" t="s">
        <v>4268</v>
      </c>
      <c r="HG44" s="1485"/>
      <c r="HH44" s="1486"/>
      <c r="HI44" s="1487"/>
      <c r="HJ44" s="1487"/>
      <c r="HK44" s="1487"/>
      <c r="HL44" s="1487"/>
      <c r="HM44" s="1487"/>
      <c r="HN44" s="1487"/>
      <c r="HO44" s="1487"/>
      <c r="HP44" s="1487"/>
      <c r="HQ44" s="1487"/>
      <c r="HR44" s="1487"/>
      <c r="HS44" s="1487"/>
      <c r="HT44" s="1490"/>
      <c r="HU44" s="993" t="s">
        <v>47</v>
      </c>
      <c r="HV44" s="812" t="s">
        <v>4474</v>
      </c>
      <c r="HW44" s="812" t="s">
        <v>211</v>
      </c>
      <c r="HX44" s="479" t="s">
        <v>4490</v>
      </c>
      <c r="HY44" s="479" t="s">
        <v>4316</v>
      </c>
      <c r="HZ44" s="479" t="s">
        <v>4490</v>
      </c>
      <c r="IA44" s="479" t="s">
        <v>1739</v>
      </c>
      <c r="IB44" s="479" t="s">
        <v>4312</v>
      </c>
      <c r="IC44" s="479" t="s">
        <v>1741</v>
      </c>
      <c r="ID44" s="479" t="s">
        <v>4312</v>
      </c>
      <c r="IE44" s="479" t="s">
        <v>4312</v>
      </c>
      <c r="IF44" s="479" t="s">
        <v>4312</v>
      </c>
      <c r="IG44" s="479" t="s">
        <v>4312</v>
      </c>
      <c r="IH44" s="479" t="s">
        <v>4515</v>
      </c>
      <c r="II44" s="813" t="s">
        <v>4522</v>
      </c>
      <c r="IJ44" s="605">
        <v>4</v>
      </c>
      <c r="IL44" s="1154" t="s">
        <v>153</v>
      </c>
      <c r="IM44" s="1299" t="s">
        <v>4728</v>
      </c>
      <c r="IN44" s="1247">
        <v>1992</v>
      </c>
      <c r="IO44" s="1362" t="s">
        <v>4713</v>
      </c>
      <c r="IP44" s="1363">
        <v>0.015168148148148148</v>
      </c>
      <c r="IQ44" s="1300" t="s">
        <v>229</v>
      </c>
    </row>
    <row r="45" spans="1:251" ht="13.5" thickBot="1">
      <c r="A45" s="909" t="s">
        <v>397</v>
      </c>
      <c r="B45" s="938" t="s">
        <v>1362</v>
      </c>
      <c r="C45" s="895">
        <v>15.69</v>
      </c>
      <c r="D45" s="556">
        <v>17.468</v>
      </c>
      <c r="E45" s="793" t="s">
        <v>239</v>
      </c>
      <c r="K45" s="47"/>
      <c r="L45" s="47"/>
      <c r="M45" s="47"/>
      <c r="N45" s="47"/>
      <c r="AN45" s="79" t="s">
        <v>74</v>
      </c>
      <c r="AO45" s="80" t="s">
        <v>4589</v>
      </c>
      <c r="AT45" s="353" t="s">
        <v>252</v>
      </c>
      <c r="AU45" s="128" t="s">
        <v>81</v>
      </c>
      <c r="AV45" s="1402" t="s">
        <v>2271</v>
      </c>
      <c r="AW45" s="1473"/>
      <c r="AX45" s="1473"/>
      <c r="AY45" s="1473"/>
      <c r="AZ45" s="1473"/>
      <c r="BA45" s="1402" t="s">
        <v>1366</v>
      </c>
      <c r="BB45" s="1473"/>
      <c r="BC45" s="1473"/>
      <c r="BD45" s="280"/>
      <c r="BE45" s="228"/>
      <c r="BF45" s="280"/>
      <c r="BG45" s="280"/>
      <c r="BH45" s="280"/>
      <c r="BI45" s="58"/>
      <c r="BJ45" s="281"/>
      <c r="BK45" s="281"/>
      <c r="BL45" s="848" t="s">
        <v>397</v>
      </c>
      <c r="BM45" s="762" t="s">
        <v>209</v>
      </c>
      <c r="BN45" s="761" t="s">
        <v>239</v>
      </c>
      <c r="BO45" s="554" t="s">
        <v>239</v>
      </c>
      <c r="BP45" s="790" t="s">
        <v>239</v>
      </c>
      <c r="BU45" s="58"/>
      <c r="BV45" s="353" t="s">
        <v>247</v>
      </c>
      <c r="BW45" s="1400" t="s">
        <v>139</v>
      </c>
      <c r="BX45" s="1473"/>
      <c r="CC45" s="58"/>
      <c r="CD45" s="281"/>
      <c r="CE45" s="58"/>
      <c r="CF45" s="907" t="s">
        <v>397</v>
      </c>
      <c r="CG45" s="842" t="s">
        <v>2530</v>
      </c>
      <c r="CH45" s="1033" t="s">
        <v>2531</v>
      </c>
      <c r="CI45" s="1034" t="s">
        <v>2532</v>
      </c>
      <c r="CJ45" s="1033" t="s">
        <v>683</v>
      </c>
      <c r="CK45" s="479" t="s">
        <v>683</v>
      </c>
      <c r="CL45" s="1033" t="s">
        <v>2533</v>
      </c>
      <c r="CM45" s="1034" t="s">
        <v>2429</v>
      </c>
      <c r="CN45" s="1033" t="s">
        <v>995</v>
      </c>
      <c r="CO45" s="1034" t="s">
        <v>1784</v>
      </c>
      <c r="CP45" s="1033" t="s">
        <v>683</v>
      </c>
      <c r="CQ45" s="489" t="s">
        <v>683</v>
      </c>
      <c r="CR45" s="58"/>
      <c r="CT45" s="47"/>
      <c r="CV45" s="287"/>
      <c r="CW45" s="58"/>
      <c r="CX45" s="58"/>
      <c r="CY45" s="286"/>
      <c r="CZ45" s="59"/>
      <c r="DA45" s="40"/>
      <c r="DB45" s="40"/>
      <c r="DD45" s="47"/>
      <c r="DG45" s="280"/>
      <c r="DH45" s="58"/>
      <c r="DI45" s="286"/>
      <c r="DJ45" s="59"/>
      <c r="DK45" s="40"/>
      <c r="DL45" s="40"/>
      <c r="DM45" s="40"/>
      <c r="DN45" s="40"/>
      <c r="DO45" s="40"/>
      <c r="DP45" s="49"/>
      <c r="DQ45" s="297"/>
      <c r="EA45" s="58"/>
      <c r="EB45" s="58"/>
      <c r="ED45" s="58"/>
      <c r="EE45" s="286"/>
      <c r="EF45" s="58"/>
      <c r="EG45" s="40"/>
      <c r="EH45" s="40"/>
      <c r="EI45" s="41"/>
      <c r="EJ45" s="43"/>
      <c r="EK45" s="43"/>
      <c r="EL45" s="43"/>
      <c r="EM45" s="43"/>
      <c r="EN45" s="58"/>
      <c r="EO45" s="353" t="s">
        <v>74</v>
      </c>
      <c r="EP45" s="128" t="s">
        <v>13</v>
      </c>
      <c r="EQ45" s="1026" t="s">
        <v>13</v>
      </c>
      <c r="ER45" s="1028"/>
      <c r="ES45" s="1403" t="s">
        <v>94</v>
      </c>
      <c r="ET45" s="1468"/>
      <c r="EU45" s="1403" t="s">
        <v>94</v>
      </c>
      <c r="EV45" s="1467"/>
      <c r="EW45" s="1468"/>
      <c r="EX45" s="1472" t="s">
        <v>73</v>
      </c>
      <c r="EY45" s="1468"/>
      <c r="EZ45" s="58"/>
      <c r="FB45" s="59"/>
      <c r="FG45" s="1008"/>
      <c r="FJ45" s="1232"/>
      <c r="FK45" s="1232"/>
      <c r="FL45" s="1232"/>
      <c r="FM45" s="1232"/>
      <c r="FN45" s="1232"/>
      <c r="FO45" s="287"/>
      <c r="FP45" s="59"/>
      <c r="FQ45" s="59"/>
      <c r="FT45" s="1232"/>
      <c r="FU45" s="1232"/>
      <c r="FV45" s="1232"/>
      <c r="FW45" s="1232"/>
      <c r="FX45" s="1232"/>
      <c r="FY45" s="287"/>
      <c r="FZ45" s="59"/>
      <c r="GA45" s="59"/>
      <c r="GC45" s="993" t="s">
        <v>49</v>
      </c>
      <c r="GD45" s="813" t="s">
        <v>3183</v>
      </c>
      <c r="GE45" s="479" t="s">
        <v>1764</v>
      </c>
      <c r="GF45" s="813" t="s">
        <v>3045</v>
      </c>
      <c r="GG45" s="605" t="s">
        <v>3307</v>
      </c>
      <c r="GI45" s="739" t="s">
        <v>397</v>
      </c>
      <c r="GJ45" s="388" t="s">
        <v>3736</v>
      </c>
      <c r="GK45" s="1279">
        <v>1980</v>
      </c>
      <c r="GL45" s="388" t="s">
        <v>1471</v>
      </c>
      <c r="GM45" s="1280" t="s">
        <v>3562</v>
      </c>
      <c r="GN45" s="1281">
        <v>68</v>
      </c>
      <c r="GU45" s="1154" t="s">
        <v>58</v>
      </c>
      <c r="GV45" s="1299" t="s">
        <v>3944</v>
      </c>
      <c r="GW45" s="1247">
        <v>1978</v>
      </c>
      <c r="GX45" s="1299"/>
      <c r="GY45" s="1305">
        <v>0.01737912037037037</v>
      </c>
      <c r="GZ45" s="1300">
        <v>42</v>
      </c>
      <c r="HB45" s="1317" t="s">
        <v>57</v>
      </c>
      <c r="HC45" s="1318" t="s">
        <v>4265</v>
      </c>
      <c r="HD45" s="1318" t="s">
        <v>244</v>
      </c>
      <c r="HE45" s="1319" t="s">
        <v>4267</v>
      </c>
      <c r="HG45" s="1485"/>
      <c r="HH45" s="1486"/>
      <c r="HI45" s="1487"/>
      <c r="HJ45" s="1487"/>
      <c r="HK45" s="1487"/>
      <c r="HL45" s="1487"/>
      <c r="HM45" s="1487"/>
      <c r="HN45" s="1487"/>
      <c r="HO45" s="1487"/>
      <c r="HP45" s="1487"/>
      <c r="HQ45" s="1487"/>
      <c r="HR45" s="1487"/>
      <c r="HS45" s="1487"/>
      <c r="HT45" s="1490"/>
      <c r="HU45" s="993" t="s">
        <v>55</v>
      </c>
      <c r="HV45" s="812" t="s">
        <v>4475</v>
      </c>
      <c r="HW45" s="812" t="s">
        <v>131</v>
      </c>
      <c r="HX45" s="479" t="s">
        <v>4491</v>
      </c>
      <c r="HY45" s="479" t="s">
        <v>4316</v>
      </c>
      <c r="HZ45" s="479" t="s">
        <v>4491</v>
      </c>
      <c r="IA45" s="479" t="s">
        <v>1741</v>
      </c>
      <c r="IB45" s="479" t="s">
        <v>1741</v>
      </c>
      <c r="IC45" s="479" t="s">
        <v>4312</v>
      </c>
      <c r="ID45" s="479" t="s">
        <v>4312</v>
      </c>
      <c r="IE45" s="479" t="s">
        <v>4312</v>
      </c>
      <c r="IF45" s="479" t="s">
        <v>4312</v>
      </c>
      <c r="IG45" s="479" t="s">
        <v>1741</v>
      </c>
      <c r="IH45" s="479" t="s">
        <v>4317</v>
      </c>
      <c r="II45" s="813" t="s">
        <v>4523</v>
      </c>
      <c r="IJ45" s="605">
        <v>5</v>
      </c>
      <c r="IL45" s="1154" t="s">
        <v>126</v>
      </c>
      <c r="IM45" s="1299" t="s">
        <v>4729</v>
      </c>
      <c r="IN45" s="1247">
        <v>1992</v>
      </c>
      <c r="IO45" s="1362"/>
      <c r="IP45" s="1363">
        <v>0.015212962962962963</v>
      </c>
      <c r="IQ45" s="1300" t="s">
        <v>231</v>
      </c>
    </row>
    <row r="46" spans="11:251" ht="13.5" thickBot="1">
      <c r="K46" s="47"/>
      <c r="L46" s="47"/>
      <c r="M46" s="47"/>
      <c r="N46" s="47"/>
      <c r="AN46" s="79" t="s">
        <v>252</v>
      </c>
      <c r="AO46" s="80" t="s">
        <v>4590</v>
      </c>
      <c r="AT46" s="353" t="s">
        <v>247</v>
      </c>
      <c r="AU46" s="128" t="s">
        <v>76</v>
      </c>
      <c r="AV46" s="1402" t="s">
        <v>109</v>
      </c>
      <c r="AW46" s="1473"/>
      <c r="AX46" s="1473"/>
      <c r="AY46" s="1473"/>
      <c r="AZ46" s="1473"/>
      <c r="BA46" s="1402" t="s">
        <v>0</v>
      </c>
      <c r="BB46" s="1473"/>
      <c r="BC46" s="1473"/>
      <c r="BD46" s="280"/>
      <c r="BE46" s="228"/>
      <c r="BF46" s="280"/>
      <c r="BG46" s="280"/>
      <c r="BH46" s="280"/>
      <c r="BI46" s="58"/>
      <c r="BJ46" s="281"/>
      <c r="BK46" s="281"/>
      <c r="BL46" s="1021" t="s">
        <v>400</v>
      </c>
      <c r="BM46" s="1022" t="s">
        <v>643</v>
      </c>
      <c r="BN46" s="1023" t="s">
        <v>239</v>
      </c>
      <c r="BO46" s="1024" t="s">
        <v>239</v>
      </c>
      <c r="BP46" s="1025" t="s">
        <v>239</v>
      </c>
      <c r="BU46" s="58"/>
      <c r="BV46" s="353" t="s">
        <v>248</v>
      </c>
      <c r="BW46" s="1400" t="s">
        <v>2726</v>
      </c>
      <c r="BX46" s="1473"/>
      <c r="CC46" s="58"/>
      <c r="CD46" s="281"/>
      <c r="CE46" s="58"/>
      <c r="CF46" s="907" t="s">
        <v>400</v>
      </c>
      <c r="CG46" s="842" t="s">
        <v>2534</v>
      </c>
      <c r="CH46" s="1033" t="s">
        <v>2535</v>
      </c>
      <c r="CI46" s="1034" t="s">
        <v>2429</v>
      </c>
      <c r="CJ46" s="1033" t="s">
        <v>683</v>
      </c>
      <c r="CK46" s="479" t="s">
        <v>683</v>
      </c>
      <c r="CL46" s="1033" t="s">
        <v>2536</v>
      </c>
      <c r="CM46" s="1034" t="s">
        <v>2478</v>
      </c>
      <c r="CN46" s="1033" t="s">
        <v>2537</v>
      </c>
      <c r="CO46" s="1034" t="s">
        <v>1787</v>
      </c>
      <c r="CP46" s="1033" t="s">
        <v>683</v>
      </c>
      <c r="CQ46" s="489" t="s">
        <v>683</v>
      </c>
      <c r="CR46" s="58"/>
      <c r="CT46" s="47"/>
      <c r="CV46" s="287"/>
      <c r="CW46" s="58"/>
      <c r="CX46" s="58"/>
      <c r="CY46" s="286"/>
      <c r="CZ46" s="59"/>
      <c r="DA46" s="40"/>
      <c r="DB46" s="40"/>
      <c r="DD46" s="47"/>
      <c r="DG46" s="280"/>
      <c r="DH46" s="58"/>
      <c r="DI46" s="286"/>
      <c r="DJ46" s="59"/>
      <c r="DK46" s="40"/>
      <c r="DL46" s="40"/>
      <c r="DM46" s="40"/>
      <c r="DN46" s="40"/>
      <c r="DO46" s="40"/>
      <c r="DP46" s="49"/>
      <c r="DQ46" s="297"/>
      <c r="DV46" s="228"/>
      <c r="DX46" s="280"/>
      <c r="EA46" s="58"/>
      <c r="EB46" s="58"/>
      <c r="ED46" s="58"/>
      <c r="EE46" s="286"/>
      <c r="EF46" s="58"/>
      <c r="EG46" s="40"/>
      <c r="EH46" s="40"/>
      <c r="EI46" s="41"/>
      <c r="EJ46" s="43"/>
      <c r="EK46" s="43"/>
      <c r="EL46" s="43"/>
      <c r="EM46" s="43"/>
      <c r="EN46" s="58"/>
      <c r="EO46" s="353" t="s">
        <v>252</v>
      </c>
      <c r="EP46" s="128" t="s">
        <v>81</v>
      </c>
      <c r="EQ46" s="1026" t="s">
        <v>83</v>
      </c>
      <c r="ER46" s="1028"/>
      <c r="ES46" s="1403" t="s">
        <v>35</v>
      </c>
      <c r="ET46" s="1468"/>
      <c r="EU46" s="1403" t="s">
        <v>1366</v>
      </c>
      <c r="EV46" s="1467"/>
      <c r="EW46" s="1468"/>
      <c r="EX46" s="1472" t="s">
        <v>81</v>
      </c>
      <c r="EY46" s="1468"/>
      <c r="EZ46" s="58"/>
      <c r="FB46" s="59"/>
      <c r="FJ46" s="1232"/>
      <c r="FK46" s="1232"/>
      <c r="FL46" s="1232"/>
      <c r="FM46" s="1232"/>
      <c r="FN46" s="1232"/>
      <c r="FO46" s="287"/>
      <c r="FP46" s="59"/>
      <c r="FQ46" s="59"/>
      <c r="FT46" s="1232"/>
      <c r="FU46" s="1232"/>
      <c r="FV46" s="1232"/>
      <c r="FW46" s="1232"/>
      <c r="FX46" s="1232"/>
      <c r="FY46" s="287"/>
      <c r="FZ46" s="59"/>
      <c r="GA46" s="59"/>
      <c r="GC46" s="993" t="s">
        <v>47</v>
      </c>
      <c r="GD46" s="813" t="s">
        <v>3373</v>
      </c>
      <c r="GE46" s="479" t="s">
        <v>3370</v>
      </c>
      <c r="GF46" s="813" t="s">
        <v>32</v>
      </c>
      <c r="GG46" s="605" t="s">
        <v>3374</v>
      </c>
      <c r="GI46" s="739" t="s">
        <v>400</v>
      </c>
      <c r="GJ46" s="388" t="s">
        <v>3737</v>
      </c>
      <c r="GK46" s="1279">
        <v>1994</v>
      </c>
      <c r="GL46" s="388" t="s">
        <v>3563</v>
      </c>
      <c r="GM46" s="1280" t="s">
        <v>3564</v>
      </c>
      <c r="GN46" s="1281">
        <v>71</v>
      </c>
      <c r="GU46" s="1154" t="s">
        <v>122</v>
      </c>
      <c r="GV46" s="1299" t="s">
        <v>3945</v>
      </c>
      <c r="GW46" s="1247">
        <v>1979</v>
      </c>
      <c r="GX46" s="1299" t="s">
        <v>3928</v>
      </c>
      <c r="GY46" s="1305">
        <v>0.017563703703703703</v>
      </c>
      <c r="GZ46" s="1300">
        <v>45</v>
      </c>
      <c r="HG46" s="1485"/>
      <c r="HH46" s="1486"/>
      <c r="HI46" s="1487"/>
      <c r="HJ46" s="1487"/>
      <c r="HK46" s="1487"/>
      <c r="HL46" s="1487"/>
      <c r="HM46" s="1487"/>
      <c r="HN46" s="1487"/>
      <c r="HO46" s="1487"/>
      <c r="HP46" s="1487"/>
      <c r="HQ46" s="1487"/>
      <c r="HR46" s="1487"/>
      <c r="HS46" s="1487"/>
      <c r="HT46" s="1490"/>
      <c r="HU46" s="1133" t="s">
        <v>52</v>
      </c>
      <c r="HV46" s="849" t="s">
        <v>4476</v>
      </c>
      <c r="HW46" s="849" t="s">
        <v>30</v>
      </c>
      <c r="HX46" s="1135" t="s">
        <v>3160</v>
      </c>
      <c r="HY46" s="1135" t="s">
        <v>4316</v>
      </c>
      <c r="HZ46" s="1135" t="s">
        <v>3160</v>
      </c>
      <c r="IA46" s="1135" t="s">
        <v>1739</v>
      </c>
      <c r="IB46" s="1135" t="s">
        <v>1741</v>
      </c>
      <c r="IC46" s="1135" t="s">
        <v>1741</v>
      </c>
      <c r="ID46" s="1135" t="s">
        <v>1413</v>
      </c>
      <c r="IE46" s="1135" t="s">
        <v>4312</v>
      </c>
      <c r="IF46" s="1135" t="s">
        <v>4312</v>
      </c>
      <c r="IG46" s="1135" t="s">
        <v>1741</v>
      </c>
      <c r="IH46" s="1135" t="s">
        <v>4458</v>
      </c>
      <c r="II46" s="1134" t="s">
        <v>4524</v>
      </c>
      <c r="IJ46" s="850">
        <v>6</v>
      </c>
      <c r="IL46" s="1154" t="s">
        <v>123</v>
      </c>
      <c r="IM46" s="1299" t="s">
        <v>4730</v>
      </c>
      <c r="IN46" s="1247">
        <v>1990</v>
      </c>
      <c r="IO46" s="1362"/>
      <c r="IP46" s="1363">
        <v>0.01522332175925926</v>
      </c>
      <c r="IQ46" s="1300" t="s">
        <v>232</v>
      </c>
    </row>
    <row r="47" spans="1:251" ht="12.75">
      <c r="A47" s="352" t="s">
        <v>179</v>
      </c>
      <c r="B47" s="59"/>
      <c r="C47" s="133"/>
      <c r="D47" s="58"/>
      <c r="E47" s="58"/>
      <c r="F47" s="441"/>
      <c r="G47" s="58"/>
      <c r="H47" s="334"/>
      <c r="I47" s="135"/>
      <c r="K47" s="47"/>
      <c r="L47" s="47"/>
      <c r="M47" s="47"/>
      <c r="N47" s="47"/>
      <c r="AN47" s="79" t="s">
        <v>247</v>
      </c>
      <c r="AO47" s="80" t="s">
        <v>4591</v>
      </c>
      <c r="AQ47" s="990"/>
      <c r="AT47" s="353" t="s">
        <v>248</v>
      </c>
      <c r="AU47" s="128" t="s">
        <v>77</v>
      </c>
      <c r="AV47" s="1402" t="s">
        <v>141</v>
      </c>
      <c r="AW47" s="1473"/>
      <c r="AX47" s="1473"/>
      <c r="AY47" s="1473"/>
      <c r="AZ47" s="1473"/>
      <c r="BA47" s="1402" t="s">
        <v>95</v>
      </c>
      <c r="BB47" s="1473"/>
      <c r="BC47" s="1473"/>
      <c r="BD47" s="280"/>
      <c r="BE47" s="228"/>
      <c r="BF47" s="280"/>
      <c r="BG47" s="280"/>
      <c r="BH47" s="280"/>
      <c r="BI47" s="58"/>
      <c r="BJ47" s="281"/>
      <c r="BK47" s="281"/>
      <c r="BS47" s="334"/>
      <c r="BT47" s="135"/>
      <c r="BU47" s="58"/>
      <c r="CC47" s="58"/>
      <c r="CD47" s="228"/>
      <c r="CE47" s="58"/>
      <c r="CF47" s="907" t="s">
        <v>402</v>
      </c>
      <c r="CG47" s="842" t="s">
        <v>482</v>
      </c>
      <c r="CH47" s="1033" t="s">
        <v>2538</v>
      </c>
      <c r="CI47" s="1034" t="s">
        <v>2539</v>
      </c>
      <c r="CJ47" s="1033" t="s">
        <v>2540</v>
      </c>
      <c r="CK47" s="1034" t="s">
        <v>2518</v>
      </c>
      <c r="CL47" s="1033" t="s">
        <v>2541</v>
      </c>
      <c r="CM47" s="1034" t="s">
        <v>2525</v>
      </c>
      <c r="CN47" s="1033" t="s">
        <v>683</v>
      </c>
      <c r="CO47" s="479" t="s">
        <v>683</v>
      </c>
      <c r="CP47" s="1033" t="s">
        <v>683</v>
      </c>
      <c r="CQ47" s="489" t="s">
        <v>683</v>
      </c>
      <c r="CR47" s="58"/>
      <c r="CT47" s="47"/>
      <c r="CV47" s="287"/>
      <c r="CW47" s="58"/>
      <c r="CX47" s="58"/>
      <c r="CY47" s="286"/>
      <c r="CZ47" s="59"/>
      <c r="DA47" s="40"/>
      <c r="DB47" s="40"/>
      <c r="DD47" s="47"/>
      <c r="DG47" s="280"/>
      <c r="DH47" s="58"/>
      <c r="DI47" s="286"/>
      <c r="DJ47" s="59"/>
      <c r="DK47" s="40"/>
      <c r="DL47" s="40"/>
      <c r="DM47" s="40"/>
      <c r="DN47" s="40"/>
      <c r="DO47" s="40"/>
      <c r="DP47" s="49"/>
      <c r="DQ47" s="297"/>
      <c r="DV47" s="228"/>
      <c r="DX47" s="280"/>
      <c r="EA47" s="58"/>
      <c r="EB47" s="58"/>
      <c r="ED47" s="58"/>
      <c r="EE47" s="286"/>
      <c r="EF47" s="58"/>
      <c r="EG47" s="40"/>
      <c r="EH47" s="40"/>
      <c r="EI47" s="41"/>
      <c r="EJ47" s="43"/>
      <c r="EK47" s="43"/>
      <c r="EL47" s="43"/>
      <c r="EM47" s="43"/>
      <c r="EN47" s="58"/>
      <c r="EO47" s="353" t="s">
        <v>247</v>
      </c>
      <c r="EP47" s="128" t="s">
        <v>76</v>
      </c>
      <c r="EQ47" s="1026" t="s">
        <v>140</v>
      </c>
      <c r="ER47" s="1028"/>
      <c r="ES47" s="1403" t="s">
        <v>109</v>
      </c>
      <c r="ET47" s="1468"/>
      <c r="EU47" s="1403" t="s">
        <v>0</v>
      </c>
      <c r="EV47" s="1467"/>
      <c r="EW47" s="1468"/>
      <c r="EX47" s="1472" t="s">
        <v>1631</v>
      </c>
      <c r="EY47" s="1468"/>
      <c r="EZ47" s="58"/>
      <c r="FB47" s="59"/>
      <c r="FC47" s="1007"/>
      <c r="FG47" s="1008"/>
      <c r="FJ47" s="1232"/>
      <c r="FK47" s="1232"/>
      <c r="FL47" s="1232"/>
      <c r="FM47" s="1232"/>
      <c r="FN47" s="1232"/>
      <c r="FO47" s="287"/>
      <c r="FP47" s="59"/>
      <c r="FQ47" s="59"/>
      <c r="FT47" s="1232"/>
      <c r="FU47" s="1232"/>
      <c r="FV47" s="1232"/>
      <c r="FW47" s="1232"/>
      <c r="FX47" s="1232"/>
      <c r="FY47" s="287"/>
      <c r="FZ47" s="59"/>
      <c r="GA47" s="59"/>
      <c r="GC47" s="993" t="s">
        <v>55</v>
      </c>
      <c r="GD47" s="813" t="s">
        <v>3186</v>
      </c>
      <c r="GE47" s="479" t="s">
        <v>3375</v>
      </c>
      <c r="GF47" s="813" t="s">
        <v>3047</v>
      </c>
      <c r="GG47" s="605" t="s">
        <v>3376</v>
      </c>
      <c r="GI47" s="741" t="s">
        <v>402</v>
      </c>
      <c r="GJ47" s="390" t="s">
        <v>401</v>
      </c>
      <c r="GK47" s="1287">
        <v>1988</v>
      </c>
      <c r="GL47" s="390" t="s">
        <v>1478</v>
      </c>
      <c r="GM47" s="1288" t="s">
        <v>3565</v>
      </c>
      <c r="GN47" s="1289">
        <v>72</v>
      </c>
      <c r="GU47" s="1154" t="s">
        <v>152</v>
      </c>
      <c r="GV47" s="1299" t="s">
        <v>3946</v>
      </c>
      <c r="GW47" s="1247">
        <v>1982</v>
      </c>
      <c r="GX47" s="1299"/>
      <c r="GY47" s="1305">
        <v>0.017946562500000002</v>
      </c>
      <c r="GZ47" s="1300">
        <v>54</v>
      </c>
      <c r="HG47" s="1154" t="s">
        <v>46</v>
      </c>
      <c r="HH47" s="1299" t="s">
        <v>135</v>
      </c>
      <c r="HI47" s="1332" t="s">
        <v>3145</v>
      </c>
      <c r="HJ47" s="1332" t="s">
        <v>4378</v>
      </c>
      <c r="HK47" s="1332" t="s">
        <v>3312</v>
      </c>
      <c r="HL47" s="1320" t="s">
        <v>1739</v>
      </c>
      <c r="HM47" s="1320" t="s">
        <v>4312</v>
      </c>
      <c r="HN47" s="1320" t="s">
        <v>4312</v>
      </c>
      <c r="HO47" s="1320" t="s">
        <v>4312</v>
      </c>
      <c r="HP47" s="1320" t="s">
        <v>4312</v>
      </c>
      <c r="HQ47" s="1320" t="s">
        <v>4312</v>
      </c>
      <c r="HR47" s="1320">
        <v>2</v>
      </c>
      <c r="HS47" s="1320" t="s">
        <v>4379</v>
      </c>
      <c r="HT47" s="1335" t="s">
        <v>1413</v>
      </c>
      <c r="HU47" s="1511" t="s">
        <v>4537</v>
      </c>
      <c r="HV47" s="1512"/>
      <c r="HW47" s="1512"/>
      <c r="HX47" s="1488" t="s">
        <v>4296</v>
      </c>
      <c r="HY47" s="1488"/>
      <c r="HZ47" s="1488"/>
      <c r="IA47" s="1488" t="s">
        <v>4297</v>
      </c>
      <c r="IB47" s="1488"/>
      <c r="IC47" s="1488"/>
      <c r="ID47" s="1488"/>
      <c r="IE47" s="1488"/>
      <c r="IF47" s="1488"/>
      <c r="IG47" s="1488"/>
      <c r="IH47" s="1488" t="s">
        <v>4298</v>
      </c>
      <c r="II47" s="1488"/>
      <c r="IJ47" s="1497"/>
      <c r="IL47" s="1154" t="s">
        <v>124</v>
      </c>
      <c r="IM47" s="1299" t="s">
        <v>4731</v>
      </c>
      <c r="IN47" s="1247">
        <v>1991</v>
      </c>
      <c r="IO47" s="1362" t="s">
        <v>4713</v>
      </c>
      <c r="IP47" s="1363">
        <v>0.015267893518518517</v>
      </c>
      <c r="IQ47" s="1300" t="s">
        <v>234</v>
      </c>
    </row>
    <row r="48" spans="1:251" ht="12.75">
      <c r="A48" s="353" t="s">
        <v>249</v>
      </c>
      <c r="B48" s="128" t="s">
        <v>79</v>
      </c>
      <c r="C48" s="1403" t="s">
        <v>102</v>
      </c>
      <c r="D48" s="1467"/>
      <c r="E48" s="1468"/>
      <c r="F48" s="1403" t="s">
        <v>125</v>
      </c>
      <c r="G48" s="1468"/>
      <c r="H48" s="59"/>
      <c r="I48" s="58"/>
      <c r="J48" s="58"/>
      <c r="K48" s="47"/>
      <c r="L48" s="47"/>
      <c r="M48" s="47"/>
      <c r="N48" s="47"/>
      <c r="O48" s="58"/>
      <c r="R48" s="174"/>
      <c r="AN48" s="79" t="s">
        <v>248</v>
      </c>
      <c r="AO48" s="80" t="s">
        <v>78</v>
      </c>
      <c r="AQ48" s="990"/>
      <c r="AU48" s="228"/>
      <c r="AV48" s="280"/>
      <c r="AW48" s="280"/>
      <c r="AX48" s="280"/>
      <c r="BA48" s="59"/>
      <c r="BB48"/>
      <c r="BC48" s="58"/>
      <c r="BD48" s="280"/>
      <c r="BE48" s="228"/>
      <c r="BF48" s="280"/>
      <c r="BG48" s="280"/>
      <c r="BH48" s="280"/>
      <c r="BI48" s="58"/>
      <c r="BJ48" s="281"/>
      <c r="BK48" s="281"/>
      <c r="BL48" s="352" t="s">
        <v>179</v>
      </c>
      <c r="BM48" s="59"/>
      <c r="BN48" s="133"/>
      <c r="BO48" s="58"/>
      <c r="BP48" s="58"/>
      <c r="BQ48" s="441"/>
      <c r="BR48" s="58"/>
      <c r="BS48" s="59"/>
      <c r="BT48" s="58"/>
      <c r="BU48" s="58"/>
      <c r="CC48" s="58"/>
      <c r="CD48" s="228"/>
      <c r="CE48" s="58"/>
      <c r="CF48" s="907" t="s">
        <v>404</v>
      </c>
      <c r="CG48" s="842" t="s">
        <v>1944</v>
      </c>
      <c r="CH48" s="1033" t="s">
        <v>2542</v>
      </c>
      <c r="CI48" s="1034" t="s">
        <v>1790</v>
      </c>
      <c r="CJ48" s="1033" t="s">
        <v>2543</v>
      </c>
      <c r="CK48" s="1034" t="s">
        <v>2544</v>
      </c>
      <c r="CL48" s="1033" t="s">
        <v>683</v>
      </c>
      <c r="CM48" s="479" t="s">
        <v>683</v>
      </c>
      <c r="CN48" s="1033" t="s">
        <v>683</v>
      </c>
      <c r="CO48" s="479" t="s">
        <v>683</v>
      </c>
      <c r="CP48" s="1033" t="s">
        <v>683</v>
      </c>
      <c r="CQ48" s="489" t="s">
        <v>683</v>
      </c>
      <c r="CR48" s="58"/>
      <c r="CT48" s="47"/>
      <c r="CV48" s="287"/>
      <c r="CW48" s="58"/>
      <c r="CX48" s="58"/>
      <c r="CY48" s="286"/>
      <c r="CZ48" s="59"/>
      <c r="DA48" s="40"/>
      <c r="DB48" s="40"/>
      <c r="DD48" s="47"/>
      <c r="DG48" s="280"/>
      <c r="DH48" s="58"/>
      <c r="DI48" s="286"/>
      <c r="DJ48" s="59"/>
      <c r="DK48" s="40"/>
      <c r="DL48" s="40"/>
      <c r="DM48" s="40"/>
      <c r="DN48" s="40"/>
      <c r="DO48" s="40"/>
      <c r="DP48" s="49"/>
      <c r="DQ48" s="297"/>
      <c r="DV48" s="228"/>
      <c r="DX48" s="280"/>
      <c r="EA48" s="58"/>
      <c r="EB48" s="58"/>
      <c r="ED48" s="58"/>
      <c r="EE48" s="286"/>
      <c r="EF48" s="58"/>
      <c r="EG48" s="40"/>
      <c r="EH48" s="40"/>
      <c r="EI48" s="41"/>
      <c r="EJ48" s="43"/>
      <c r="EK48" s="43"/>
      <c r="EL48" s="43"/>
      <c r="EM48" s="43"/>
      <c r="EN48" s="58"/>
      <c r="EO48" s="353" t="s">
        <v>248</v>
      </c>
      <c r="EP48" s="128" t="s">
        <v>101</v>
      </c>
      <c r="EQ48" s="1026" t="s">
        <v>101</v>
      </c>
      <c r="ER48" s="1028"/>
      <c r="ES48" s="1403" t="s">
        <v>141</v>
      </c>
      <c r="ET48" s="1468"/>
      <c r="EU48" s="1403" t="s">
        <v>95</v>
      </c>
      <c r="EV48" s="1467"/>
      <c r="EW48" s="1468"/>
      <c r="EX48" s="1472" t="s">
        <v>1386</v>
      </c>
      <c r="EY48" s="1468"/>
      <c r="EZ48" s="58"/>
      <c r="FB48" s="59"/>
      <c r="FC48" s="1007"/>
      <c r="FG48" s="1008"/>
      <c r="FJ48" s="1232"/>
      <c r="FK48" s="1232"/>
      <c r="FL48" s="1232"/>
      <c r="FM48" s="1232"/>
      <c r="FN48" s="1232"/>
      <c r="FO48" s="287"/>
      <c r="FP48" s="59"/>
      <c r="FQ48" s="59"/>
      <c r="FT48" s="1232"/>
      <c r="FU48" s="1232"/>
      <c r="FV48" s="1232"/>
      <c r="FW48" s="1232"/>
      <c r="FX48" s="1232"/>
      <c r="FY48" s="287"/>
      <c r="FZ48" s="59"/>
      <c r="GA48" s="59"/>
      <c r="GC48" s="993" t="s">
        <v>52</v>
      </c>
      <c r="GD48" s="813" t="s">
        <v>3184</v>
      </c>
      <c r="GE48" s="479" t="s">
        <v>3377</v>
      </c>
      <c r="GF48" s="813" t="s">
        <v>622</v>
      </c>
      <c r="GG48" s="605" t="s">
        <v>3378</v>
      </c>
      <c r="GI48" s="739" t="s">
        <v>404</v>
      </c>
      <c r="GJ48" s="388" t="s">
        <v>3738</v>
      </c>
      <c r="GK48" s="1279">
        <v>1981</v>
      </c>
      <c r="GL48" s="388" t="s">
        <v>3566</v>
      </c>
      <c r="GM48" s="1280" t="s">
        <v>3567</v>
      </c>
      <c r="GN48" s="1281">
        <v>75</v>
      </c>
      <c r="GU48" s="1154" t="s">
        <v>153</v>
      </c>
      <c r="GV48" s="1299" t="s">
        <v>3947</v>
      </c>
      <c r="GW48" s="1247">
        <v>1981</v>
      </c>
      <c r="GX48" s="1299" t="s">
        <v>3928</v>
      </c>
      <c r="GY48" s="1305">
        <v>0.018085960648148148</v>
      </c>
      <c r="GZ48" s="1300">
        <v>56</v>
      </c>
      <c r="HG48" s="1154" t="s">
        <v>50</v>
      </c>
      <c r="HH48" s="1299" t="s">
        <v>131</v>
      </c>
      <c r="HI48" s="1332" t="s">
        <v>4380</v>
      </c>
      <c r="HJ48" s="1332" t="s">
        <v>4381</v>
      </c>
      <c r="HK48" s="1332" t="s">
        <v>4382</v>
      </c>
      <c r="HL48" s="1320" t="s">
        <v>1739</v>
      </c>
      <c r="HM48" s="1320" t="s">
        <v>4312</v>
      </c>
      <c r="HN48" s="1320" t="s">
        <v>1741</v>
      </c>
      <c r="HO48" s="1320" t="s">
        <v>4312</v>
      </c>
      <c r="HP48" s="1320" t="s">
        <v>4312</v>
      </c>
      <c r="HQ48" s="1320" t="s">
        <v>4312</v>
      </c>
      <c r="HR48" s="1320">
        <v>5</v>
      </c>
      <c r="HS48" s="1320" t="s">
        <v>4383</v>
      </c>
      <c r="HT48" s="1335" t="s">
        <v>1739</v>
      </c>
      <c r="HU48" s="1498" t="s">
        <v>1416</v>
      </c>
      <c r="HV48" s="1510" t="s">
        <v>4470</v>
      </c>
      <c r="HW48" s="1473" t="s">
        <v>4471</v>
      </c>
      <c r="HX48" s="1487" t="s">
        <v>4300</v>
      </c>
      <c r="HY48" s="1487" t="s">
        <v>266</v>
      </c>
      <c r="HZ48" s="1487" t="s">
        <v>4301</v>
      </c>
      <c r="IA48" s="1487" t="s">
        <v>4302</v>
      </c>
      <c r="IB48" s="1487" t="s">
        <v>4445</v>
      </c>
      <c r="IC48" s="1487" t="s">
        <v>270</v>
      </c>
      <c r="ID48" s="1487" t="s">
        <v>4446</v>
      </c>
      <c r="IE48" s="1487" t="s">
        <v>4448</v>
      </c>
      <c r="IF48" s="1487" t="s">
        <v>4447</v>
      </c>
      <c r="IG48" s="1487" t="s">
        <v>271</v>
      </c>
      <c r="IH48" s="1487" t="s">
        <v>4306</v>
      </c>
      <c r="II48" s="1487" t="s">
        <v>4307</v>
      </c>
      <c r="IJ48" s="1502" t="s">
        <v>4308</v>
      </c>
      <c r="IL48" s="1154" t="s">
        <v>164</v>
      </c>
      <c r="IM48" s="1299" t="s">
        <v>4732</v>
      </c>
      <c r="IN48" s="1247">
        <v>1980</v>
      </c>
      <c r="IO48" s="1362" t="s">
        <v>4733</v>
      </c>
      <c r="IP48" s="1363">
        <v>0.015299930555555556</v>
      </c>
      <c r="IQ48" s="1300" t="s">
        <v>374</v>
      </c>
    </row>
    <row r="49" spans="1:251" ht="12.75">
      <c r="A49" s="353" t="s">
        <v>250</v>
      </c>
      <c r="B49" s="128" t="s">
        <v>80</v>
      </c>
      <c r="C49" s="1403" t="s">
        <v>183</v>
      </c>
      <c r="D49" s="1467"/>
      <c r="E49" s="1468"/>
      <c r="F49" s="1403" t="s">
        <v>27</v>
      </c>
      <c r="G49" s="1468"/>
      <c r="H49" s="59"/>
      <c r="I49" s="58"/>
      <c r="J49" s="58"/>
      <c r="K49" s="47"/>
      <c r="L49" s="47"/>
      <c r="M49" s="47"/>
      <c r="N49" s="47"/>
      <c r="O49" s="58"/>
      <c r="R49" s="174"/>
      <c r="AN49" s="1340"/>
      <c r="AQ49" s="990"/>
      <c r="AU49" s="1007"/>
      <c r="BB49" s="1005"/>
      <c r="BC49" s="1005"/>
      <c r="BD49" s="1006"/>
      <c r="BF49" s="228"/>
      <c r="BG49" s="280"/>
      <c r="BH49" s="280"/>
      <c r="BI49" s="280"/>
      <c r="BJ49" s="59"/>
      <c r="BK49"/>
      <c r="BL49" s="353" t="s">
        <v>249</v>
      </c>
      <c r="BM49" s="128" t="s">
        <v>186</v>
      </c>
      <c r="BN49" s="1403" t="s">
        <v>102</v>
      </c>
      <c r="BO49" s="1467"/>
      <c r="BP49" s="1468"/>
      <c r="BQ49" s="339" t="s">
        <v>125</v>
      </c>
      <c r="BR49" s="59"/>
      <c r="BS49" s="58"/>
      <c r="BT49" s="281"/>
      <c r="BU49" s="281"/>
      <c r="CC49" s="58"/>
      <c r="CD49" s="228"/>
      <c r="CE49" s="281"/>
      <c r="CF49" s="1042" t="s">
        <v>407</v>
      </c>
      <c r="CG49" s="1035" t="s">
        <v>83</v>
      </c>
      <c r="CH49" s="1036" t="s">
        <v>2545</v>
      </c>
      <c r="CI49" s="1037" t="s">
        <v>2441</v>
      </c>
      <c r="CJ49" s="1036" t="s">
        <v>683</v>
      </c>
      <c r="CK49" s="1038" t="s">
        <v>683</v>
      </c>
      <c r="CL49" s="1036" t="s">
        <v>683</v>
      </c>
      <c r="CM49" s="1038" t="s">
        <v>683</v>
      </c>
      <c r="CN49" s="1036" t="s">
        <v>683</v>
      </c>
      <c r="CO49" s="1038" t="s">
        <v>683</v>
      </c>
      <c r="CP49" s="1036" t="s">
        <v>683</v>
      </c>
      <c r="CQ49" s="1043" t="s">
        <v>683</v>
      </c>
      <c r="CR49" s="280"/>
      <c r="CS49" s="280"/>
      <c r="CT49" s="280"/>
      <c r="CU49" s="77"/>
      <c r="CV49" s="47"/>
      <c r="CW49" s="139"/>
      <c r="CX49" s="47"/>
      <c r="CY49" s="47"/>
      <c r="CZ49" s="47"/>
      <c r="DA49" s="47"/>
      <c r="DC49" s="1161"/>
      <c r="DD49" s="1162"/>
      <c r="DE49" s="1163"/>
      <c r="DF49" s="1163"/>
      <c r="DG49" s="1163"/>
      <c r="DH49" s="47"/>
      <c r="DI49" s="47"/>
      <c r="DJ49" s="47"/>
      <c r="DK49" s="47"/>
      <c r="DL49" s="47"/>
      <c r="DM49" s="47"/>
      <c r="DN49" s="47"/>
      <c r="DO49" s="47"/>
      <c r="DP49" s="40"/>
      <c r="DQ49" s="297"/>
      <c r="DV49" s="228"/>
      <c r="DX49" s="280"/>
      <c r="EA49" s="58"/>
      <c r="EB49" s="58"/>
      <c r="ED49" s="303"/>
      <c r="EE49" s="59"/>
      <c r="EF49" s="287"/>
      <c r="EG49" s="58"/>
      <c r="EH49" s="58"/>
      <c r="EI49" s="286"/>
      <c r="EJ49" s="58"/>
      <c r="EK49" s="58"/>
      <c r="EL49" s="286"/>
      <c r="EO49" s="47"/>
      <c r="EP49" s="616"/>
      <c r="EQ49" s="616"/>
      <c r="ER49" s="616"/>
      <c r="ES49" s="616"/>
      <c r="ET49" s="47"/>
      <c r="EU49" s="47"/>
      <c r="EV49" s="47"/>
      <c r="EW49" s="47"/>
      <c r="EX49" s="47"/>
      <c r="EY49" s="47"/>
      <c r="EZ49" s="58"/>
      <c r="FB49" s="59"/>
      <c r="FC49" s="1007"/>
      <c r="FG49" s="1008"/>
      <c r="FJ49" s="1232"/>
      <c r="FK49" s="1232"/>
      <c r="FL49" s="1232"/>
      <c r="FM49" s="1232"/>
      <c r="FN49" s="1232"/>
      <c r="FO49" s="287"/>
      <c r="FP49" s="59"/>
      <c r="FQ49" s="59"/>
      <c r="FT49" s="1232"/>
      <c r="FU49" s="1232"/>
      <c r="FV49" s="1232"/>
      <c r="FW49" s="1232"/>
      <c r="FX49" s="1232"/>
      <c r="FY49" s="287"/>
      <c r="FZ49" s="59"/>
      <c r="GA49" s="59"/>
      <c r="GC49" s="993" t="s">
        <v>56</v>
      </c>
      <c r="GD49" s="813" t="s">
        <v>3379</v>
      </c>
      <c r="GE49" s="479" t="s">
        <v>1760</v>
      </c>
      <c r="GF49" s="813" t="s">
        <v>32</v>
      </c>
      <c r="GG49" s="605" t="s">
        <v>3380</v>
      </c>
      <c r="GI49" s="739" t="s">
        <v>407</v>
      </c>
      <c r="GJ49" s="388" t="s">
        <v>3739</v>
      </c>
      <c r="GK49" s="1279">
        <v>1988</v>
      </c>
      <c r="GL49" s="388" t="s">
        <v>1471</v>
      </c>
      <c r="GM49" s="1280" t="s">
        <v>3568</v>
      </c>
      <c r="GN49" s="1281">
        <v>76</v>
      </c>
      <c r="GU49" s="1154" t="s">
        <v>126</v>
      </c>
      <c r="GV49" s="1299" t="s">
        <v>3948</v>
      </c>
      <c r="GW49" s="1247">
        <v>1977</v>
      </c>
      <c r="GX49" s="1299"/>
      <c r="GY49" s="1305">
        <v>0.018261423611111112</v>
      </c>
      <c r="GZ49" s="1300">
        <v>61</v>
      </c>
      <c r="HG49" s="1154" t="s">
        <v>49</v>
      </c>
      <c r="HH49" s="1299" t="s">
        <v>612</v>
      </c>
      <c r="HI49" s="1332" t="s">
        <v>4384</v>
      </c>
      <c r="HJ49" s="1332" t="s">
        <v>4316</v>
      </c>
      <c r="HK49" s="1332" t="s">
        <v>4384</v>
      </c>
      <c r="HL49" s="1320" t="s">
        <v>1739</v>
      </c>
      <c r="HM49" s="1320" t="s">
        <v>4312</v>
      </c>
      <c r="HN49" s="1320" t="s">
        <v>1741</v>
      </c>
      <c r="HO49" s="1320" t="s">
        <v>4312</v>
      </c>
      <c r="HP49" s="1320" t="s">
        <v>4312</v>
      </c>
      <c r="HQ49" s="1320" t="s">
        <v>4312</v>
      </c>
      <c r="HR49" s="1320">
        <v>5</v>
      </c>
      <c r="HS49" s="1320" t="s">
        <v>4385</v>
      </c>
      <c r="HT49" s="1335" t="s">
        <v>1741</v>
      </c>
      <c r="HU49" s="1498"/>
      <c r="HV49" s="1473"/>
      <c r="HW49" s="1473"/>
      <c r="HX49" s="1487"/>
      <c r="HY49" s="1487"/>
      <c r="HZ49" s="1487"/>
      <c r="IA49" s="1487"/>
      <c r="IB49" s="1487"/>
      <c r="IC49" s="1487"/>
      <c r="ID49" s="1487"/>
      <c r="IE49" s="1487"/>
      <c r="IF49" s="1487"/>
      <c r="IG49" s="1487"/>
      <c r="IH49" s="1487"/>
      <c r="II49" s="1487"/>
      <c r="IJ49" s="1502"/>
      <c r="IL49" s="1154" t="s">
        <v>227</v>
      </c>
      <c r="IM49" s="1299" t="s">
        <v>4734</v>
      </c>
      <c r="IN49" s="1247">
        <v>1977</v>
      </c>
      <c r="IO49" s="1362"/>
      <c r="IP49" s="1363">
        <v>0.015339212962962962</v>
      </c>
      <c r="IQ49" s="1300" t="s">
        <v>379</v>
      </c>
    </row>
    <row r="50" spans="1:251" ht="12.75">
      <c r="A50" s="353" t="s">
        <v>251</v>
      </c>
      <c r="B50" s="128" t="s">
        <v>82</v>
      </c>
      <c r="C50" s="1403" t="s">
        <v>142</v>
      </c>
      <c r="D50" s="1467"/>
      <c r="E50" s="1468"/>
      <c r="F50" s="1403" t="s">
        <v>142</v>
      </c>
      <c r="G50" s="1468"/>
      <c r="H50" s="59"/>
      <c r="I50" s="58"/>
      <c r="J50" s="58"/>
      <c r="K50" s="47"/>
      <c r="L50" s="47"/>
      <c r="M50" s="47"/>
      <c r="N50" s="47"/>
      <c r="O50" s="58"/>
      <c r="R50" s="174"/>
      <c r="AN50" s="1339" t="s">
        <v>2204</v>
      </c>
      <c r="AO50" s="80"/>
      <c r="AQ50" s="990"/>
      <c r="AU50" s="1007"/>
      <c r="BB50" s="1005"/>
      <c r="BC50" s="1005"/>
      <c r="BD50" s="1006"/>
      <c r="BF50" s="228"/>
      <c r="BG50" s="280"/>
      <c r="BH50" s="280"/>
      <c r="BI50" s="280"/>
      <c r="BJ50" s="59"/>
      <c r="BK50"/>
      <c r="BL50" s="353" t="s">
        <v>250</v>
      </c>
      <c r="BM50" s="128" t="s">
        <v>80</v>
      </c>
      <c r="BN50" s="1403" t="s">
        <v>183</v>
      </c>
      <c r="BO50" s="1467"/>
      <c r="BP50" s="1468"/>
      <c r="BQ50" s="339" t="s">
        <v>27</v>
      </c>
      <c r="BR50" s="59"/>
      <c r="BS50" s="58"/>
      <c r="BT50" s="281"/>
      <c r="BU50" s="281"/>
      <c r="CC50" s="58"/>
      <c r="CD50" s="228"/>
      <c r="CE50" s="281"/>
      <c r="CF50" s="907" t="s">
        <v>410</v>
      </c>
      <c r="CG50" s="842" t="s">
        <v>2546</v>
      </c>
      <c r="CH50" s="1033" t="s">
        <v>2547</v>
      </c>
      <c r="CI50" s="1034" t="s">
        <v>2505</v>
      </c>
      <c r="CJ50" s="1033" t="s">
        <v>683</v>
      </c>
      <c r="CK50" s="479" t="s">
        <v>683</v>
      </c>
      <c r="CL50" s="1033" t="s">
        <v>683</v>
      </c>
      <c r="CM50" s="479" t="s">
        <v>683</v>
      </c>
      <c r="CN50" s="1033" t="s">
        <v>683</v>
      </c>
      <c r="CO50" s="479" t="s">
        <v>683</v>
      </c>
      <c r="CP50" s="1033" t="s">
        <v>683</v>
      </c>
      <c r="CQ50" s="489" t="s">
        <v>683</v>
      </c>
      <c r="CR50" s="280"/>
      <c r="CS50" s="280"/>
      <c r="CT50" s="280"/>
      <c r="CU50" s="77"/>
      <c r="CV50" s="47"/>
      <c r="CW50" s="139"/>
      <c r="CX50" s="47"/>
      <c r="CY50" s="47"/>
      <c r="CZ50" s="47"/>
      <c r="DA50" s="47"/>
      <c r="DH50" s="47"/>
      <c r="DI50" s="47"/>
      <c r="DJ50" s="47"/>
      <c r="DK50" s="47"/>
      <c r="DL50" s="47"/>
      <c r="DM50" s="47"/>
      <c r="DN50" s="47"/>
      <c r="DO50" s="47"/>
      <c r="DP50" s="40"/>
      <c r="DQ50" s="297"/>
      <c r="DR50"/>
      <c r="DS50" s="58"/>
      <c r="DT50" s="58"/>
      <c r="DV50" s="228"/>
      <c r="DX50" s="280"/>
      <c r="EA50" s="58"/>
      <c r="EB50" s="58"/>
      <c r="ED50" s="303"/>
      <c r="EE50" s="59"/>
      <c r="EF50" s="287"/>
      <c r="EG50" s="58"/>
      <c r="EH50" s="58"/>
      <c r="EI50" s="286"/>
      <c r="EJ50" s="58"/>
      <c r="EK50" s="58"/>
      <c r="EL50" s="286"/>
      <c r="EZ50" s="58"/>
      <c r="FB50" s="59"/>
      <c r="FC50" s="1007"/>
      <c r="FG50" s="1008"/>
      <c r="FJ50" s="1232"/>
      <c r="FK50" s="1232"/>
      <c r="FL50" s="1232"/>
      <c r="FM50" s="1232"/>
      <c r="FN50" s="1232"/>
      <c r="FO50" s="287"/>
      <c r="FP50" s="59"/>
      <c r="FQ50" s="59"/>
      <c r="FS50" s="280"/>
      <c r="FT50" s="1232"/>
      <c r="FU50" s="1232"/>
      <c r="FV50" s="1232"/>
      <c r="FW50" s="1232"/>
      <c r="FX50" s="1232"/>
      <c r="FY50" s="287"/>
      <c r="FZ50" s="59"/>
      <c r="GA50" s="59"/>
      <c r="GC50" s="993" t="s">
        <v>53</v>
      </c>
      <c r="GD50" s="813" t="s">
        <v>3190</v>
      </c>
      <c r="GE50" s="479" t="s">
        <v>3377</v>
      </c>
      <c r="GF50" s="813" t="s">
        <v>3045</v>
      </c>
      <c r="GG50" s="605" t="s">
        <v>3381</v>
      </c>
      <c r="GI50" s="739" t="s">
        <v>410</v>
      </c>
      <c r="GJ50" s="388" t="s">
        <v>3740</v>
      </c>
      <c r="GK50" s="1279">
        <v>1992</v>
      </c>
      <c r="GL50" s="388"/>
      <c r="GM50" s="1280" t="s">
        <v>3569</v>
      </c>
      <c r="GN50" s="1281">
        <v>78</v>
      </c>
      <c r="GR50" s="257"/>
      <c r="GU50" s="1154" t="s">
        <v>123</v>
      </c>
      <c r="GV50" s="1299" t="s">
        <v>3949</v>
      </c>
      <c r="GW50" s="1247">
        <v>1985</v>
      </c>
      <c r="GX50" s="1299"/>
      <c r="GY50" s="1305">
        <v>0.018425185185185183</v>
      </c>
      <c r="GZ50" s="1300">
        <v>62</v>
      </c>
      <c r="HG50" s="1154" t="s">
        <v>47</v>
      </c>
      <c r="HH50" s="1299" t="s">
        <v>609</v>
      </c>
      <c r="HI50" s="1332" t="s">
        <v>3389</v>
      </c>
      <c r="HJ50" s="1332" t="s">
        <v>4386</v>
      </c>
      <c r="HK50" s="1332" t="s">
        <v>4387</v>
      </c>
      <c r="HL50" s="1320" t="s">
        <v>1741</v>
      </c>
      <c r="HM50" s="1320" t="s">
        <v>1745</v>
      </c>
      <c r="HN50" s="1320" t="s">
        <v>4312</v>
      </c>
      <c r="HO50" s="1320" t="s">
        <v>4312</v>
      </c>
      <c r="HP50" s="1320" t="s">
        <v>1413</v>
      </c>
      <c r="HQ50" s="1320" t="s">
        <v>4312</v>
      </c>
      <c r="HR50" s="1320">
        <v>9</v>
      </c>
      <c r="HS50" s="1320" t="s">
        <v>4388</v>
      </c>
      <c r="HT50" s="1335" t="s">
        <v>238</v>
      </c>
      <c r="HU50" s="1498"/>
      <c r="HV50" s="1473"/>
      <c r="HW50" s="1473"/>
      <c r="HX50" s="1487"/>
      <c r="HY50" s="1487"/>
      <c r="HZ50" s="1487"/>
      <c r="IA50" s="1487"/>
      <c r="IB50" s="1487"/>
      <c r="IC50" s="1487"/>
      <c r="ID50" s="1487"/>
      <c r="IE50" s="1487"/>
      <c r="IF50" s="1487"/>
      <c r="IG50" s="1487"/>
      <c r="IH50" s="1487"/>
      <c r="II50" s="1487"/>
      <c r="IJ50" s="1502"/>
      <c r="IL50" s="1154" t="s">
        <v>229</v>
      </c>
      <c r="IM50" s="1299" t="s">
        <v>4735</v>
      </c>
      <c r="IN50" s="1247">
        <v>1982</v>
      </c>
      <c r="IO50" s="1362"/>
      <c r="IP50" s="1363">
        <v>0.015356319444444445</v>
      </c>
      <c r="IQ50" s="1300" t="s">
        <v>380</v>
      </c>
    </row>
    <row r="51" spans="1:251" ht="12.75">
      <c r="A51" s="353" t="s">
        <v>74</v>
      </c>
      <c r="B51" s="128" t="s">
        <v>13</v>
      </c>
      <c r="C51" s="1403" t="s">
        <v>253</v>
      </c>
      <c r="D51" s="1467"/>
      <c r="E51" s="1468"/>
      <c r="F51" s="1403" t="s">
        <v>94</v>
      </c>
      <c r="G51" s="1468"/>
      <c r="H51" s="59"/>
      <c r="I51" s="58"/>
      <c r="J51" s="58"/>
      <c r="K51" s="47"/>
      <c r="L51" s="47"/>
      <c r="M51" s="47"/>
      <c r="N51" s="47"/>
      <c r="O51" s="58"/>
      <c r="R51" s="174"/>
      <c r="AN51" s="79" t="s">
        <v>249</v>
      </c>
      <c r="AO51" s="80" t="s">
        <v>102</v>
      </c>
      <c r="AQ51" s="990"/>
      <c r="AU51" s="1007"/>
      <c r="BD51" s="1006"/>
      <c r="BF51" s="228"/>
      <c r="BG51" s="280"/>
      <c r="BH51" s="280"/>
      <c r="BI51" s="280"/>
      <c r="BJ51" s="59"/>
      <c r="BK51"/>
      <c r="BL51" s="353" t="s">
        <v>251</v>
      </c>
      <c r="BM51" s="128" t="s">
        <v>73</v>
      </c>
      <c r="BN51" s="1403" t="s">
        <v>142</v>
      </c>
      <c r="BO51" s="1467"/>
      <c r="BP51" s="1468"/>
      <c r="BQ51" s="339" t="s">
        <v>142</v>
      </c>
      <c r="BR51" s="59"/>
      <c r="BS51" s="58"/>
      <c r="BT51" s="281"/>
      <c r="BU51" s="281"/>
      <c r="CC51" s="58"/>
      <c r="CD51" s="280"/>
      <c r="CE51" s="281"/>
      <c r="CF51" s="907" t="s">
        <v>412</v>
      </c>
      <c r="CG51" s="842" t="s">
        <v>1994</v>
      </c>
      <c r="CH51" s="1033" t="s">
        <v>2548</v>
      </c>
      <c r="CI51" s="1034" t="s">
        <v>2549</v>
      </c>
      <c r="CJ51" s="1033" t="s">
        <v>683</v>
      </c>
      <c r="CK51" s="479" t="s">
        <v>683</v>
      </c>
      <c r="CL51" s="1033" t="s">
        <v>683</v>
      </c>
      <c r="CM51" s="479" t="s">
        <v>683</v>
      </c>
      <c r="CN51" s="1033" t="s">
        <v>683</v>
      </c>
      <c r="CO51" s="479" t="s">
        <v>683</v>
      </c>
      <c r="CP51" s="1033" t="s">
        <v>683</v>
      </c>
      <c r="CQ51" s="489" t="s">
        <v>683</v>
      </c>
      <c r="CR51" s="280"/>
      <c r="CS51" s="280"/>
      <c r="CT51" s="280"/>
      <c r="CU51" s="77"/>
      <c r="CV51" s="47"/>
      <c r="CW51" s="139"/>
      <c r="CX51" s="47"/>
      <c r="CY51" s="47"/>
      <c r="CZ51" s="47"/>
      <c r="DA51" s="47"/>
      <c r="DH51" s="47"/>
      <c r="DI51" s="47"/>
      <c r="DJ51" s="47"/>
      <c r="DK51" s="47"/>
      <c r="DL51" s="47"/>
      <c r="DM51" s="47"/>
      <c r="DN51" s="47"/>
      <c r="DO51" s="47"/>
      <c r="DP51" s="40"/>
      <c r="DQ51" s="297"/>
      <c r="DR51"/>
      <c r="DS51" s="58"/>
      <c r="DT51" s="58"/>
      <c r="DV51" s="228"/>
      <c r="DX51" s="280"/>
      <c r="EA51" s="58"/>
      <c r="EB51" s="58"/>
      <c r="ED51" s="303"/>
      <c r="EE51" s="59"/>
      <c r="EF51" s="287"/>
      <c r="EG51" s="58"/>
      <c r="EH51" s="58"/>
      <c r="EI51" s="286"/>
      <c r="EJ51" s="58"/>
      <c r="EK51" s="58"/>
      <c r="EL51" s="286"/>
      <c r="EZ51" s="58"/>
      <c r="FB51" s="59"/>
      <c r="FC51" s="1007"/>
      <c r="FG51" s="1008"/>
      <c r="FI51" s="280"/>
      <c r="FJ51" s="1232"/>
      <c r="FK51" s="1232"/>
      <c r="FL51" s="1232"/>
      <c r="FM51" s="1232"/>
      <c r="FN51" s="1232"/>
      <c r="FO51" s="287"/>
      <c r="FP51" s="59"/>
      <c r="FQ51" s="59"/>
      <c r="FS51" s="280"/>
      <c r="FT51" s="1232"/>
      <c r="FU51" s="1232"/>
      <c r="FV51" s="1232"/>
      <c r="FW51" s="1232"/>
      <c r="FX51" s="1232"/>
      <c r="FY51" s="287"/>
      <c r="FZ51" s="59"/>
      <c r="GA51" s="59"/>
      <c r="GC51" s="993" t="s">
        <v>57</v>
      </c>
      <c r="GD51" s="813" t="s">
        <v>3382</v>
      </c>
      <c r="GE51" s="479" t="s">
        <v>1760</v>
      </c>
      <c r="GF51" s="813" t="s">
        <v>3383</v>
      </c>
      <c r="GG51" s="605" t="s">
        <v>3231</v>
      </c>
      <c r="GI51" s="739" t="s">
        <v>412</v>
      </c>
      <c r="GJ51" s="388" t="s">
        <v>3741</v>
      </c>
      <c r="GK51" s="1279">
        <v>1984</v>
      </c>
      <c r="GL51" s="388"/>
      <c r="GM51" s="1280" t="s">
        <v>3570</v>
      </c>
      <c r="GN51" s="1281">
        <v>85</v>
      </c>
      <c r="GR51" s="257"/>
      <c r="GU51" s="1154" t="s">
        <v>124</v>
      </c>
      <c r="GV51" s="1299" t="s">
        <v>3950</v>
      </c>
      <c r="GW51" s="1247">
        <v>1973</v>
      </c>
      <c r="GX51" s="1299" t="s">
        <v>3951</v>
      </c>
      <c r="GY51" s="1305">
        <v>0.018597939814814814</v>
      </c>
      <c r="GZ51" s="1300">
        <v>69</v>
      </c>
      <c r="HG51" s="1154" t="s">
        <v>55</v>
      </c>
      <c r="HH51" s="1299" t="s">
        <v>653</v>
      </c>
      <c r="HI51" s="1332" t="s">
        <v>4389</v>
      </c>
      <c r="HJ51" s="1332" t="s">
        <v>4316</v>
      </c>
      <c r="HK51" s="1332" t="s">
        <v>4389</v>
      </c>
      <c r="HL51" s="1320" t="s">
        <v>1752</v>
      </c>
      <c r="HM51" s="1320" t="s">
        <v>4312</v>
      </c>
      <c r="HN51" s="1320" t="s">
        <v>4312</v>
      </c>
      <c r="HO51" s="1320" t="s">
        <v>4312</v>
      </c>
      <c r="HP51" s="1320" t="s">
        <v>1739</v>
      </c>
      <c r="HQ51" s="1320" t="s">
        <v>4312</v>
      </c>
      <c r="HR51" s="1320">
        <v>12</v>
      </c>
      <c r="HS51" s="1320" t="s">
        <v>4390</v>
      </c>
      <c r="HT51" s="1335" t="s">
        <v>1743</v>
      </c>
      <c r="HU51" s="1498"/>
      <c r="HV51" s="1473"/>
      <c r="HW51" s="1473"/>
      <c r="HX51" s="1487"/>
      <c r="HY51" s="1487"/>
      <c r="HZ51" s="1487"/>
      <c r="IA51" s="1487"/>
      <c r="IB51" s="1487"/>
      <c r="IC51" s="1487"/>
      <c r="ID51" s="1487"/>
      <c r="IE51" s="1487"/>
      <c r="IF51" s="1487"/>
      <c r="IG51" s="1487"/>
      <c r="IH51" s="1487"/>
      <c r="II51" s="1487"/>
      <c r="IJ51" s="1502"/>
      <c r="IL51" s="1157" t="s">
        <v>231</v>
      </c>
      <c r="IM51" s="1308" t="s">
        <v>3939</v>
      </c>
      <c r="IN51" s="1249">
        <v>1981</v>
      </c>
      <c r="IO51" s="1366" t="s">
        <v>1478</v>
      </c>
      <c r="IP51" s="1367">
        <v>0.01536761574074074</v>
      </c>
      <c r="IQ51" s="1310" t="s">
        <v>382</v>
      </c>
    </row>
    <row r="52" spans="1:251" ht="12.75">
      <c r="A52" s="353" t="s">
        <v>252</v>
      </c>
      <c r="B52" s="128" t="s">
        <v>83</v>
      </c>
      <c r="C52" s="1403" t="s">
        <v>35</v>
      </c>
      <c r="D52" s="1467"/>
      <c r="E52" s="1468"/>
      <c r="F52" s="1403" t="s">
        <v>1366</v>
      </c>
      <c r="G52" s="1468"/>
      <c r="H52" s="59"/>
      <c r="I52" s="58"/>
      <c r="J52" s="58"/>
      <c r="K52" s="47"/>
      <c r="L52" s="47"/>
      <c r="M52" s="47"/>
      <c r="N52" s="47"/>
      <c r="O52" s="58"/>
      <c r="R52" s="174"/>
      <c r="AN52" s="79" t="s">
        <v>250</v>
      </c>
      <c r="AO52" s="80" t="s">
        <v>1386</v>
      </c>
      <c r="AQ52" s="990"/>
      <c r="AT52" s="1008"/>
      <c r="BL52" s="353" t="s">
        <v>74</v>
      </c>
      <c r="BM52" s="128" t="s">
        <v>13</v>
      </c>
      <c r="BN52" s="1403" t="s">
        <v>94</v>
      </c>
      <c r="BO52" s="1467"/>
      <c r="BP52" s="1468"/>
      <c r="BQ52" s="339" t="s">
        <v>253</v>
      </c>
      <c r="BR52" s="59"/>
      <c r="BS52" s="58"/>
      <c r="BT52" s="228"/>
      <c r="BU52" s="280"/>
      <c r="CC52" s="58"/>
      <c r="CD52" s="280"/>
      <c r="CE52" s="280"/>
      <c r="CF52" s="907" t="s">
        <v>414</v>
      </c>
      <c r="CG52" s="842" t="s">
        <v>2550</v>
      </c>
      <c r="CH52" s="1033" t="s">
        <v>2551</v>
      </c>
      <c r="CI52" s="1034" t="s">
        <v>2552</v>
      </c>
      <c r="CJ52" s="1033" t="s">
        <v>683</v>
      </c>
      <c r="CK52" s="479" t="s">
        <v>683</v>
      </c>
      <c r="CL52" s="1033" t="s">
        <v>683</v>
      </c>
      <c r="CM52" s="479" t="s">
        <v>683</v>
      </c>
      <c r="CN52" s="1033" t="s">
        <v>683</v>
      </c>
      <c r="CO52" s="479" t="s">
        <v>683</v>
      </c>
      <c r="CP52" s="1033" t="s">
        <v>683</v>
      </c>
      <c r="CQ52" s="489" t="s">
        <v>683</v>
      </c>
      <c r="CR52" s="58"/>
      <c r="CU52" s="280"/>
      <c r="CV52" s="228"/>
      <c r="CW52" s="280"/>
      <c r="CZ52" s="77"/>
      <c r="DA52" s="47"/>
      <c r="DB52" s="139"/>
      <c r="DJ52" s="77"/>
      <c r="DK52" s="47"/>
      <c r="DL52" s="47"/>
      <c r="DM52" s="47"/>
      <c r="DN52" s="47"/>
      <c r="DO52" s="47"/>
      <c r="DP52" s="58"/>
      <c r="DQ52" s="297"/>
      <c r="DR52"/>
      <c r="DS52" s="58"/>
      <c r="DT52" s="58"/>
      <c r="DV52" s="228"/>
      <c r="DX52" s="280"/>
      <c r="EA52" s="58"/>
      <c r="EB52" s="58"/>
      <c r="EI52" s="303"/>
      <c r="EJ52" s="59"/>
      <c r="EK52" s="287"/>
      <c r="EL52" s="58"/>
      <c r="EZ52" s="58"/>
      <c r="FB52" s="287"/>
      <c r="FC52" s="1007"/>
      <c r="FG52" s="1008"/>
      <c r="FI52" s="280"/>
      <c r="FJ52" s="1232"/>
      <c r="FK52" s="1232"/>
      <c r="FL52" s="1232"/>
      <c r="FM52" s="1232"/>
      <c r="FN52" s="1232"/>
      <c r="FO52" s="287"/>
      <c r="FP52" s="59"/>
      <c r="FQ52" s="59"/>
      <c r="FS52" s="280"/>
      <c r="FT52" s="1232"/>
      <c r="FU52" s="1232"/>
      <c r="FV52" s="1232"/>
      <c r="FW52" s="1232"/>
      <c r="FX52" s="1232"/>
      <c r="FY52" s="287"/>
      <c r="FZ52" s="59"/>
      <c r="GA52" s="59"/>
      <c r="GC52" s="993" t="s">
        <v>51</v>
      </c>
      <c r="GD52" s="813" t="s">
        <v>3384</v>
      </c>
      <c r="GE52" s="479" t="s">
        <v>3385</v>
      </c>
      <c r="GF52" s="813" t="s">
        <v>3064</v>
      </c>
      <c r="GG52" s="605" t="s">
        <v>3386</v>
      </c>
      <c r="GI52" s="739" t="s">
        <v>414</v>
      </c>
      <c r="GJ52" s="388" t="s">
        <v>3742</v>
      </c>
      <c r="GK52" s="1279">
        <v>1978</v>
      </c>
      <c r="GL52" s="388" t="s">
        <v>3571</v>
      </c>
      <c r="GM52" s="1280" t="s">
        <v>3572</v>
      </c>
      <c r="GN52" s="1281">
        <v>86</v>
      </c>
      <c r="GR52" s="257"/>
      <c r="GU52" s="1154" t="s">
        <v>164</v>
      </c>
      <c r="GV52" s="1299" t="s">
        <v>3952</v>
      </c>
      <c r="GW52" s="1247">
        <v>1977</v>
      </c>
      <c r="GX52" s="1299"/>
      <c r="GY52" s="1305">
        <v>0.01894060185185185</v>
      </c>
      <c r="GZ52" s="1300">
        <v>78</v>
      </c>
      <c r="HD52" s="257"/>
      <c r="HG52" s="1154" t="s">
        <v>52</v>
      </c>
      <c r="HH52" s="1299" t="s">
        <v>207</v>
      </c>
      <c r="HI52" s="1332" t="s">
        <v>4391</v>
      </c>
      <c r="HJ52" s="1332" t="s">
        <v>4392</v>
      </c>
      <c r="HK52" s="1332" t="s">
        <v>3399</v>
      </c>
      <c r="HL52" s="1320" t="s">
        <v>1757</v>
      </c>
      <c r="HM52" s="1320" t="s">
        <v>4312</v>
      </c>
      <c r="HN52" s="1320" t="s">
        <v>1741</v>
      </c>
      <c r="HO52" s="1320" t="s">
        <v>4312</v>
      </c>
      <c r="HP52" s="1320" t="s">
        <v>4312</v>
      </c>
      <c r="HQ52" s="1320" t="s">
        <v>4312</v>
      </c>
      <c r="HR52" s="1320">
        <v>16</v>
      </c>
      <c r="HS52" s="1320" t="s">
        <v>4393</v>
      </c>
      <c r="HT52" s="1335" t="s">
        <v>1745</v>
      </c>
      <c r="HU52" s="1498"/>
      <c r="HV52" s="1473"/>
      <c r="HW52" s="1473"/>
      <c r="HX52" s="1487"/>
      <c r="HY52" s="1487"/>
      <c r="HZ52" s="1487"/>
      <c r="IA52" s="1487"/>
      <c r="IB52" s="1487"/>
      <c r="IC52" s="1487"/>
      <c r="ID52" s="1487"/>
      <c r="IE52" s="1487"/>
      <c r="IF52" s="1487"/>
      <c r="IG52" s="1487"/>
      <c r="IH52" s="1487"/>
      <c r="II52" s="1487"/>
      <c r="IJ52" s="1502"/>
      <c r="IL52" s="1154" t="s">
        <v>232</v>
      </c>
      <c r="IM52" s="1299" t="s">
        <v>4736</v>
      </c>
      <c r="IN52" s="1247">
        <v>1983</v>
      </c>
      <c r="IO52" s="1362" t="s">
        <v>4737</v>
      </c>
      <c r="IP52" s="1363">
        <v>0.015375277777777778</v>
      </c>
      <c r="IQ52" s="1300" t="s">
        <v>384</v>
      </c>
    </row>
    <row r="53" spans="1:251" ht="12.75">
      <c r="A53" s="353" t="s">
        <v>247</v>
      </c>
      <c r="B53" s="128" t="s">
        <v>76</v>
      </c>
      <c r="C53" s="1403" t="s">
        <v>109</v>
      </c>
      <c r="D53" s="1467"/>
      <c r="E53" s="1468"/>
      <c r="F53" s="1403" t="s">
        <v>109</v>
      </c>
      <c r="G53" s="1468"/>
      <c r="H53" s="59"/>
      <c r="I53" s="58"/>
      <c r="J53" s="58"/>
      <c r="K53" s="47"/>
      <c r="L53" s="47"/>
      <c r="M53" s="47"/>
      <c r="N53" s="47"/>
      <c r="O53" s="58"/>
      <c r="R53" s="174"/>
      <c r="AN53" s="79" t="s">
        <v>251</v>
      </c>
      <c r="AO53" s="80" t="s">
        <v>73</v>
      </c>
      <c r="AQ53" s="990"/>
      <c r="AT53" s="1008"/>
      <c r="BL53" s="353" t="s">
        <v>252</v>
      </c>
      <c r="BM53" s="128" t="s">
        <v>83</v>
      </c>
      <c r="BN53" s="1403" t="s">
        <v>35</v>
      </c>
      <c r="BO53" s="1467"/>
      <c r="BP53" s="1468"/>
      <c r="BQ53" s="339" t="s">
        <v>1366</v>
      </c>
      <c r="BR53" s="59"/>
      <c r="BS53" s="58"/>
      <c r="BT53" s="228"/>
      <c r="BU53" s="280"/>
      <c r="CD53" s="280"/>
      <c r="CE53" s="280"/>
      <c r="CF53" s="907" t="s">
        <v>416</v>
      </c>
      <c r="CG53" s="842" t="s">
        <v>1941</v>
      </c>
      <c r="CH53" s="1033" t="s">
        <v>683</v>
      </c>
      <c r="CI53" s="1033" t="s">
        <v>683</v>
      </c>
      <c r="CJ53" s="1033" t="s">
        <v>683</v>
      </c>
      <c r="CK53" s="479" t="s">
        <v>683</v>
      </c>
      <c r="CL53" s="1033" t="s">
        <v>683</v>
      </c>
      <c r="CM53" s="479" t="s">
        <v>683</v>
      </c>
      <c r="CN53" s="1033" t="s">
        <v>683</v>
      </c>
      <c r="CO53" s="479" t="s">
        <v>683</v>
      </c>
      <c r="CP53" s="1033" t="s">
        <v>683</v>
      </c>
      <c r="CQ53" s="489" t="s">
        <v>683</v>
      </c>
      <c r="CR53" s="58"/>
      <c r="CU53" s="280"/>
      <c r="CV53" s="228"/>
      <c r="CW53" s="280"/>
      <c r="CZ53" s="77"/>
      <c r="DA53" s="47"/>
      <c r="DB53" s="139"/>
      <c r="DJ53" s="77"/>
      <c r="DK53" s="47"/>
      <c r="DL53" s="47"/>
      <c r="DM53" s="47"/>
      <c r="DN53" s="47"/>
      <c r="DO53" s="47"/>
      <c r="DP53" s="58"/>
      <c r="DQ53" s="297"/>
      <c r="DR53"/>
      <c r="DS53" s="58"/>
      <c r="DT53" s="58"/>
      <c r="DV53" s="228"/>
      <c r="DX53" s="280"/>
      <c r="EA53" s="58"/>
      <c r="EB53" s="58"/>
      <c r="EI53" s="303"/>
      <c r="EJ53" s="59"/>
      <c r="EK53" s="287"/>
      <c r="EL53" s="58"/>
      <c r="EZ53" s="58"/>
      <c r="FB53" s="287"/>
      <c r="FC53" s="1007"/>
      <c r="FG53" s="1008"/>
      <c r="FI53" s="280"/>
      <c r="FJ53" s="1232"/>
      <c r="FK53" s="1232"/>
      <c r="FL53" s="1232"/>
      <c r="FM53" s="1232"/>
      <c r="FN53" s="1232"/>
      <c r="FO53" s="287"/>
      <c r="FP53" s="59"/>
      <c r="FQ53" s="59"/>
      <c r="FT53" s="1232"/>
      <c r="FU53" s="1232"/>
      <c r="FV53" s="1232"/>
      <c r="FW53" s="1232"/>
      <c r="FX53" s="1232"/>
      <c r="FY53" s="287"/>
      <c r="FZ53" s="59"/>
      <c r="GA53" s="59"/>
      <c r="GC53" s="993" t="s">
        <v>48</v>
      </c>
      <c r="GD53" s="813" t="s">
        <v>3196</v>
      </c>
      <c r="GE53" s="479" t="s">
        <v>3385</v>
      </c>
      <c r="GF53" s="813" t="s">
        <v>3073</v>
      </c>
      <c r="GG53" s="605" t="s">
        <v>3362</v>
      </c>
      <c r="GI53" s="739" t="s">
        <v>416</v>
      </c>
      <c r="GJ53" s="388" t="s">
        <v>3743</v>
      </c>
      <c r="GK53" s="1279">
        <v>1986</v>
      </c>
      <c r="GL53" s="388" t="s">
        <v>1467</v>
      </c>
      <c r="GM53" s="1280" t="s">
        <v>3573</v>
      </c>
      <c r="GN53" s="1281">
        <v>87</v>
      </c>
      <c r="GR53" s="257"/>
      <c r="GU53" s="1154" t="s">
        <v>227</v>
      </c>
      <c r="GV53" s="1299" t="s">
        <v>3953</v>
      </c>
      <c r="GW53" s="1247">
        <v>1965</v>
      </c>
      <c r="GX53" s="1299"/>
      <c r="GY53" s="1305">
        <v>0.019039849537037037</v>
      </c>
      <c r="GZ53" s="1300">
        <v>83</v>
      </c>
      <c r="HD53" s="257"/>
      <c r="HG53" s="1154" t="s">
        <v>56</v>
      </c>
      <c r="HH53" s="1299" t="s">
        <v>2781</v>
      </c>
      <c r="HI53" s="1332" t="s">
        <v>4369</v>
      </c>
      <c r="HJ53" s="1332" t="s">
        <v>4316</v>
      </c>
      <c r="HK53" s="1332" t="s">
        <v>4369</v>
      </c>
      <c r="HL53" s="1320" t="s">
        <v>1752</v>
      </c>
      <c r="HM53" s="1320" t="s">
        <v>4312</v>
      </c>
      <c r="HN53" s="1320" t="s">
        <v>1741</v>
      </c>
      <c r="HO53" s="1320" t="s">
        <v>4312</v>
      </c>
      <c r="HP53" s="1320" t="s">
        <v>1413</v>
      </c>
      <c r="HQ53" s="1320" t="s">
        <v>4312</v>
      </c>
      <c r="HR53" s="1320">
        <v>14</v>
      </c>
      <c r="HS53" s="1320" t="s">
        <v>4394</v>
      </c>
      <c r="HT53" s="1335" t="s">
        <v>1747</v>
      </c>
      <c r="HU53" s="1498"/>
      <c r="HV53" s="1473"/>
      <c r="HW53" s="1473"/>
      <c r="HX53" s="1487"/>
      <c r="HY53" s="1487"/>
      <c r="HZ53" s="1487"/>
      <c r="IA53" s="1487"/>
      <c r="IB53" s="1487"/>
      <c r="IC53" s="1487"/>
      <c r="ID53" s="1487"/>
      <c r="IE53" s="1487"/>
      <c r="IF53" s="1487"/>
      <c r="IG53" s="1487"/>
      <c r="IH53" s="1487"/>
      <c r="II53" s="1487"/>
      <c r="IJ53" s="1502"/>
      <c r="IL53" s="1154" t="s">
        <v>234</v>
      </c>
      <c r="IM53" s="1299" t="s">
        <v>4738</v>
      </c>
      <c r="IN53" s="1247">
        <v>1994</v>
      </c>
      <c r="IO53" s="1362"/>
      <c r="IP53" s="1363">
        <v>0.015382662037037038</v>
      </c>
      <c r="IQ53" s="1300" t="s">
        <v>386</v>
      </c>
    </row>
    <row r="54" spans="1:251" ht="12.75">
      <c r="A54" s="353" t="s">
        <v>248</v>
      </c>
      <c r="B54" s="128" t="s">
        <v>101</v>
      </c>
      <c r="C54" s="1403" t="s">
        <v>141</v>
      </c>
      <c r="D54" s="1467"/>
      <c r="E54" s="1468"/>
      <c r="F54" s="1403" t="s">
        <v>95</v>
      </c>
      <c r="G54" s="1468"/>
      <c r="H54" s="59"/>
      <c r="I54" s="58"/>
      <c r="J54" s="58"/>
      <c r="K54" s="47"/>
      <c r="L54" s="47"/>
      <c r="M54" s="47"/>
      <c r="N54" s="47"/>
      <c r="O54" s="58"/>
      <c r="R54" s="174"/>
      <c r="AN54" s="79" t="s">
        <v>74</v>
      </c>
      <c r="AO54" s="80" t="s">
        <v>4587</v>
      </c>
      <c r="AQ54" s="990"/>
      <c r="AT54" s="1008"/>
      <c r="BL54" s="353" t="s">
        <v>247</v>
      </c>
      <c r="BM54" s="128" t="s">
        <v>76</v>
      </c>
      <c r="BN54" s="1403" t="s">
        <v>109</v>
      </c>
      <c r="BO54" s="1467"/>
      <c r="BP54" s="1468"/>
      <c r="BQ54" s="339" t="s">
        <v>0</v>
      </c>
      <c r="BR54" s="59"/>
      <c r="BS54" s="58"/>
      <c r="BT54" s="228"/>
      <c r="BU54" s="280"/>
      <c r="CE54" s="280"/>
      <c r="CF54" s="907" t="s">
        <v>418</v>
      </c>
      <c r="CG54" s="842" t="s">
        <v>358</v>
      </c>
      <c r="CH54" s="1033" t="s">
        <v>683</v>
      </c>
      <c r="CI54" s="1033" t="s">
        <v>683</v>
      </c>
      <c r="CJ54" s="1033" t="s">
        <v>683</v>
      </c>
      <c r="CK54" s="479" t="s">
        <v>683</v>
      </c>
      <c r="CL54" s="1033" t="s">
        <v>683</v>
      </c>
      <c r="CM54" s="479" t="s">
        <v>683</v>
      </c>
      <c r="CN54" s="1033" t="s">
        <v>683</v>
      </c>
      <c r="CO54" s="479" t="s">
        <v>683</v>
      </c>
      <c r="CP54" s="1033" t="s">
        <v>683</v>
      </c>
      <c r="CQ54" s="489" t="s">
        <v>683</v>
      </c>
      <c r="CR54" s="58"/>
      <c r="CU54" s="280"/>
      <c r="CV54" s="228"/>
      <c r="CW54" s="280"/>
      <c r="CZ54" s="77"/>
      <c r="DA54" s="47"/>
      <c r="DB54" s="139"/>
      <c r="DJ54" s="77"/>
      <c r="DK54" s="47"/>
      <c r="DL54" s="47"/>
      <c r="DM54" s="47"/>
      <c r="DN54" s="47"/>
      <c r="DO54" s="47"/>
      <c r="DP54" s="58"/>
      <c r="DR54"/>
      <c r="DS54" s="58"/>
      <c r="DT54" s="58"/>
      <c r="DV54" s="228"/>
      <c r="DX54" s="280"/>
      <c r="EI54" s="303"/>
      <c r="EJ54" s="59"/>
      <c r="EK54" s="287"/>
      <c r="EL54" s="58"/>
      <c r="FB54" s="287"/>
      <c r="FC54" s="1007"/>
      <c r="FG54" s="1008"/>
      <c r="FJ54" s="1232"/>
      <c r="FK54" s="1232"/>
      <c r="FL54" s="1232"/>
      <c r="FM54" s="1232"/>
      <c r="FN54" s="1232"/>
      <c r="FO54" s="287"/>
      <c r="FP54" s="59"/>
      <c r="FQ54" s="59"/>
      <c r="FT54" s="1232"/>
      <c r="FU54" s="1232"/>
      <c r="FV54" s="1232"/>
      <c r="FW54" s="1232"/>
      <c r="FX54" s="1232"/>
      <c r="FY54" s="287"/>
      <c r="FZ54" s="59"/>
      <c r="GA54" s="59"/>
      <c r="GC54" s="993" t="s">
        <v>62</v>
      </c>
      <c r="GD54" s="813" t="s">
        <v>3387</v>
      </c>
      <c r="GE54" s="479" t="s">
        <v>3377</v>
      </c>
      <c r="GF54" s="813" t="s">
        <v>3388</v>
      </c>
      <c r="GG54" s="605" t="s">
        <v>3389</v>
      </c>
      <c r="GI54" s="739" t="s">
        <v>418</v>
      </c>
      <c r="GJ54" s="388" t="s">
        <v>3744</v>
      </c>
      <c r="GK54" s="1279">
        <v>1977</v>
      </c>
      <c r="GL54" s="388" t="s">
        <v>1471</v>
      </c>
      <c r="GM54" s="1280" t="s">
        <v>3574</v>
      </c>
      <c r="GN54" s="1281">
        <v>89</v>
      </c>
      <c r="GR54" s="257"/>
      <c r="GU54" s="1154" t="s">
        <v>229</v>
      </c>
      <c r="GV54" s="1299" t="s">
        <v>3954</v>
      </c>
      <c r="GW54" s="1247">
        <v>1972</v>
      </c>
      <c r="GX54" s="1299"/>
      <c r="GY54" s="1305">
        <v>0.019247384259259263</v>
      </c>
      <c r="GZ54" s="1300">
        <v>94</v>
      </c>
      <c r="HD54" s="257"/>
      <c r="HG54" s="1154" t="s">
        <v>53</v>
      </c>
      <c r="HH54" s="1299" t="s">
        <v>1991</v>
      </c>
      <c r="HI54" s="1332" t="s">
        <v>4395</v>
      </c>
      <c r="HJ54" s="1332" t="s">
        <v>4316</v>
      </c>
      <c r="HK54" s="1332" t="s">
        <v>4395</v>
      </c>
      <c r="HL54" s="1320" t="s">
        <v>1752</v>
      </c>
      <c r="HM54" s="1320" t="s">
        <v>1745</v>
      </c>
      <c r="HN54" s="1320" t="s">
        <v>1741</v>
      </c>
      <c r="HO54" s="1320" t="s">
        <v>4312</v>
      </c>
      <c r="HP54" s="1320" t="s">
        <v>1413</v>
      </c>
      <c r="HQ54" s="1320" t="s">
        <v>4312</v>
      </c>
      <c r="HR54" s="1320">
        <v>19</v>
      </c>
      <c r="HS54" s="1320" t="s">
        <v>4396</v>
      </c>
      <c r="HT54" s="1335" t="s">
        <v>1749</v>
      </c>
      <c r="HU54" s="1498"/>
      <c r="HV54" s="1473"/>
      <c r="HW54" s="1473"/>
      <c r="HX54" s="1487"/>
      <c r="HY54" s="1487"/>
      <c r="HZ54" s="1487"/>
      <c r="IA54" s="1487"/>
      <c r="IB54" s="1487"/>
      <c r="IC54" s="1487"/>
      <c r="ID54" s="1487"/>
      <c r="IE54" s="1487"/>
      <c r="IF54" s="1487"/>
      <c r="IG54" s="1487"/>
      <c r="IH54" s="1487"/>
      <c r="II54" s="1487"/>
      <c r="IJ54" s="1502"/>
      <c r="IL54" s="1154" t="s">
        <v>374</v>
      </c>
      <c r="IM54" s="1299" t="s">
        <v>4739</v>
      </c>
      <c r="IN54" s="1247">
        <v>1978</v>
      </c>
      <c r="IO54" s="1362"/>
      <c r="IP54" s="1363">
        <v>0.0157128125</v>
      </c>
      <c r="IQ54" s="1300" t="s">
        <v>391</v>
      </c>
    </row>
    <row r="55" spans="8:251" ht="13.5" thickBot="1">
      <c r="H55" s="59"/>
      <c r="I55" s="58"/>
      <c r="J55" s="58"/>
      <c r="K55" s="47"/>
      <c r="L55" s="47"/>
      <c r="M55" s="47"/>
      <c r="N55" s="47"/>
      <c r="O55" s="58"/>
      <c r="AN55" s="79" t="s">
        <v>252</v>
      </c>
      <c r="AO55" s="80" t="s">
        <v>75</v>
      </c>
      <c r="AQ55" s="990"/>
      <c r="AT55" s="1008"/>
      <c r="BL55" s="353" t="s">
        <v>248</v>
      </c>
      <c r="BM55" s="128" t="s">
        <v>101</v>
      </c>
      <c r="BN55" s="1403" t="s">
        <v>141</v>
      </c>
      <c r="BO55" s="1467"/>
      <c r="BP55" s="1468"/>
      <c r="BQ55" s="339" t="s">
        <v>95</v>
      </c>
      <c r="BR55" s="59"/>
      <c r="BS55" s="58"/>
      <c r="BT55" s="228"/>
      <c r="BU55" s="280"/>
      <c r="CE55" s="280"/>
      <c r="CF55" s="907" t="s">
        <v>420</v>
      </c>
      <c r="CG55" s="842" t="s">
        <v>448</v>
      </c>
      <c r="CH55" s="1033" t="s">
        <v>683</v>
      </c>
      <c r="CI55" s="1033" t="s">
        <v>683</v>
      </c>
      <c r="CJ55" s="1033" t="s">
        <v>683</v>
      </c>
      <c r="CK55" s="479" t="s">
        <v>683</v>
      </c>
      <c r="CL55" s="1033" t="s">
        <v>683</v>
      </c>
      <c r="CM55" s="479" t="s">
        <v>683</v>
      </c>
      <c r="CN55" s="1033" t="s">
        <v>683</v>
      </c>
      <c r="CO55" s="479" t="s">
        <v>683</v>
      </c>
      <c r="CP55" s="1033" t="s">
        <v>683</v>
      </c>
      <c r="CQ55" s="489" t="s">
        <v>683</v>
      </c>
      <c r="CR55" s="58"/>
      <c r="CU55" s="280"/>
      <c r="CV55" s="228"/>
      <c r="CW55" s="280"/>
      <c r="CZ55" s="77"/>
      <c r="DA55" s="47"/>
      <c r="DB55" s="139"/>
      <c r="DJ55" s="77"/>
      <c r="DK55" s="47"/>
      <c r="DL55" s="47"/>
      <c r="DM55" s="47"/>
      <c r="DN55" s="47"/>
      <c r="DO55" s="47"/>
      <c r="DP55" s="58"/>
      <c r="DR55"/>
      <c r="DS55" s="58"/>
      <c r="DT55" s="58"/>
      <c r="DV55" s="228"/>
      <c r="DX55" s="280"/>
      <c r="EI55" s="303"/>
      <c r="EJ55" s="59"/>
      <c r="EK55" s="287"/>
      <c r="EL55" s="58"/>
      <c r="FB55" s="287"/>
      <c r="FC55" s="1007"/>
      <c r="FG55" s="1008"/>
      <c r="FJ55" s="1232"/>
      <c r="FK55" s="1232"/>
      <c r="FL55" s="1232"/>
      <c r="FM55" s="1232"/>
      <c r="FN55" s="1232"/>
      <c r="FO55" s="287"/>
      <c r="FP55" s="59"/>
      <c r="FQ55" s="59"/>
      <c r="FT55" s="1232"/>
      <c r="FU55" s="1232"/>
      <c r="FV55" s="1232"/>
      <c r="FW55" s="1232"/>
      <c r="FX55" s="1232"/>
      <c r="FY55" s="287"/>
      <c r="FZ55" s="59"/>
      <c r="GA55" s="59"/>
      <c r="GC55" s="1123" t="s">
        <v>114</v>
      </c>
      <c r="GD55" s="819" t="s">
        <v>3390</v>
      </c>
      <c r="GE55" s="483" t="s">
        <v>3377</v>
      </c>
      <c r="GF55" s="819" t="s">
        <v>3071</v>
      </c>
      <c r="GG55" s="831" t="s">
        <v>3391</v>
      </c>
      <c r="GI55" s="739" t="s">
        <v>420</v>
      </c>
      <c r="GJ55" s="388" t="s">
        <v>3745</v>
      </c>
      <c r="GK55" s="1279">
        <v>1983</v>
      </c>
      <c r="GL55" s="388" t="s">
        <v>3566</v>
      </c>
      <c r="GM55" s="1280" t="s">
        <v>3575</v>
      </c>
      <c r="GN55" s="1281">
        <v>90</v>
      </c>
      <c r="GR55" s="257"/>
      <c r="GU55" s="1154" t="s">
        <v>231</v>
      </c>
      <c r="GV55" s="1299" t="s">
        <v>3955</v>
      </c>
      <c r="GW55" s="1247">
        <v>1982</v>
      </c>
      <c r="GX55" s="1299"/>
      <c r="GY55" s="1305">
        <v>0.019366157407407405</v>
      </c>
      <c r="GZ55" s="1300">
        <v>98</v>
      </c>
      <c r="HD55" s="257"/>
      <c r="HG55" s="1154" t="s">
        <v>57</v>
      </c>
      <c r="HH55" s="1299" t="s">
        <v>205</v>
      </c>
      <c r="HI55" s="1332" t="s">
        <v>4397</v>
      </c>
      <c r="HJ55" s="1332" t="s">
        <v>4398</v>
      </c>
      <c r="HK55" s="1332" t="s">
        <v>4399</v>
      </c>
      <c r="HL55" s="1320" t="s">
        <v>1758</v>
      </c>
      <c r="HM55" s="1320" t="s">
        <v>4312</v>
      </c>
      <c r="HN55" s="1320" t="s">
        <v>1747</v>
      </c>
      <c r="HO55" s="1320" t="s">
        <v>1745</v>
      </c>
      <c r="HP55" s="1320" t="s">
        <v>4312</v>
      </c>
      <c r="HQ55" s="1320" t="s">
        <v>4312</v>
      </c>
      <c r="HR55" s="1320">
        <v>25</v>
      </c>
      <c r="HS55" s="1320" t="s">
        <v>4400</v>
      </c>
      <c r="HT55" s="1335" t="s">
        <v>1751</v>
      </c>
      <c r="HU55" s="1498"/>
      <c r="HV55" s="1473"/>
      <c r="HW55" s="1473"/>
      <c r="HX55" s="1487"/>
      <c r="HY55" s="1487"/>
      <c r="HZ55" s="1487"/>
      <c r="IA55" s="1487"/>
      <c r="IB55" s="1487"/>
      <c r="IC55" s="1487"/>
      <c r="ID55" s="1487"/>
      <c r="IE55" s="1487"/>
      <c r="IF55" s="1487"/>
      <c r="IG55" s="1487"/>
      <c r="IH55" s="1487"/>
      <c r="II55" s="1487"/>
      <c r="IJ55" s="1502"/>
      <c r="IL55" s="1154" t="s">
        <v>376</v>
      </c>
      <c r="IM55" s="1299" t="s">
        <v>4740</v>
      </c>
      <c r="IN55" s="1247">
        <v>1987</v>
      </c>
      <c r="IO55" s="1362"/>
      <c r="IP55" s="1363">
        <v>0.0157480787037037</v>
      </c>
      <c r="IQ55" s="1300" t="s">
        <v>394</v>
      </c>
    </row>
    <row r="56" spans="8:251" ht="12.75">
      <c r="H56" s="59"/>
      <c r="I56" s="58"/>
      <c r="J56" s="58"/>
      <c r="K56" s="47"/>
      <c r="L56" s="47"/>
      <c r="M56" s="47"/>
      <c r="N56" s="47"/>
      <c r="O56" s="58"/>
      <c r="Y56" s="301"/>
      <c r="Z56" s="297"/>
      <c r="AJ56" s="58"/>
      <c r="AK56" s="58"/>
      <c r="AM56" s="59"/>
      <c r="AN56" s="79" t="s">
        <v>247</v>
      </c>
      <c r="AO56" s="80" t="s">
        <v>4598</v>
      </c>
      <c r="AQ56" s="990"/>
      <c r="AS56" s="302"/>
      <c r="BK56" s="280"/>
      <c r="BR56" s="59"/>
      <c r="BS56" s="58"/>
      <c r="BT56" s="280"/>
      <c r="BU56" s="280"/>
      <c r="CC56" s="58"/>
      <c r="CD56" s="58"/>
      <c r="CE56" s="280"/>
      <c r="CF56" s="907" t="s">
        <v>422</v>
      </c>
      <c r="CG56" s="842" t="s">
        <v>2553</v>
      </c>
      <c r="CH56" s="1033" t="s">
        <v>683</v>
      </c>
      <c r="CI56" s="1033" t="s">
        <v>683</v>
      </c>
      <c r="CJ56" s="1033" t="s">
        <v>683</v>
      </c>
      <c r="CK56" s="479" t="s">
        <v>683</v>
      </c>
      <c r="CL56" s="1033" t="s">
        <v>683</v>
      </c>
      <c r="CM56" s="479" t="s">
        <v>683</v>
      </c>
      <c r="CN56" s="1033" t="s">
        <v>683</v>
      </c>
      <c r="CO56" s="479" t="s">
        <v>683</v>
      </c>
      <c r="CP56" s="1033" t="s">
        <v>683</v>
      </c>
      <c r="CQ56" s="489" t="s">
        <v>683</v>
      </c>
      <c r="CR56" s="58"/>
      <c r="CS56" s="280"/>
      <c r="CT56" s="228"/>
      <c r="CU56" s="280"/>
      <c r="CW56" s="280"/>
      <c r="CX56" s="77"/>
      <c r="CY56" s="47"/>
      <c r="CZ56" s="139"/>
      <c r="DA56" s="47"/>
      <c r="DH56" s="77"/>
      <c r="DI56" s="47"/>
      <c r="DJ56" s="139"/>
      <c r="DK56" s="47"/>
      <c r="DL56" s="47"/>
      <c r="DM56" s="47"/>
      <c r="DN56" s="47"/>
      <c r="DO56" s="47"/>
      <c r="DP56" s="286"/>
      <c r="EG56" s="303"/>
      <c r="EH56" s="59"/>
      <c r="EI56" s="287"/>
      <c r="EJ56" s="58"/>
      <c r="EK56" s="58"/>
      <c r="EL56" s="286"/>
      <c r="FB56" s="316"/>
      <c r="FC56" s="1007"/>
      <c r="FG56" s="1008"/>
      <c r="FJ56" s="1232"/>
      <c r="FK56" s="1232"/>
      <c r="FL56" s="1232"/>
      <c r="FM56" s="1232"/>
      <c r="FN56" s="1232"/>
      <c r="FO56" s="287"/>
      <c r="FP56" s="59"/>
      <c r="FQ56" s="59"/>
      <c r="FT56" s="59"/>
      <c r="FU56" s="59"/>
      <c r="FV56" s="59"/>
      <c r="FW56" s="59"/>
      <c r="FX56" s="59"/>
      <c r="FY56" s="287"/>
      <c r="FZ56" s="59"/>
      <c r="GA56" s="59"/>
      <c r="GC56" s="1277" t="s">
        <v>3220</v>
      </c>
      <c r="GD56" s="816"/>
      <c r="GE56" s="815"/>
      <c r="GF56" s="816"/>
      <c r="GG56" s="961"/>
      <c r="GI56" s="739" t="s">
        <v>422</v>
      </c>
      <c r="GJ56" s="396" t="s">
        <v>3827</v>
      </c>
      <c r="GK56" s="1279">
        <v>1975</v>
      </c>
      <c r="GL56" s="388"/>
      <c r="GM56" s="1280" t="s">
        <v>3576</v>
      </c>
      <c r="GN56" s="1281">
        <v>92</v>
      </c>
      <c r="GR56" s="257"/>
      <c r="GU56" s="1154" t="s">
        <v>232</v>
      </c>
      <c r="GV56" s="1299" t="s">
        <v>3956</v>
      </c>
      <c r="GW56" s="1247">
        <v>1968</v>
      </c>
      <c r="GX56" s="1299" t="s">
        <v>3957</v>
      </c>
      <c r="GY56" s="1305">
        <v>0.019426400462962963</v>
      </c>
      <c r="GZ56" s="1300">
        <v>102</v>
      </c>
      <c r="HD56" s="257"/>
      <c r="HG56" s="1154" t="s">
        <v>51</v>
      </c>
      <c r="HH56" s="1299" t="s">
        <v>208</v>
      </c>
      <c r="HI56" s="1332" t="s">
        <v>4401</v>
      </c>
      <c r="HJ56" s="1332" t="s">
        <v>4402</v>
      </c>
      <c r="HK56" s="1332" t="s">
        <v>4403</v>
      </c>
      <c r="HL56" s="1320" t="s">
        <v>1754</v>
      </c>
      <c r="HM56" s="1320" t="s">
        <v>4312</v>
      </c>
      <c r="HN56" s="1320" t="s">
        <v>1741</v>
      </c>
      <c r="HO56" s="1320" t="s">
        <v>1752</v>
      </c>
      <c r="HP56" s="1320" t="s">
        <v>4312</v>
      </c>
      <c r="HQ56" s="1320" t="s">
        <v>4312</v>
      </c>
      <c r="HR56" s="1320">
        <v>24</v>
      </c>
      <c r="HS56" s="1320" t="s">
        <v>4404</v>
      </c>
      <c r="HT56" s="1335" t="s">
        <v>2314</v>
      </c>
      <c r="HU56" s="1498"/>
      <c r="HV56" s="1473"/>
      <c r="HW56" s="1473"/>
      <c r="HX56" s="1487"/>
      <c r="HY56" s="1487"/>
      <c r="HZ56" s="1487"/>
      <c r="IA56" s="1487"/>
      <c r="IB56" s="1487"/>
      <c r="IC56" s="1487"/>
      <c r="ID56" s="1487"/>
      <c r="IE56" s="1487"/>
      <c r="IF56" s="1487"/>
      <c r="IG56" s="1487"/>
      <c r="IH56" s="1487"/>
      <c r="II56" s="1487"/>
      <c r="IJ56" s="1502"/>
      <c r="IL56" s="1154" t="s">
        <v>379</v>
      </c>
      <c r="IM56" s="1299" t="s">
        <v>4741</v>
      </c>
      <c r="IN56" s="1247">
        <v>1991</v>
      </c>
      <c r="IO56" s="1362"/>
      <c r="IP56" s="1363">
        <v>0.015834363425925927</v>
      </c>
      <c r="IQ56" s="1300" t="s">
        <v>404</v>
      </c>
    </row>
    <row r="57" spans="8:251" ht="12.75">
      <c r="H57" s="59"/>
      <c r="I57" s="58"/>
      <c r="J57" s="58"/>
      <c r="K57" s="47"/>
      <c r="L57" s="47"/>
      <c r="M57" s="47"/>
      <c r="N57" s="47"/>
      <c r="O57" s="58"/>
      <c r="Y57" s="301"/>
      <c r="Z57" s="297"/>
      <c r="AJ57" s="58"/>
      <c r="AK57" s="58"/>
      <c r="AM57" s="59"/>
      <c r="AN57" s="79" t="s">
        <v>248</v>
      </c>
      <c r="AO57" s="80" t="s">
        <v>4599</v>
      </c>
      <c r="AQ57" s="990"/>
      <c r="AS57" s="302"/>
      <c r="BK57" s="280"/>
      <c r="BR57" s="59"/>
      <c r="BS57" s="58"/>
      <c r="BT57" s="280"/>
      <c r="BU57" s="280"/>
      <c r="CC57" s="58"/>
      <c r="CD57" s="58"/>
      <c r="CE57" s="280"/>
      <c r="CF57" s="907" t="s">
        <v>424</v>
      </c>
      <c r="CG57" s="842" t="s">
        <v>1938</v>
      </c>
      <c r="CH57" s="1033" t="s">
        <v>683</v>
      </c>
      <c r="CI57" s="1033" t="s">
        <v>683</v>
      </c>
      <c r="CJ57" s="1033" t="s">
        <v>683</v>
      </c>
      <c r="CK57" s="479" t="s">
        <v>683</v>
      </c>
      <c r="CL57" s="1033" t="s">
        <v>683</v>
      </c>
      <c r="CM57" s="479" t="s">
        <v>683</v>
      </c>
      <c r="CN57" s="1033" t="s">
        <v>683</v>
      </c>
      <c r="CO57" s="479" t="s">
        <v>683</v>
      </c>
      <c r="CP57" s="1033" t="s">
        <v>683</v>
      </c>
      <c r="CQ57" s="489" t="s">
        <v>683</v>
      </c>
      <c r="CR57" s="58"/>
      <c r="CS57" s="280"/>
      <c r="CT57" s="228"/>
      <c r="CU57" s="280"/>
      <c r="CW57" s="280"/>
      <c r="CX57" s="77"/>
      <c r="CY57" s="47"/>
      <c r="CZ57" s="139"/>
      <c r="DA57" s="47"/>
      <c r="DH57" s="77"/>
      <c r="DI57" s="47"/>
      <c r="DJ57" s="139"/>
      <c r="DK57" s="47"/>
      <c r="DL57" s="47"/>
      <c r="DM57" s="47"/>
      <c r="DN57" s="47"/>
      <c r="DO57" s="47"/>
      <c r="DP57" s="286"/>
      <c r="DQ57"/>
      <c r="DZ57" s="58"/>
      <c r="EA57" s="58"/>
      <c r="EB57" s="58"/>
      <c r="EC57" s="59"/>
      <c r="EG57" s="303"/>
      <c r="EH57" s="59"/>
      <c r="EI57" s="287"/>
      <c r="EJ57" s="58"/>
      <c r="EK57" s="58"/>
      <c r="EL57" s="286"/>
      <c r="EO57"/>
      <c r="EX57" s="58"/>
      <c r="EY57" s="58"/>
      <c r="EZ57" s="58"/>
      <c r="FA57" s="59"/>
      <c r="FB57" s="316"/>
      <c r="FC57" s="1007"/>
      <c r="FG57" s="1008"/>
      <c r="FJ57" s="59"/>
      <c r="FK57" s="59"/>
      <c r="FL57" s="59"/>
      <c r="FM57" s="59"/>
      <c r="FN57" s="59"/>
      <c r="FO57" s="287"/>
      <c r="FP57" s="59"/>
      <c r="FQ57" s="59"/>
      <c r="FS57" s="280"/>
      <c r="FT57" s="280"/>
      <c r="FU57" s="228"/>
      <c r="FW57" s="280"/>
      <c r="FY57" s="287"/>
      <c r="FZ57" s="47"/>
      <c r="GA57" s="47"/>
      <c r="GC57" s="993" t="s">
        <v>46</v>
      </c>
      <c r="GD57" s="813" t="s">
        <v>3204</v>
      </c>
      <c r="GE57" s="479" t="s">
        <v>3392</v>
      </c>
      <c r="GF57" s="813" t="s">
        <v>720</v>
      </c>
      <c r="GG57" s="605" t="s">
        <v>3486</v>
      </c>
      <c r="GI57" s="739" t="s">
        <v>424</v>
      </c>
      <c r="GJ57" s="388" t="s">
        <v>3746</v>
      </c>
      <c r="GK57" s="1279">
        <v>1975</v>
      </c>
      <c r="GL57" s="388"/>
      <c r="GM57" s="1280" t="s">
        <v>3577</v>
      </c>
      <c r="GN57" s="1281">
        <v>93</v>
      </c>
      <c r="GR57" s="257"/>
      <c r="GU57" s="1154" t="s">
        <v>234</v>
      </c>
      <c r="GV57" s="1299" t="s">
        <v>3958</v>
      </c>
      <c r="GW57" s="1247">
        <v>1980</v>
      </c>
      <c r="GX57" s="1299"/>
      <c r="GY57" s="1305">
        <v>0.019462268518518518</v>
      </c>
      <c r="GZ57" s="1300">
        <v>111</v>
      </c>
      <c r="HD57" s="257"/>
      <c r="HG57" s="1154" t="s">
        <v>48</v>
      </c>
      <c r="HH57" s="1299" t="s">
        <v>129</v>
      </c>
      <c r="HI57" s="1332" t="s">
        <v>4405</v>
      </c>
      <c r="HJ57" s="1332" t="s">
        <v>4316</v>
      </c>
      <c r="HK57" s="1332" t="s">
        <v>4405</v>
      </c>
      <c r="HL57" s="1320" t="s">
        <v>1754</v>
      </c>
      <c r="HM57" s="1320" t="s">
        <v>1413</v>
      </c>
      <c r="HN57" s="1320" t="s">
        <v>2314</v>
      </c>
      <c r="HO57" s="1320" t="s">
        <v>4312</v>
      </c>
      <c r="HP57" s="1320" t="s">
        <v>1739</v>
      </c>
      <c r="HQ57" s="1320" t="s">
        <v>4312</v>
      </c>
      <c r="HR57" s="1320">
        <v>23</v>
      </c>
      <c r="HS57" s="1320" t="s">
        <v>4406</v>
      </c>
      <c r="HT57" s="1335" t="s">
        <v>1752</v>
      </c>
      <c r="HU57" s="993" t="s">
        <v>46</v>
      </c>
      <c r="HV57" s="812" t="s">
        <v>702</v>
      </c>
      <c r="HW57" s="812" t="s">
        <v>212</v>
      </c>
      <c r="HX57" s="479" t="s">
        <v>1547</v>
      </c>
      <c r="HY57" s="479" t="s">
        <v>4492</v>
      </c>
      <c r="HZ57" s="479" t="s">
        <v>4493</v>
      </c>
      <c r="IA57" s="479" t="s">
        <v>4312</v>
      </c>
      <c r="IB57" s="479" t="s">
        <v>4312</v>
      </c>
      <c r="IC57" s="479" t="s">
        <v>4312</v>
      </c>
      <c r="ID57" s="479" t="s">
        <v>4312</v>
      </c>
      <c r="IE57" s="479" t="s">
        <v>4312</v>
      </c>
      <c r="IF57" s="479" t="s">
        <v>4312</v>
      </c>
      <c r="IG57" s="479" t="s">
        <v>4312</v>
      </c>
      <c r="IH57" s="479" t="s">
        <v>4516</v>
      </c>
      <c r="II57" s="813" t="s">
        <v>4493</v>
      </c>
      <c r="IJ57" s="605">
        <v>1</v>
      </c>
      <c r="IL57" s="1154" t="s">
        <v>380</v>
      </c>
      <c r="IM57" s="1299" t="s">
        <v>4742</v>
      </c>
      <c r="IN57" s="1247">
        <v>1984</v>
      </c>
      <c r="IO57" s="1362" t="s">
        <v>4743</v>
      </c>
      <c r="IP57" s="1363">
        <v>0.015886597222222222</v>
      </c>
      <c r="IQ57" s="1300" t="s">
        <v>407</v>
      </c>
    </row>
    <row r="58" spans="11:251" ht="12.75">
      <c r="K58" s="47"/>
      <c r="L58" s="47"/>
      <c r="M58" s="47"/>
      <c r="N58" s="47"/>
      <c r="Y58" s="301"/>
      <c r="Z58" s="297"/>
      <c r="AE58" s="228"/>
      <c r="AG58" s="280"/>
      <c r="AJ58" s="58"/>
      <c r="AK58" s="58"/>
      <c r="AM58" s="59"/>
      <c r="AN58" s="1340"/>
      <c r="AQ58" s="990"/>
      <c r="AS58" s="302"/>
      <c r="BK58" s="280"/>
      <c r="BT58" s="280"/>
      <c r="BU58" s="280"/>
      <c r="CC58" s="58"/>
      <c r="CD58" s="58"/>
      <c r="CE58" s="280"/>
      <c r="CF58" s="907" t="s">
        <v>426</v>
      </c>
      <c r="CG58" s="842" t="s">
        <v>2554</v>
      </c>
      <c r="CH58" s="1033" t="s">
        <v>683</v>
      </c>
      <c r="CI58" s="1033" t="s">
        <v>683</v>
      </c>
      <c r="CJ58" s="1033" t="s">
        <v>683</v>
      </c>
      <c r="CK58" s="479" t="s">
        <v>683</v>
      </c>
      <c r="CL58" s="1033" t="s">
        <v>683</v>
      </c>
      <c r="CM58" s="479" t="s">
        <v>683</v>
      </c>
      <c r="CN58" s="1033" t="s">
        <v>683</v>
      </c>
      <c r="CO58" s="479" t="s">
        <v>683</v>
      </c>
      <c r="CP58" s="1033" t="s">
        <v>683</v>
      </c>
      <c r="CQ58" s="489" t="s">
        <v>683</v>
      </c>
      <c r="CR58" s="58"/>
      <c r="CS58" s="280"/>
      <c r="CT58" s="228"/>
      <c r="CU58" s="280"/>
      <c r="CW58" s="280"/>
      <c r="CX58" s="77"/>
      <c r="CY58" s="47"/>
      <c r="CZ58" s="139"/>
      <c r="DA58" s="47"/>
      <c r="DH58" s="77"/>
      <c r="DI58" s="47"/>
      <c r="DJ58" s="139"/>
      <c r="DK58" s="47"/>
      <c r="DL58" s="47"/>
      <c r="DM58" s="47"/>
      <c r="DN58" s="47"/>
      <c r="DO58" s="47"/>
      <c r="DP58" s="286"/>
      <c r="DQ58"/>
      <c r="DZ58" s="58"/>
      <c r="EA58" s="58"/>
      <c r="EB58" s="58"/>
      <c r="EC58" s="59"/>
      <c r="EG58" s="303"/>
      <c r="EH58" s="59"/>
      <c r="EI58" s="287"/>
      <c r="EJ58" s="58"/>
      <c r="EK58" s="58"/>
      <c r="EL58" s="286"/>
      <c r="EO58"/>
      <c r="EX58" s="58"/>
      <c r="EY58" s="58"/>
      <c r="EZ58" s="58"/>
      <c r="FA58" s="59"/>
      <c r="FB58" s="316"/>
      <c r="FC58" s="1007"/>
      <c r="FG58" s="1008"/>
      <c r="FI58" s="280"/>
      <c r="FJ58" s="280"/>
      <c r="FK58" s="228"/>
      <c r="FM58" s="280"/>
      <c r="FO58" s="287"/>
      <c r="FP58" s="47"/>
      <c r="FQ58" s="47"/>
      <c r="FS58" s="280"/>
      <c r="FT58" s="1232"/>
      <c r="FU58" s="1232"/>
      <c r="FV58" s="1232"/>
      <c r="FW58" s="1232"/>
      <c r="FX58" s="1232"/>
      <c r="FY58" s="287"/>
      <c r="FZ58" s="59"/>
      <c r="GA58" s="59"/>
      <c r="GC58" s="993" t="s">
        <v>50</v>
      </c>
      <c r="GD58" s="813" t="s">
        <v>3212</v>
      </c>
      <c r="GE58" s="479" t="s">
        <v>3393</v>
      </c>
      <c r="GF58" s="813" t="s">
        <v>3071</v>
      </c>
      <c r="GG58" s="605" t="s">
        <v>3394</v>
      </c>
      <c r="GI58" s="739" t="s">
        <v>426</v>
      </c>
      <c r="GJ58" s="388" t="s">
        <v>3747</v>
      </c>
      <c r="GK58" s="1279">
        <v>1989</v>
      </c>
      <c r="GL58" s="388" t="s">
        <v>3578</v>
      </c>
      <c r="GM58" s="1280" t="s">
        <v>3579</v>
      </c>
      <c r="GN58" s="1281">
        <v>94</v>
      </c>
      <c r="GR58" s="257"/>
      <c r="GU58" s="1154" t="s">
        <v>374</v>
      </c>
      <c r="GV58" s="1299" t="s">
        <v>3959</v>
      </c>
      <c r="GW58" s="1247">
        <v>1985</v>
      </c>
      <c r="GX58" s="1299" t="s">
        <v>3960</v>
      </c>
      <c r="GY58" s="1305">
        <v>0.01946232638888889</v>
      </c>
      <c r="GZ58" s="1300">
        <v>112</v>
      </c>
      <c r="HD58" s="257"/>
      <c r="HG58" s="1154" t="s">
        <v>62</v>
      </c>
      <c r="HH58" s="1299" t="s">
        <v>214</v>
      </c>
      <c r="HI58" s="1332" t="s">
        <v>4407</v>
      </c>
      <c r="HJ58" s="1332" t="s">
        <v>4316</v>
      </c>
      <c r="HK58" s="1332" t="s">
        <v>4407</v>
      </c>
      <c r="HL58" s="1320" t="s">
        <v>1752</v>
      </c>
      <c r="HM58" s="1320" t="s">
        <v>1745</v>
      </c>
      <c r="HN58" s="1320" t="s">
        <v>2314</v>
      </c>
      <c r="HO58" s="1320" t="s">
        <v>1745</v>
      </c>
      <c r="HP58" s="1320" t="s">
        <v>4312</v>
      </c>
      <c r="HQ58" s="1320" t="s">
        <v>4312</v>
      </c>
      <c r="HR58" s="1320">
        <v>29</v>
      </c>
      <c r="HS58" s="1320" t="s">
        <v>4408</v>
      </c>
      <c r="HT58" s="1335" t="s">
        <v>1754</v>
      </c>
      <c r="HU58" s="993" t="s">
        <v>50</v>
      </c>
      <c r="HV58" s="812" t="s">
        <v>701</v>
      </c>
      <c r="HW58" s="812" t="s">
        <v>211</v>
      </c>
      <c r="HX58" s="479" t="s">
        <v>4494</v>
      </c>
      <c r="HY58" s="479" t="s">
        <v>4316</v>
      </c>
      <c r="HZ58" s="479" t="s">
        <v>4494</v>
      </c>
      <c r="IA58" s="479" t="s">
        <v>1413</v>
      </c>
      <c r="IB58" s="479" t="s">
        <v>4312</v>
      </c>
      <c r="IC58" s="479" t="s">
        <v>4312</v>
      </c>
      <c r="ID58" s="479" t="s">
        <v>4312</v>
      </c>
      <c r="IE58" s="479" t="s">
        <v>4312</v>
      </c>
      <c r="IF58" s="479" t="s">
        <v>4312</v>
      </c>
      <c r="IG58" s="479" t="s">
        <v>4312</v>
      </c>
      <c r="IH58" s="479" t="s">
        <v>4517</v>
      </c>
      <c r="II58" s="813" t="s">
        <v>4525</v>
      </c>
      <c r="IJ58" s="605">
        <v>2</v>
      </c>
      <c r="IL58" s="1154" t="s">
        <v>382</v>
      </c>
      <c r="IM58" s="1299" t="s">
        <v>4744</v>
      </c>
      <c r="IN58" s="1247">
        <v>1989</v>
      </c>
      <c r="IO58" s="1362"/>
      <c r="IP58" s="1363">
        <v>0.01595070601851852</v>
      </c>
      <c r="IQ58" s="1300" t="s">
        <v>410</v>
      </c>
    </row>
    <row r="59" spans="11:251" ht="12.75">
      <c r="K59" s="47"/>
      <c r="L59" s="47"/>
      <c r="M59" s="47"/>
      <c r="N59" s="47"/>
      <c r="Y59" s="301"/>
      <c r="Z59" s="297"/>
      <c r="AE59" s="228"/>
      <c r="AG59" s="280"/>
      <c r="AJ59" s="58"/>
      <c r="AK59" s="58"/>
      <c r="AM59" s="59"/>
      <c r="AN59" s="1339" t="s">
        <v>2200</v>
      </c>
      <c r="AO59" s="80"/>
      <c r="AQ59" s="990"/>
      <c r="AS59" s="302"/>
      <c r="BK59" s="280"/>
      <c r="BU59" s="280"/>
      <c r="CC59" s="58"/>
      <c r="CD59" s="58"/>
      <c r="CE59" s="280"/>
      <c r="CF59" s="907" t="s">
        <v>428</v>
      </c>
      <c r="CG59" s="842" t="s">
        <v>2555</v>
      </c>
      <c r="CH59" s="1033" t="s">
        <v>683</v>
      </c>
      <c r="CI59" s="1033" t="s">
        <v>683</v>
      </c>
      <c r="CJ59" s="1033" t="s">
        <v>683</v>
      </c>
      <c r="CK59" s="479" t="s">
        <v>683</v>
      </c>
      <c r="CL59" s="1033" t="s">
        <v>683</v>
      </c>
      <c r="CM59" s="479" t="s">
        <v>683</v>
      </c>
      <c r="CN59" s="1033" t="s">
        <v>683</v>
      </c>
      <c r="CO59" s="479" t="s">
        <v>683</v>
      </c>
      <c r="CP59" s="1033" t="s">
        <v>683</v>
      </c>
      <c r="CQ59" s="489" t="s">
        <v>683</v>
      </c>
      <c r="CR59" s="58"/>
      <c r="CT59" s="280"/>
      <c r="CU59" s="228"/>
      <c r="CW59" s="280"/>
      <c r="CY59" s="77"/>
      <c r="CZ59" s="47"/>
      <c r="DA59" s="139"/>
      <c r="DI59" s="77"/>
      <c r="DJ59" s="47"/>
      <c r="DK59" s="139"/>
      <c r="DL59" s="139"/>
      <c r="DM59" s="139"/>
      <c r="DN59" s="139"/>
      <c r="DO59" s="139"/>
      <c r="DP59" s="58"/>
      <c r="DQ59"/>
      <c r="DR59" s="58"/>
      <c r="DS59" s="58"/>
      <c r="DT59" s="58"/>
      <c r="DU59" s="280"/>
      <c r="DV59" s="280"/>
      <c r="DX59" s="280"/>
      <c r="DZ59" s="58"/>
      <c r="EA59" s="58"/>
      <c r="EB59" s="58"/>
      <c r="EC59" s="59"/>
      <c r="EH59" s="303"/>
      <c r="EI59" s="59"/>
      <c r="EJ59" s="287"/>
      <c r="EK59" s="58"/>
      <c r="EL59" s="58"/>
      <c r="EM59" s="286"/>
      <c r="EO59"/>
      <c r="EP59" s="58"/>
      <c r="EQ59" s="58"/>
      <c r="ER59" s="58"/>
      <c r="ES59" s="280"/>
      <c r="ET59" s="280"/>
      <c r="EV59" s="280"/>
      <c r="EX59" s="58"/>
      <c r="EY59" s="58"/>
      <c r="EZ59" s="58"/>
      <c r="FA59" s="59"/>
      <c r="FB59" s="58"/>
      <c r="FI59" s="280"/>
      <c r="FJ59" s="1232"/>
      <c r="FK59" s="1232"/>
      <c r="FL59" s="1232"/>
      <c r="FM59" s="1232"/>
      <c r="FN59" s="1232"/>
      <c r="FO59" s="287"/>
      <c r="FP59" s="59"/>
      <c r="FQ59" s="59"/>
      <c r="FS59" s="280"/>
      <c r="FT59" s="1232"/>
      <c r="FU59" s="1232"/>
      <c r="FV59" s="1232"/>
      <c r="FW59" s="1232"/>
      <c r="FX59" s="1232"/>
      <c r="FY59" s="287"/>
      <c r="FZ59" s="59"/>
      <c r="GA59" s="59"/>
      <c r="GC59" s="993" t="s">
        <v>49</v>
      </c>
      <c r="GD59" s="813" t="s">
        <v>3206</v>
      </c>
      <c r="GE59" s="479" t="s">
        <v>3395</v>
      </c>
      <c r="GF59" s="813" t="s">
        <v>3207</v>
      </c>
      <c r="GG59" s="605" t="s">
        <v>3396</v>
      </c>
      <c r="GI59" s="739" t="s">
        <v>428</v>
      </c>
      <c r="GJ59" s="388" t="s">
        <v>3748</v>
      </c>
      <c r="GK59" s="1279">
        <v>1991</v>
      </c>
      <c r="GL59" s="388" t="s">
        <v>622</v>
      </c>
      <c r="GM59" s="1280" t="s">
        <v>3580</v>
      </c>
      <c r="GN59" s="1281">
        <v>95</v>
      </c>
      <c r="GR59" s="257"/>
      <c r="GU59" s="1154" t="s">
        <v>376</v>
      </c>
      <c r="GV59" s="1299" t="s">
        <v>3961</v>
      </c>
      <c r="GW59" s="1247">
        <v>1979</v>
      </c>
      <c r="GX59" s="1299"/>
      <c r="GY59" s="1305">
        <v>0.019714421296296296</v>
      </c>
      <c r="GZ59" s="1300">
        <v>124</v>
      </c>
      <c r="HD59" s="257"/>
      <c r="HG59" s="1154" t="s">
        <v>114</v>
      </c>
      <c r="HH59" s="1299" t="s">
        <v>136</v>
      </c>
      <c r="HI59" s="1332" t="s">
        <v>4409</v>
      </c>
      <c r="HJ59" s="1332" t="s">
        <v>4410</v>
      </c>
      <c r="HK59" s="1332" t="s">
        <v>4411</v>
      </c>
      <c r="HL59" s="1320" t="s">
        <v>2314</v>
      </c>
      <c r="HM59" s="1320" t="s">
        <v>4312</v>
      </c>
      <c r="HN59" s="1320" t="s">
        <v>2314</v>
      </c>
      <c r="HO59" s="1320" t="s">
        <v>1745</v>
      </c>
      <c r="HP59" s="1320" t="s">
        <v>4312</v>
      </c>
      <c r="HQ59" s="1320" t="s">
        <v>1741</v>
      </c>
      <c r="HR59" s="1320">
        <v>26</v>
      </c>
      <c r="HS59" s="1320" t="s">
        <v>4412</v>
      </c>
      <c r="HT59" s="1335" t="s">
        <v>238</v>
      </c>
      <c r="HU59" s="993" t="s">
        <v>49</v>
      </c>
      <c r="HV59" s="812" t="s">
        <v>4477</v>
      </c>
      <c r="HW59" s="812" t="s">
        <v>130</v>
      </c>
      <c r="HX59" s="479" t="s">
        <v>4495</v>
      </c>
      <c r="HY59" s="479" t="s">
        <v>4316</v>
      </c>
      <c r="HZ59" s="479" t="s">
        <v>4495</v>
      </c>
      <c r="IA59" s="479" t="s">
        <v>1739</v>
      </c>
      <c r="IB59" s="479" t="s">
        <v>4312</v>
      </c>
      <c r="IC59" s="479" t="s">
        <v>4312</v>
      </c>
      <c r="ID59" s="479" t="s">
        <v>4312</v>
      </c>
      <c r="IE59" s="479" t="s">
        <v>4312</v>
      </c>
      <c r="IF59" s="479" t="s">
        <v>4312</v>
      </c>
      <c r="IG59" s="479" t="s">
        <v>4312</v>
      </c>
      <c r="IH59" s="479" t="s">
        <v>4518</v>
      </c>
      <c r="II59" s="813" t="s">
        <v>4526</v>
      </c>
      <c r="IJ59" s="605">
        <v>3</v>
      </c>
      <c r="IL59" s="1154" t="s">
        <v>384</v>
      </c>
      <c r="IM59" s="1299" t="s">
        <v>4745</v>
      </c>
      <c r="IN59" s="1247">
        <v>1979</v>
      </c>
      <c r="IO59" s="1362" t="s">
        <v>4746</v>
      </c>
      <c r="IP59" s="1363">
        <v>0.016124386574074074</v>
      </c>
      <c r="IQ59" s="1300" t="s">
        <v>418</v>
      </c>
    </row>
    <row r="60" spans="11:251" ht="13.5" thickBot="1">
      <c r="K60" s="47"/>
      <c r="L60" s="47"/>
      <c r="M60" s="47"/>
      <c r="N60" s="47"/>
      <c r="Y60" s="301"/>
      <c r="Z60" s="297"/>
      <c r="AE60" s="228"/>
      <c r="AG60" s="280"/>
      <c r="AJ60" s="58"/>
      <c r="AK60" s="58"/>
      <c r="AM60" s="59"/>
      <c r="AN60" s="79" t="s">
        <v>249</v>
      </c>
      <c r="AO60" s="80" t="s">
        <v>4592</v>
      </c>
      <c r="AQ60" s="990"/>
      <c r="AS60" s="302"/>
      <c r="BK60" s="280"/>
      <c r="BU60" s="280"/>
      <c r="CC60" s="58"/>
      <c r="CD60" s="58"/>
      <c r="CE60" s="280"/>
      <c r="CF60" s="908" t="s">
        <v>429</v>
      </c>
      <c r="CG60" s="1044" t="s">
        <v>570</v>
      </c>
      <c r="CH60" s="1045" t="s">
        <v>683</v>
      </c>
      <c r="CI60" s="1045" t="s">
        <v>683</v>
      </c>
      <c r="CJ60" s="1045" t="s">
        <v>683</v>
      </c>
      <c r="CK60" s="483" t="s">
        <v>683</v>
      </c>
      <c r="CL60" s="1045" t="s">
        <v>683</v>
      </c>
      <c r="CM60" s="483" t="s">
        <v>683</v>
      </c>
      <c r="CN60" s="1045" t="s">
        <v>683</v>
      </c>
      <c r="CO60" s="483" t="s">
        <v>683</v>
      </c>
      <c r="CP60" s="1045" t="s">
        <v>683</v>
      </c>
      <c r="CQ60" s="491" t="s">
        <v>683</v>
      </c>
      <c r="CR60" s="58"/>
      <c r="CT60" s="280"/>
      <c r="CU60" s="228"/>
      <c r="CW60" s="280"/>
      <c r="CY60" s="77"/>
      <c r="CZ60" s="47"/>
      <c r="DA60" s="139"/>
      <c r="DI60" s="77"/>
      <c r="DJ60" s="47"/>
      <c r="DK60" s="139"/>
      <c r="DL60" s="139"/>
      <c r="DM60" s="139"/>
      <c r="DN60" s="139"/>
      <c r="DO60" s="139"/>
      <c r="DP60" s="58"/>
      <c r="DQ60"/>
      <c r="DR60" s="58"/>
      <c r="DS60" s="58"/>
      <c r="DT60" s="58"/>
      <c r="DU60" s="280"/>
      <c r="DV60" s="280"/>
      <c r="DX60" s="280"/>
      <c r="DZ60" s="58"/>
      <c r="EA60" s="58"/>
      <c r="EB60" s="58"/>
      <c r="EC60" s="59"/>
      <c r="EH60" s="303"/>
      <c r="EI60" s="59"/>
      <c r="EJ60" s="287"/>
      <c r="EK60" s="58"/>
      <c r="EL60" s="58"/>
      <c r="EM60" s="286"/>
      <c r="EZ60" s="58"/>
      <c r="FA60" s="59"/>
      <c r="FB60" s="58"/>
      <c r="FI60" s="280"/>
      <c r="FJ60" s="1232"/>
      <c r="FK60" s="1232"/>
      <c r="FL60" s="1232"/>
      <c r="FM60" s="1232"/>
      <c r="FN60" s="1232"/>
      <c r="FO60" s="287"/>
      <c r="FP60" s="59"/>
      <c r="FQ60" s="59"/>
      <c r="FT60" s="1232"/>
      <c r="FU60" s="1232"/>
      <c r="FV60" s="1232"/>
      <c r="FW60" s="1232"/>
      <c r="FX60" s="1232"/>
      <c r="FY60" s="287"/>
      <c r="FZ60" s="59"/>
      <c r="GA60" s="59"/>
      <c r="GC60" s="993" t="s">
        <v>47</v>
      </c>
      <c r="GD60" s="813" t="s">
        <v>3397</v>
      </c>
      <c r="GE60" s="479" t="s">
        <v>3398</v>
      </c>
      <c r="GF60" s="813" t="s">
        <v>32</v>
      </c>
      <c r="GG60" s="605" t="s">
        <v>3399</v>
      </c>
      <c r="GI60" s="739" t="s">
        <v>429</v>
      </c>
      <c r="GJ60" s="388" t="s">
        <v>3749</v>
      </c>
      <c r="GK60" s="1279">
        <v>1988</v>
      </c>
      <c r="GL60" s="388" t="s">
        <v>222</v>
      </c>
      <c r="GM60" s="1280" t="s">
        <v>3581</v>
      </c>
      <c r="GN60" s="1281">
        <v>98</v>
      </c>
      <c r="GR60" s="257"/>
      <c r="GU60" s="1154" t="s">
        <v>379</v>
      </c>
      <c r="GV60" s="1299" t="s">
        <v>3962</v>
      </c>
      <c r="GW60" s="1247">
        <v>1964</v>
      </c>
      <c r="GX60" s="1299" t="s">
        <v>3928</v>
      </c>
      <c r="GY60" s="1305">
        <v>0.01980690972222222</v>
      </c>
      <c r="GZ60" s="1300">
        <v>129</v>
      </c>
      <c r="HD60" s="257"/>
      <c r="HG60" s="1154" t="s">
        <v>54</v>
      </c>
      <c r="HH60" s="1299" t="s">
        <v>206</v>
      </c>
      <c r="HI60" s="1332" t="s">
        <v>4413</v>
      </c>
      <c r="HJ60" s="1332" t="s">
        <v>4378</v>
      </c>
      <c r="HK60" s="1332" t="s">
        <v>4414</v>
      </c>
      <c r="HL60" s="1320" t="s">
        <v>1751</v>
      </c>
      <c r="HM60" s="1320" t="s">
        <v>4312</v>
      </c>
      <c r="HN60" s="1320" t="s">
        <v>1747</v>
      </c>
      <c r="HO60" s="1320" t="s">
        <v>1749</v>
      </c>
      <c r="HP60" s="1320" t="s">
        <v>1743</v>
      </c>
      <c r="HQ60" s="1320" t="s">
        <v>1741</v>
      </c>
      <c r="HR60" s="1320">
        <v>28</v>
      </c>
      <c r="HS60" s="1320" t="s">
        <v>4415</v>
      </c>
      <c r="HT60" s="1335" t="s">
        <v>1756</v>
      </c>
      <c r="HU60" s="993" t="s">
        <v>47</v>
      </c>
      <c r="HV60" s="812" t="s">
        <v>700</v>
      </c>
      <c r="HW60" s="812" t="s">
        <v>212</v>
      </c>
      <c r="HX60" s="479" t="s">
        <v>4496</v>
      </c>
      <c r="HY60" s="479" t="s">
        <v>4316</v>
      </c>
      <c r="HZ60" s="479" t="s">
        <v>4496</v>
      </c>
      <c r="IA60" s="479" t="s">
        <v>1739</v>
      </c>
      <c r="IB60" s="479" t="s">
        <v>4312</v>
      </c>
      <c r="IC60" s="479" t="s">
        <v>4312</v>
      </c>
      <c r="ID60" s="479" t="s">
        <v>4312</v>
      </c>
      <c r="IE60" s="479" t="s">
        <v>4312</v>
      </c>
      <c r="IF60" s="479" t="s">
        <v>4312</v>
      </c>
      <c r="IG60" s="479" t="s">
        <v>4312</v>
      </c>
      <c r="IH60" s="479" t="s">
        <v>4518</v>
      </c>
      <c r="II60" s="813" t="s">
        <v>4527</v>
      </c>
      <c r="IJ60" s="605">
        <v>4</v>
      </c>
      <c r="IL60" s="1154" t="s">
        <v>386</v>
      </c>
      <c r="IM60" s="1299" t="s">
        <v>4747</v>
      </c>
      <c r="IN60" s="1247">
        <v>1983</v>
      </c>
      <c r="IO60" s="1362" t="s">
        <v>4748</v>
      </c>
      <c r="IP60" s="1363">
        <v>0.01613303240740741</v>
      </c>
      <c r="IQ60" s="1300" t="s">
        <v>420</v>
      </c>
    </row>
    <row r="61" spans="7:251" ht="12.75">
      <c r="G61" s="59"/>
      <c r="H61" s="58"/>
      <c r="I61" s="58"/>
      <c r="J61" s="58"/>
      <c r="K61" s="47"/>
      <c r="L61" s="47"/>
      <c r="M61" s="47"/>
      <c r="N61" s="47"/>
      <c r="O61" s="58"/>
      <c r="Y61" s="301"/>
      <c r="Z61" s="297"/>
      <c r="AE61" s="228"/>
      <c r="AG61" s="280"/>
      <c r="AJ61" s="58"/>
      <c r="AK61" s="58"/>
      <c r="AM61" s="59"/>
      <c r="AN61" s="79" t="s">
        <v>250</v>
      </c>
      <c r="AO61" s="80" t="s">
        <v>4597</v>
      </c>
      <c r="AQ61" s="990"/>
      <c r="AS61" s="302"/>
      <c r="BK61" s="280"/>
      <c r="BS61" s="58"/>
      <c r="BT61" s="58"/>
      <c r="BU61" s="280"/>
      <c r="CC61" s="58"/>
      <c r="CD61" s="58"/>
      <c r="CE61" s="280"/>
      <c r="CF61" s="1039" t="s">
        <v>1309</v>
      </c>
      <c r="CG61" s="1040"/>
      <c r="CH61" s="1482" t="s">
        <v>2712</v>
      </c>
      <c r="CI61" s="1483"/>
      <c r="CJ61" s="1482" t="s">
        <v>2713</v>
      </c>
      <c r="CK61" s="1483"/>
      <c r="CL61" s="1482" t="s">
        <v>2714</v>
      </c>
      <c r="CM61" s="1483"/>
      <c r="CN61" s="1482" t="s">
        <v>2715</v>
      </c>
      <c r="CO61" s="1483"/>
      <c r="CP61" s="815" t="s">
        <v>159</v>
      </c>
      <c r="CQ61" s="1041"/>
      <c r="CR61" s="58"/>
      <c r="CT61" s="280"/>
      <c r="CU61" s="228"/>
      <c r="CW61" s="280"/>
      <c r="CY61" s="77"/>
      <c r="CZ61" s="47"/>
      <c r="DA61" s="139"/>
      <c r="DI61" s="77"/>
      <c r="DJ61" s="47"/>
      <c r="DK61" s="139"/>
      <c r="DL61" s="139"/>
      <c r="DM61" s="139"/>
      <c r="DN61" s="139"/>
      <c r="DO61" s="139"/>
      <c r="DP61" s="58"/>
      <c r="DQ61"/>
      <c r="DR61" s="58"/>
      <c r="DS61" s="58"/>
      <c r="DT61" s="58"/>
      <c r="DU61" s="280"/>
      <c r="DV61" s="280"/>
      <c r="DX61" s="280"/>
      <c r="DZ61" s="58"/>
      <c r="EA61" s="58"/>
      <c r="EB61" s="58"/>
      <c r="EC61" s="59"/>
      <c r="EH61" s="303"/>
      <c r="EI61" s="59"/>
      <c r="EJ61" s="287"/>
      <c r="EK61" s="58"/>
      <c r="EL61" s="58"/>
      <c r="EM61" s="286"/>
      <c r="EZ61" s="58"/>
      <c r="FA61" s="59"/>
      <c r="FB61" s="58"/>
      <c r="FJ61" s="1232"/>
      <c r="FK61" s="1232"/>
      <c r="FL61" s="1232"/>
      <c r="FM61" s="1232"/>
      <c r="FN61" s="1232"/>
      <c r="FO61" s="287"/>
      <c r="FP61" s="59"/>
      <c r="FQ61" s="59"/>
      <c r="FT61" s="1232"/>
      <c r="FU61" s="1232"/>
      <c r="FV61" s="1232"/>
      <c r="FW61" s="1232"/>
      <c r="FX61" s="1232"/>
      <c r="FY61" s="287"/>
      <c r="FZ61" s="59"/>
      <c r="GA61" s="59"/>
      <c r="GC61" s="993" t="s">
        <v>55</v>
      </c>
      <c r="GD61" s="813" t="s">
        <v>3214</v>
      </c>
      <c r="GE61" s="479" t="s">
        <v>3393</v>
      </c>
      <c r="GF61" s="813" t="s">
        <v>3400</v>
      </c>
      <c r="GG61" s="605" t="s">
        <v>3401</v>
      </c>
      <c r="GI61" s="739" t="s">
        <v>431</v>
      </c>
      <c r="GJ61" s="396" t="s">
        <v>3828</v>
      </c>
      <c r="GK61" s="1279">
        <v>1980</v>
      </c>
      <c r="GL61" s="388" t="s">
        <v>1471</v>
      </c>
      <c r="GM61" s="1280" t="s">
        <v>3582</v>
      </c>
      <c r="GN61" s="1281">
        <v>99</v>
      </c>
      <c r="GR61" s="1316"/>
      <c r="GU61" s="1154" t="s">
        <v>380</v>
      </c>
      <c r="GV61" s="1299" t="s">
        <v>3963</v>
      </c>
      <c r="GW61" s="1247">
        <v>1978</v>
      </c>
      <c r="GX61" s="1299" t="s">
        <v>3928</v>
      </c>
      <c r="GY61" s="1305">
        <v>0.01981644675925926</v>
      </c>
      <c r="GZ61" s="1300">
        <v>132</v>
      </c>
      <c r="HD61" s="257"/>
      <c r="HG61" s="1154" t="s">
        <v>120</v>
      </c>
      <c r="HH61" s="1299" t="s">
        <v>215</v>
      </c>
      <c r="HI61" s="1332" t="s">
        <v>4416</v>
      </c>
      <c r="HJ61" s="1332" t="s">
        <v>4417</v>
      </c>
      <c r="HK61" s="1332" t="s">
        <v>4418</v>
      </c>
      <c r="HL61" s="1320" t="s">
        <v>1754</v>
      </c>
      <c r="HM61" s="1320" t="s">
        <v>1745</v>
      </c>
      <c r="HN61" s="1320" t="s">
        <v>2314</v>
      </c>
      <c r="HO61" s="1320" t="s">
        <v>4312</v>
      </c>
      <c r="HP61" s="1320" t="s">
        <v>1413</v>
      </c>
      <c r="HQ61" s="1320" t="s">
        <v>1741</v>
      </c>
      <c r="HR61" s="1320">
        <v>29</v>
      </c>
      <c r="HS61" s="1320" t="s">
        <v>4419</v>
      </c>
      <c r="HT61" s="1335" t="s">
        <v>1757</v>
      </c>
      <c r="HU61" s="993" t="s">
        <v>55</v>
      </c>
      <c r="HV61" s="812" t="s">
        <v>4478</v>
      </c>
      <c r="HW61" s="812" t="s">
        <v>28</v>
      </c>
      <c r="HX61" s="479" t="s">
        <v>4497</v>
      </c>
      <c r="HY61" s="479" t="s">
        <v>4316</v>
      </c>
      <c r="HZ61" s="479" t="s">
        <v>4497</v>
      </c>
      <c r="IA61" s="479" t="s">
        <v>1413</v>
      </c>
      <c r="IB61" s="479" t="s">
        <v>1741</v>
      </c>
      <c r="IC61" s="479" t="s">
        <v>4312</v>
      </c>
      <c r="ID61" s="479" t="s">
        <v>4312</v>
      </c>
      <c r="IE61" s="479" t="s">
        <v>4312</v>
      </c>
      <c r="IF61" s="479" t="s">
        <v>4312</v>
      </c>
      <c r="IG61" s="479" t="s">
        <v>4312</v>
      </c>
      <c r="IH61" s="479" t="s">
        <v>4513</v>
      </c>
      <c r="II61" s="813" t="s">
        <v>4528</v>
      </c>
      <c r="IJ61" s="605">
        <v>5</v>
      </c>
      <c r="IL61" s="1154" t="s">
        <v>388</v>
      </c>
      <c r="IM61" s="1299" t="s">
        <v>4993</v>
      </c>
      <c r="IN61" s="1247">
        <v>1982</v>
      </c>
      <c r="IO61" s="1362" t="s">
        <v>4749</v>
      </c>
      <c r="IP61" s="1363">
        <v>0.016208935185185184</v>
      </c>
      <c r="IQ61" s="1300" t="s">
        <v>426</v>
      </c>
    </row>
    <row r="62" spans="7:251" ht="12.75">
      <c r="G62" s="59"/>
      <c r="H62" s="58"/>
      <c r="I62" s="58"/>
      <c r="J62" s="58"/>
      <c r="K62" s="47"/>
      <c r="L62" s="47"/>
      <c r="M62" s="47"/>
      <c r="N62" s="47"/>
      <c r="O62" s="58"/>
      <c r="Y62" s="301"/>
      <c r="Z62" s="297"/>
      <c r="AA62"/>
      <c r="AB62" s="58"/>
      <c r="AC62" s="58"/>
      <c r="AE62" s="228"/>
      <c r="AG62" s="280"/>
      <c r="AJ62" s="58"/>
      <c r="AK62" s="58"/>
      <c r="AM62" s="59"/>
      <c r="AN62" s="79" t="s">
        <v>251</v>
      </c>
      <c r="AO62" s="80" t="s">
        <v>4596</v>
      </c>
      <c r="AQ62" s="990"/>
      <c r="AS62" s="302"/>
      <c r="BK62" s="280"/>
      <c r="BS62" s="58"/>
      <c r="BT62" s="58"/>
      <c r="BU62" s="280"/>
      <c r="CC62" s="58"/>
      <c r="CD62" s="58"/>
      <c r="CE62" s="280"/>
      <c r="CF62" s="907" t="s">
        <v>46</v>
      </c>
      <c r="CG62" s="842" t="s">
        <v>2556</v>
      </c>
      <c r="CH62" s="1033" t="s">
        <v>2557</v>
      </c>
      <c r="CI62" s="1034" t="s">
        <v>1761</v>
      </c>
      <c r="CJ62" s="1033" t="s">
        <v>2558</v>
      </c>
      <c r="CK62" s="1034" t="s">
        <v>1741</v>
      </c>
      <c r="CL62" s="1033" t="s">
        <v>2559</v>
      </c>
      <c r="CM62" s="1034" t="s">
        <v>1751</v>
      </c>
      <c r="CN62" s="1033" t="s">
        <v>2560</v>
      </c>
      <c r="CO62" s="1034" t="s">
        <v>1739</v>
      </c>
      <c r="CP62" s="1033" t="s">
        <v>2561</v>
      </c>
      <c r="CQ62" s="489">
        <v>2</v>
      </c>
      <c r="CR62" s="58"/>
      <c r="CT62" s="280"/>
      <c r="CU62" s="228"/>
      <c r="CW62" s="280"/>
      <c r="CY62" s="77"/>
      <c r="CZ62" s="47"/>
      <c r="DA62" s="139"/>
      <c r="DI62" s="77"/>
      <c r="DJ62" s="47"/>
      <c r="DK62" s="139"/>
      <c r="DL62" s="139"/>
      <c r="DM62" s="139"/>
      <c r="DN62" s="139"/>
      <c r="DO62" s="139"/>
      <c r="DP62" s="58"/>
      <c r="DQ62"/>
      <c r="DR62" s="58"/>
      <c r="DS62" s="58"/>
      <c r="DT62" s="58"/>
      <c r="DU62" s="280"/>
      <c r="DV62" s="280"/>
      <c r="DX62" s="280"/>
      <c r="DZ62" s="58"/>
      <c r="EA62" s="58"/>
      <c r="EB62" s="58"/>
      <c r="EC62" s="59"/>
      <c r="EH62" s="303"/>
      <c r="EI62" s="59"/>
      <c r="EJ62" s="287"/>
      <c r="EK62" s="58"/>
      <c r="EL62" s="58"/>
      <c r="EM62" s="286"/>
      <c r="EZ62" s="58"/>
      <c r="FA62" s="59"/>
      <c r="FB62" s="58"/>
      <c r="FJ62" s="1232"/>
      <c r="FK62" s="1232"/>
      <c r="FL62" s="1232"/>
      <c r="FM62" s="1232"/>
      <c r="FN62" s="1232"/>
      <c r="FO62" s="287"/>
      <c r="FP62" s="59"/>
      <c r="FQ62" s="59"/>
      <c r="FT62" s="1232"/>
      <c r="FU62" s="1232"/>
      <c r="FV62" s="1232"/>
      <c r="FW62" s="1232"/>
      <c r="FX62" s="1232"/>
      <c r="FY62" s="287"/>
      <c r="FZ62" s="59"/>
      <c r="GA62" s="59"/>
      <c r="GC62" s="993" t="s">
        <v>52</v>
      </c>
      <c r="GD62" s="813" t="s">
        <v>3402</v>
      </c>
      <c r="GE62" s="479" t="s">
        <v>3403</v>
      </c>
      <c r="GF62" s="813" t="s">
        <v>32</v>
      </c>
      <c r="GG62" s="605" t="s">
        <v>3404</v>
      </c>
      <c r="GI62" s="739" t="s">
        <v>433</v>
      </c>
      <c r="GJ62" s="388" t="s">
        <v>3750</v>
      </c>
      <c r="GK62" s="1279">
        <v>1990</v>
      </c>
      <c r="GL62" s="388" t="s">
        <v>3583</v>
      </c>
      <c r="GM62" s="1280" t="s">
        <v>3584</v>
      </c>
      <c r="GN62" s="1281">
        <v>101</v>
      </c>
      <c r="GR62" s="1316"/>
      <c r="GU62" s="1154" t="s">
        <v>382</v>
      </c>
      <c r="GV62" s="1299" t="s">
        <v>3964</v>
      </c>
      <c r="GW62" s="1247">
        <v>1973</v>
      </c>
      <c r="GX62" s="1299"/>
      <c r="GY62" s="1305">
        <v>0.019837060185185187</v>
      </c>
      <c r="GZ62" s="1300">
        <v>135</v>
      </c>
      <c r="HD62" s="257"/>
      <c r="HG62" s="1154" t="s">
        <v>121</v>
      </c>
      <c r="HH62" s="1299" t="s">
        <v>217</v>
      </c>
      <c r="HI62" s="1332" t="s">
        <v>4420</v>
      </c>
      <c r="HJ62" s="1332" t="s">
        <v>4316</v>
      </c>
      <c r="HK62" s="1332" t="s">
        <v>4420</v>
      </c>
      <c r="HL62" s="1320" t="s">
        <v>1756</v>
      </c>
      <c r="HM62" s="1320" t="s">
        <v>1745</v>
      </c>
      <c r="HN62" s="1320" t="s">
        <v>1747</v>
      </c>
      <c r="HO62" s="1320" t="s">
        <v>1739</v>
      </c>
      <c r="HP62" s="1320" t="s">
        <v>1413</v>
      </c>
      <c r="HQ62" s="1320" t="s">
        <v>1741</v>
      </c>
      <c r="HR62" s="1320">
        <v>29</v>
      </c>
      <c r="HS62" s="1320" t="s">
        <v>4421</v>
      </c>
      <c r="HT62" s="1335" t="s">
        <v>1758</v>
      </c>
      <c r="HU62" s="993" t="s">
        <v>52</v>
      </c>
      <c r="HV62" s="812" t="s">
        <v>4479</v>
      </c>
      <c r="HW62" s="812" t="s">
        <v>130</v>
      </c>
      <c r="HX62" s="479" t="s">
        <v>4498</v>
      </c>
      <c r="HY62" s="479" t="s">
        <v>4499</v>
      </c>
      <c r="HZ62" s="479" t="s">
        <v>3174</v>
      </c>
      <c r="IA62" s="479" t="s">
        <v>1739</v>
      </c>
      <c r="IB62" s="479" t="s">
        <v>4312</v>
      </c>
      <c r="IC62" s="479" t="s">
        <v>4312</v>
      </c>
      <c r="ID62" s="479" t="s">
        <v>4312</v>
      </c>
      <c r="IE62" s="479" t="s">
        <v>4312</v>
      </c>
      <c r="IF62" s="479" t="s">
        <v>4312</v>
      </c>
      <c r="IG62" s="479" t="s">
        <v>1739</v>
      </c>
      <c r="IH62" s="479" t="s">
        <v>4513</v>
      </c>
      <c r="II62" s="813" t="s">
        <v>4529</v>
      </c>
      <c r="IJ62" s="605">
        <v>6</v>
      </c>
      <c r="IL62" s="1154" t="s">
        <v>391</v>
      </c>
      <c r="IM62" s="1299" t="s">
        <v>4750</v>
      </c>
      <c r="IN62" s="1247">
        <v>1985</v>
      </c>
      <c r="IO62" s="1362" t="s">
        <v>4751</v>
      </c>
      <c r="IP62" s="1363">
        <v>0.01626625</v>
      </c>
      <c r="IQ62" s="1300" t="s">
        <v>428</v>
      </c>
    </row>
    <row r="63" spans="7:251" ht="12.75">
      <c r="G63" s="59"/>
      <c r="H63" s="58"/>
      <c r="I63" s="58"/>
      <c r="J63" s="58"/>
      <c r="K63" s="47"/>
      <c r="L63" s="47"/>
      <c r="M63" s="47"/>
      <c r="N63" s="47"/>
      <c r="O63" s="58"/>
      <c r="Y63" s="301"/>
      <c r="Z63" s="297"/>
      <c r="AA63"/>
      <c r="AB63" s="58"/>
      <c r="AC63" s="58"/>
      <c r="AE63" s="228"/>
      <c r="AG63" s="280"/>
      <c r="AJ63" s="58"/>
      <c r="AK63" s="58"/>
      <c r="AM63" s="59"/>
      <c r="AN63" s="79" t="s">
        <v>74</v>
      </c>
      <c r="AO63" s="80" t="s">
        <v>4593</v>
      </c>
      <c r="AQ63" s="990"/>
      <c r="AS63" s="302"/>
      <c r="BK63" s="280"/>
      <c r="BS63" s="58"/>
      <c r="BT63" s="58"/>
      <c r="BU63" s="280"/>
      <c r="CE63" s="280"/>
      <c r="CF63" s="907" t="s">
        <v>50</v>
      </c>
      <c r="CG63" s="842" t="s">
        <v>325</v>
      </c>
      <c r="CH63" s="1033" t="s">
        <v>2562</v>
      </c>
      <c r="CI63" s="1034" t="s">
        <v>1743</v>
      </c>
      <c r="CJ63" s="1033" t="s">
        <v>2563</v>
      </c>
      <c r="CK63" s="1034" t="s">
        <v>1747</v>
      </c>
      <c r="CL63" s="1033" t="s">
        <v>1171</v>
      </c>
      <c r="CM63" s="1034" t="s">
        <v>1756</v>
      </c>
      <c r="CN63" s="1033" t="s">
        <v>2564</v>
      </c>
      <c r="CO63" s="1034" t="s">
        <v>1752</v>
      </c>
      <c r="CP63" s="1033" t="s">
        <v>2565</v>
      </c>
      <c r="CQ63" s="489">
        <v>5</v>
      </c>
      <c r="CR63" s="58"/>
      <c r="CT63" s="280"/>
      <c r="CU63" s="228"/>
      <c r="CW63" s="280"/>
      <c r="CY63" s="77"/>
      <c r="CZ63" s="47"/>
      <c r="DA63" s="139"/>
      <c r="DI63" s="77"/>
      <c r="DJ63" s="47"/>
      <c r="DK63" s="139"/>
      <c r="DL63" s="139"/>
      <c r="DM63" s="139"/>
      <c r="DN63" s="139"/>
      <c r="DO63" s="139"/>
      <c r="DP63" s="58"/>
      <c r="DQ63"/>
      <c r="DR63" s="58"/>
      <c r="DS63" s="58"/>
      <c r="DT63" s="58"/>
      <c r="DU63" s="280"/>
      <c r="DV63" s="280"/>
      <c r="DX63" s="280"/>
      <c r="DZ63" s="58"/>
      <c r="EA63" s="58"/>
      <c r="EB63" s="58"/>
      <c r="EC63" s="59"/>
      <c r="EH63" s="303"/>
      <c r="EI63" s="59"/>
      <c r="EJ63" s="287"/>
      <c r="EK63" s="58"/>
      <c r="EL63" s="58"/>
      <c r="EM63" s="286"/>
      <c r="EZ63" s="58"/>
      <c r="FA63" s="59"/>
      <c r="FB63" s="58"/>
      <c r="FJ63" s="1232"/>
      <c r="FK63" s="1232"/>
      <c r="FL63" s="1232"/>
      <c r="FM63" s="1232"/>
      <c r="FN63" s="1232"/>
      <c r="FO63" s="287"/>
      <c r="FP63" s="59"/>
      <c r="FQ63" s="59"/>
      <c r="FT63" s="1232"/>
      <c r="FU63" s="1232"/>
      <c r="FV63" s="1232"/>
      <c r="FW63" s="1232"/>
      <c r="FX63" s="1232"/>
      <c r="FY63" s="287"/>
      <c r="FZ63" s="59"/>
      <c r="GA63" s="59"/>
      <c r="GC63" s="993" t="s">
        <v>56</v>
      </c>
      <c r="GD63" s="813" t="s">
        <v>3405</v>
      </c>
      <c r="GE63" s="479" t="s">
        <v>3398</v>
      </c>
      <c r="GF63" s="813" t="s">
        <v>1471</v>
      </c>
      <c r="GG63" s="605" t="s">
        <v>3406</v>
      </c>
      <c r="GI63" s="739" t="s">
        <v>436</v>
      </c>
      <c r="GJ63" s="388" t="s">
        <v>3751</v>
      </c>
      <c r="GK63" s="1279">
        <v>1997</v>
      </c>
      <c r="GL63" s="388"/>
      <c r="GM63" s="1280" t="s">
        <v>3585</v>
      </c>
      <c r="GN63" s="1281">
        <v>102</v>
      </c>
      <c r="GR63" s="1316"/>
      <c r="GU63" s="1154" t="s">
        <v>384</v>
      </c>
      <c r="GV63" s="1299" t="s">
        <v>3965</v>
      </c>
      <c r="GW63" s="1247">
        <v>1975</v>
      </c>
      <c r="GX63" s="1299" t="s">
        <v>3928</v>
      </c>
      <c r="GY63" s="1305">
        <v>0.020218530092592592</v>
      </c>
      <c r="GZ63" s="1300">
        <v>149</v>
      </c>
      <c r="HD63" s="257"/>
      <c r="HG63" s="1154" t="s">
        <v>63</v>
      </c>
      <c r="HH63" s="1299" t="s">
        <v>4422</v>
      </c>
      <c r="HI63" s="1332" t="s">
        <v>4423</v>
      </c>
      <c r="HJ63" s="1332" t="s">
        <v>4316</v>
      </c>
      <c r="HK63" s="1332" t="s">
        <v>4423</v>
      </c>
      <c r="HL63" s="1320" t="s">
        <v>1757</v>
      </c>
      <c r="HM63" s="1320" t="s">
        <v>1745</v>
      </c>
      <c r="HN63" s="1320" t="s">
        <v>1747</v>
      </c>
      <c r="HO63" s="1320" t="s">
        <v>1749</v>
      </c>
      <c r="HP63" s="1320" t="s">
        <v>4312</v>
      </c>
      <c r="HQ63" s="1320" t="s">
        <v>4312</v>
      </c>
      <c r="HR63" s="1320">
        <v>31</v>
      </c>
      <c r="HS63" s="1320" t="s">
        <v>4424</v>
      </c>
      <c r="HT63" s="1335" t="s">
        <v>2312</v>
      </c>
      <c r="HU63" s="993" t="s">
        <v>56</v>
      </c>
      <c r="HV63" s="812" t="s">
        <v>4480</v>
      </c>
      <c r="HW63" s="812" t="s">
        <v>129</v>
      </c>
      <c r="HX63" s="479" t="s">
        <v>4384</v>
      </c>
      <c r="HY63" s="479" t="s">
        <v>4500</v>
      </c>
      <c r="HZ63" s="479" t="s">
        <v>4501</v>
      </c>
      <c r="IA63" s="479" t="s">
        <v>1739</v>
      </c>
      <c r="IB63" s="479" t="s">
        <v>1741</v>
      </c>
      <c r="IC63" s="479" t="s">
        <v>4312</v>
      </c>
      <c r="ID63" s="479" t="s">
        <v>4312</v>
      </c>
      <c r="IE63" s="479" t="s">
        <v>4312</v>
      </c>
      <c r="IF63" s="479" t="s">
        <v>4312</v>
      </c>
      <c r="IG63" s="479" t="s">
        <v>4312</v>
      </c>
      <c r="IH63" s="479" t="s">
        <v>4515</v>
      </c>
      <c r="II63" s="813" t="s">
        <v>4530</v>
      </c>
      <c r="IJ63" s="605">
        <v>7</v>
      </c>
      <c r="IL63" s="1154" t="s">
        <v>394</v>
      </c>
      <c r="IM63" s="1299" t="s">
        <v>4994</v>
      </c>
      <c r="IN63" s="1247">
        <v>1977</v>
      </c>
      <c r="IO63" s="1362"/>
      <c r="IP63" s="1363">
        <v>0.01633304398148148</v>
      </c>
      <c r="IQ63" s="1300" t="s">
        <v>436</v>
      </c>
    </row>
    <row r="64" spans="7:251" ht="13.5" thickBot="1">
      <c r="G64" s="59"/>
      <c r="H64" s="58"/>
      <c r="I64" s="58"/>
      <c r="J64" s="58"/>
      <c r="K64" s="47"/>
      <c r="L64" s="47"/>
      <c r="M64" s="47"/>
      <c r="N64" s="47"/>
      <c r="O64" s="58"/>
      <c r="Y64" s="301"/>
      <c r="Z64" s="297"/>
      <c r="AA64"/>
      <c r="AB64" s="58"/>
      <c r="AC64" s="58"/>
      <c r="AE64" s="228"/>
      <c r="AG64" s="280"/>
      <c r="AJ64" s="58"/>
      <c r="AK64" s="58"/>
      <c r="AM64" s="59"/>
      <c r="AN64" s="79" t="s">
        <v>252</v>
      </c>
      <c r="AO64" s="80" t="s">
        <v>4594</v>
      </c>
      <c r="AQ64" s="990"/>
      <c r="AS64" s="302"/>
      <c r="BK64" s="280"/>
      <c r="BS64" s="58"/>
      <c r="BT64" s="58"/>
      <c r="BU64" s="280"/>
      <c r="CE64" s="280"/>
      <c r="CF64" s="907" t="s">
        <v>49</v>
      </c>
      <c r="CG64" s="842" t="s">
        <v>2566</v>
      </c>
      <c r="CH64" s="1033" t="s">
        <v>2567</v>
      </c>
      <c r="CI64" s="1034" t="s">
        <v>1739</v>
      </c>
      <c r="CJ64" s="1033" t="s">
        <v>2568</v>
      </c>
      <c r="CK64" s="1034" t="s">
        <v>1743</v>
      </c>
      <c r="CL64" s="1033" t="s">
        <v>2569</v>
      </c>
      <c r="CM64" s="1034" t="s">
        <v>1761</v>
      </c>
      <c r="CN64" s="1033" t="s">
        <v>2570</v>
      </c>
      <c r="CO64" s="1034" t="s">
        <v>1765</v>
      </c>
      <c r="CP64" s="1033" t="s">
        <v>2571</v>
      </c>
      <c r="CQ64" s="489">
        <v>6</v>
      </c>
      <c r="CR64" s="58"/>
      <c r="CT64" s="280"/>
      <c r="CU64" s="228"/>
      <c r="CW64" s="280"/>
      <c r="CY64" s="77"/>
      <c r="CZ64" s="47"/>
      <c r="DA64" s="139"/>
      <c r="DC64" s="1164"/>
      <c r="DD64" s="1162"/>
      <c r="DE64" s="1163"/>
      <c r="DF64" s="1163"/>
      <c r="DG64" s="1163"/>
      <c r="DI64" s="77"/>
      <c r="DJ64" s="47"/>
      <c r="DK64" s="139"/>
      <c r="DL64" s="139"/>
      <c r="DM64" s="139"/>
      <c r="DN64" s="139"/>
      <c r="DO64" s="139"/>
      <c r="DP64" s="58"/>
      <c r="DR64" s="58"/>
      <c r="DS64" s="58"/>
      <c r="DT64" s="58"/>
      <c r="DU64" s="280"/>
      <c r="DV64" s="280"/>
      <c r="DX64" s="280"/>
      <c r="EH64" s="303"/>
      <c r="EI64" s="59"/>
      <c r="EJ64" s="287"/>
      <c r="EK64" s="58"/>
      <c r="EL64" s="58"/>
      <c r="EM64" s="286"/>
      <c r="FB64" s="58"/>
      <c r="FJ64" s="1232"/>
      <c r="FK64" s="1232"/>
      <c r="FL64" s="1232"/>
      <c r="FM64" s="1232"/>
      <c r="FN64" s="1232"/>
      <c r="FO64" s="287"/>
      <c r="FP64" s="59"/>
      <c r="FQ64" s="59"/>
      <c r="FT64" s="1232"/>
      <c r="FU64" s="1232"/>
      <c r="FV64" s="1232"/>
      <c r="FW64" s="1232"/>
      <c r="FX64" s="1232"/>
      <c r="FY64" s="287"/>
      <c r="FZ64" s="59"/>
      <c r="GA64" s="59"/>
      <c r="GC64" s="1123" t="s">
        <v>53</v>
      </c>
      <c r="GD64" s="819" t="s">
        <v>3407</v>
      </c>
      <c r="GE64" s="483" t="s">
        <v>3408</v>
      </c>
      <c r="GF64" s="819" t="s">
        <v>3064</v>
      </c>
      <c r="GG64" s="831" t="s">
        <v>3409</v>
      </c>
      <c r="GI64" s="739" t="s">
        <v>438</v>
      </c>
      <c r="GJ64" s="388" t="s">
        <v>3752</v>
      </c>
      <c r="GK64" s="1279">
        <v>1978</v>
      </c>
      <c r="GL64" s="388" t="s">
        <v>3566</v>
      </c>
      <c r="GM64" s="1280" t="s">
        <v>3586</v>
      </c>
      <c r="GN64" s="1281">
        <v>103</v>
      </c>
      <c r="GR64" s="1316"/>
      <c r="GU64" s="1154" t="s">
        <v>386</v>
      </c>
      <c r="GV64" s="1299" t="s">
        <v>3966</v>
      </c>
      <c r="GW64" s="1247">
        <v>1976</v>
      </c>
      <c r="GX64" s="1299"/>
      <c r="GY64" s="1305">
        <v>0.020505127314814815</v>
      </c>
      <c r="GZ64" s="1300">
        <v>158</v>
      </c>
      <c r="HD64" s="257"/>
      <c r="HG64" s="1154" t="s">
        <v>151</v>
      </c>
      <c r="HH64" s="1299" t="s">
        <v>220</v>
      </c>
      <c r="HI64" s="1332" t="s">
        <v>4425</v>
      </c>
      <c r="HJ64" s="1332" t="s">
        <v>4316</v>
      </c>
      <c r="HK64" s="1332" t="s">
        <v>4425</v>
      </c>
      <c r="HL64" s="1320" t="s">
        <v>2312</v>
      </c>
      <c r="HM64" s="1320" t="s">
        <v>1739</v>
      </c>
      <c r="HN64" s="1320" t="s">
        <v>1747</v>
      </c>
      <c r="HO64" s="1320" t="s">
        <v>1745</v>
      </c>
      <c r="HP64" s="1320" t="s">
        <v>1413</v>
      </c>
      <c r="HQ64" s="1320" t="s">
        <v>4312</v>
      </c>
      <c r="HR64" s="1320">
        <v>29</v>
      </c>
      <c r="HS64" s="1320" t="s">
        <v>4426</v>
      </c>
      <c r="HT64" s="1335" t="s">
        <v>1759</v>
      </c>
      <c r="HU64" s="993" t="s">
        <v>53</v>
      </c>
      <c r="HV64" s="812" t="s">
        <v>4481</v>
      </c>
      <c r="HW64" s="812" t="s">
        <v>218</v>
      </c>
      <c r="HX64" s="479" t="s">
        <v>4502</v>
      </c>
      <c r="HY64" s="479" t="s">
        <v>4316</v>
      </c>
      <c r="HZ64" s="479" t="s">
        <v>4502</v>
      </c>
      <c r="IA64" s="479" t="s">
        <v>1741</v>
      </c>
      <c r="IB64" s="479" t="s">
        <v>1741</v>
      </c>
      <c r="IC64" s="479" t="s">
        <v>4312</v>
      </c>
      <c r="ID64" s="479" t="s">
        <v>4312</v>
      </c>
      <c r="IE64" s="479" t="s">
        <v>4312</v>
      </c>
      <c r="IF64" s="479" t="s">
        <v>4312</v>
      </c>
      <c r="IG64" s="479" t="s">
        <v>4312</v>
      </c>
      <c r="IH64" s="479" t="s">
        <v>4313</v>
      </c>
      <c r="II64" s="813" t="s">
        <v>4454</v>
      </c>
      <c r="IJ64" s="605">
        <v>8</v>
      </c>
      <c r="IL64" s="1154" t="s">
        <v>397</v>
      </c>
      <c r="IM64" s="1299" t="s">
        <v>4752</v>
      </c>
      <c r="IN64" s="1247">
        <v>1992</v>
      </c>
      <c r="IO64" s="1362" t="s">
        <v>4753</v>
      </c>
      <c r="IP64" s="1363">
        <v>0.01635885416666667</v>
      </c>
      <c r="IQ64" s="1300" t="s">
        <v>438</v>
      </c>
    </row>
    <row r="65" spans="7:251" ht="12.75">
      <c r="G65" s="59"/>
      <c r="H65" s="58"/>
      <c r="I65" s="58"/>
      <c r="J65" s="58"/>
      <c r="K65" s="47"/>
      <c r="L65" s="47"/>
      <c r="M65" s="47"/>
      <c r="N65" s="47"/>
      <c r="O65" s="58"/>
      <c r="Y65" s="301"/>
      <c r="Z65" s="297"/>
      <c r="AA65"/>
      <c r="AB65" s="58"/>
      <c r="AC65" s="58"/>
      <c r="AE65" s="228"/>
      <c r="AG65" s="280"/>
      <c r="AJ65" s="58"/>
      <c r="AK65" s="58"/>
      <c r="AM65" s="59"/>
      <c r="AN65" s="79" t="s">
        <v>247</v>
      </c>
      <c r="AO65" s="80" t="s">
        <v>4595</v>
      </c>
      <c r="AQ65" s="990"/>
      <c r="AS65" s="302"/>
      <c r="BK65" s="280"/>
      <c r="BS65" s="58"/>
      <c r="BT65" s="58"/>
      <c r="BU65" s="280"/>
      <c r="CE65" s="280"/>
      <c r="CF65" s="907" t="s">
        <v>47</v>
      </c>
      <c r="CG65" s="842" t="s">
        <v>2572</v>
      </c>
      <c r="CH65" s="1033" t="s">
        <v>2573</v>
      </c>
      <c r="CI65" s="1034" t="s">
        <v>1762</v>
      </c>
      <c r="CJ65" s="1033" t="s">
        <v>2574</v>
      </c>
      <c r="CK65" s="1034" t="s">
        <v>1745</v>
      </c>
      <c r="CL65" s="1033" t="s">
        <v>2575</v>
      </c>
      <c r="CM65" s="1034" t="s">
        <v>2314</v>
      </c>
      <c r="CN65" s="1033" t="s">
        <v>2402</v>
      </c>
      <c r="CO65" s="1034" t="s">
        <v>1769</v>
      </c>
      <c r="CP65" s="1033" t="s">
        <v>2576</v>
      </c>
      <c r="CQ65" s="489">
        <v>9</v>
      </c>
      <c r="CR65" s="58"/>
      <c r="CT65" s="280"/>
      <c r="CU65" s="228"/>
      <c r="CW65" s="280"/>
      <c r="CY65" s="77"/>
      <c r="CZ65" s="47"/>
      <c r="DA65" s="139"/>
      <c r="DC65" s="1161"/>
      <c r="DD65" s="1162"/>
      <c r="DE65" s="1163"/>
      <c r="DF65" s="1163"/>
      <c r="DG65" s="1163"/>
      <c r="DI65" s="77"/>
      <c r="DJ65" s="47"/>
      <c r="DK65" s="139"/>
      <c r="DL65" s="139"/>
      <c r="DM65" s="139"/>
      <c r="DN65" s="139"/>
      <c r="DO65" s="139"/>
      <c r="DP65" s="58"/>
      <c r="DR65" s="58"/>
      <c r="DS65" s="58"/>
      <c r="DT65" s="58"/>
      <c r="DU65" s="280"/>
      <c r="DV65" s="280"/>
      <c r="DX65" s="280"/>
      <c r="EH65" s="303"/>
      <c r="EI65" s="59"/>
      <c r="EJ65" s="287"/>
      <c r="EK65" s="58"/>
      <c r="EL65" s="58"/>
      <c r="EM65" s="286"/>
      <c r="FB65" s="58"/>
      <c r="FJ65" s="1232"/>
      <c r="FK65" s="1232"/>
      <c r="FL65" s="1232"/>
      <c r="FM65" s="1232"/>
      <c r="FN65" s="1232"/>
      <c r="FO65" s="287"/>
      <c r="FP65" s="59"/>
      <c r="FQ65" s="59"/>
      <c r="FT65" s="1232"/>
      <c r="FU65" s="1232"/>
      <c r="FV65" s="1232"/>
      <c r="FW65" s="1232"/>
      <c r="FX65" s="1232"/>
      <c r="FY65" s="287"/>
      <c r="FZ65" s="59"/>
      <c r="GA65" s="59"/>
      <c r="GC65" s="1275" t="s">
        <v>3495</v>
      </c>
      <c r="GD65" s="816"/>
      <c r="GE65" s="815"/>
      <c r="GF65" s="816"/>
      <c r="GG65" s="961"/>
      <c r="GI65" s="739" t="s">
        <v>440</v>
      </c>
      <c r="GJ65" s="388" t="s">
        <v>3753</v>
      </c>
      <c r="GK65" s="1279">
        <v>1995</v>
      </c>
      <c r="GL65" s="388" t="s">
        <v>3587</v>
      </c>
      <c r="GM65" s="1280" t="s">
        <v>3588</v>
      </c>
      <c r="GN65" s="1281">
        <v>107</v>
      </c>
      <c r="GR65" s="1316"/>
      <c r="GU65" s="1154" t="s">
        <v>388</v>
      </c>
      <c r="GV65" s="1299" t="s">
        <v>3967</v>
      </c>
      <c r="GW65" s="1247">
        <v>1978</v>
      </c>
      <c r="GX65" s="1299" t="s">
        <v>3968</v>
      </c>
      <c r="GY65" s="1305">
        <v>0.02085486111111111</v>
      </c>
      <c r="GZ65" s="1300">
        <v>172</v>
      </c>
      <c r="HD65" s="257"/>
      <c r="HG65" s="1154" t="s">
        <v>59</v>
      </c>
      <c r="HH65" s="1299" t="s">
        <v>213</v>
      </c>
      <c r="HI65" s="1332" t="s">
        <v>4427</v>
      </c>
      <c r="HJ65" s="1332" t="s">
        <v>4316</v>
      </c>
      <c r="HK65" s="1332" t="s">
        <v>4427</v>
      </c>
      <c r="HL65" s="1320" t="s">
        <v>1758</v>
      </c>
      <c r="HM65" s="1320" t="s">
        <v>1745</v>
      </c>
      <c r="HN65" s="1320" t="s">
        <v>1747</v>
      </c>
      <c r="HO65" s="1320" t="s">
        <v>1745</v>
      </c>
      <c r="HP65" s="1320" t="s">
        <v>4312</v>
      </c>
      <c r="HQ65" s="1320" t="s">
        <v>1747</v>
      </c>
      <c r="HR65" s="1320">
        <v>36</v>
      </c>
      <c r="HS65" s="1320" t="s">
        <v>4428</v>
      </c>
      <c r="HT65" s="1335" t="s">
        <v>1761</v>
      </c>
      <c r="HU65" s="993" t="s">
        <v>57</v>
      </c>
      <c r="HV65" s="812" t="s">
        <v>4482</v>
      </c>
      <c r="HW65" s="812" t="s">
        <v>129</v>
      </c>
      <c r="HX65" s="479" t="s">
        <v>4503</v>
      </c>
      <c r="HY65" s="479" t="s">
        <v>4504</v>
      </c>
      <c r="HZ65" s="479" t="s">
        <v>4389</v>
      </c>
      <c r="IA65" s="479" t="s">
        <v>1413</v>
      </c>
      <c r="IB65" s="479" t="s">
        <v>1741</v>
      </c>
      <c r="IC65" s="479" t="s">
        <v>4312</v>
      </c>
      <c r="ID65" s="479" t="s">
        <v>4312</v>
      </c>
      <c r="IE65" s="479" t="s">
        <v>4312</v>
      </c>
      <c r="IF65" s="479" t="s">
        <v>1741</v>
      </c>
      <c r="IG65" s="479" t="s">
        <v>4312</v>
      </c>
      <c r="IH65" s="479" t="s">
        <v>4519</v>
      </c>
      <c r="II65" s="813" t="s">
        <v>4531</v>
      </c>
      <c r="IJ65" s="605">
        <v>9</v>
      </c>
      <c r="IL65" s="1154" t="s">
        <v>400</v>
      </c>
      <c r="IM65" s="1299" t="s">
        <v>4754</v>
      </c>
      <c r="IN65" s="1247">
        <v>1976</v>
      </c>
      <c r="IO65" s="1362"/>
      <c r="IP65" s="1363">
        <v>0.01638939814814815</v>
      </c>
      <c r="IQ65" s="1300" t="s">
        <v>440</v>
      </c>
    </row>
    <row r="66" spans="7:251" ht="12.75">
      <c r="G66" s="59"/>
      <c r="H66" s="58"/>
      <c r="I66" s="58"/>
      <c r="J66" s="58"/>
      <c r="K66" s="47"/>
      <c r="L66" s="47"/>
      <c r="M66" s="47"/>
      <c r="N66" s="47"/>
      <c r="O66" s="58"/>
      <c r="AA66"/>
      <c r="AB66" s="58"/>
      <c r="AC66" s="58"/>
      <c r="AE66" s="228"/>
      <c r="AG66" s="280"/>
      <c r="AN66" s="79" t="s">
        <v>248</v>
      </c>
      <c r="AO66" s="80" t="s">
        <v>4578</v>
      </c>
      <c r="BS66" s="58"/>
      <c r="BT66" s="58"/>
      <c r="CF66" s="907" t="s">
        <v>55</v>
      </c>
      <c r="CG66" s="842" t="s">
        <v>2577</v>
      </c>
      <c r="CH66" s="1033" t="s">
        <v>2578</v>
      </c>
      <c r="CI66" s="1034" t="s">
        <v>1751</v>
      </c>
      <c r="CJ66" s="1033" t="s">
        <v>2579</v>
      </c>
      <c r="CK66" s="1034" t="s">
        <v>1757</v>
      </c>
      <c r="CL66" s="1033" t="s">
        <v>2580</v>
      </c>
      <c r="CM66" s="1034" t="s">
        <v>1758</v>
      </c>
      <c r="CN66" s="1033" t="s">
        <v>2581</v>
      </c>
      <c r="CO66" s="1034" t="s">
        <v>1767</v>
      </c>
      <c r="CP66" s="1033" t="s">
        <v>2582</v>
      </c>
      <c r="CQ66" s="489">
        <v>13</v>
      </c>
      <c r="DC66" s="1164"/>
      <c r="FJ66" s="1232"/>
      <c r="FK66" s="1232"/>
      <c r="FL66" s="1232"/>
      <c r="FM66" s="1232"/>
      <c r="FN66" s="1232"/>
      <c r="FO66" s="287"/>
      <c r="FP66" s="59"/>
      <c r="FQ66" s="59"/>
      <c r="FT66" s="1232"/>
      <c r="FU66" s="1232"/>
      <c r="FV66" s="1232"/>
      <c r="FW66" s="1232"/>
      <c r="FX66" s="1232"/>
      <c r="FY66" s="287"/>
      <c r="FZ66" s="59"/>
      <c r="GA66" s="59"/>
      <c r="GC66" s="993" t="s">
        <v>46</v>
      </c>
      <c r="GD66" s="813" t="s">
        <v>3410</v>
      </c>
      <c r="GE66" s="479" t="s">
        <v>3411</v>
      </c>
      <c r="GF66" s="813" t="s">
        <v>3045</v>
      </c>
      <c r="GG66" s="605" t="s">
        <v>3487</v>
      </c>
      <c r="GI66" s="739" t="s">
        <v>442</v>
      </c>
      <c r="GJ66" s="388" t="s">
        <v>3754</v>
      </c>
      <c r="GK66" s="1279">
        <v>1978</v>
      </c>
      <c r="GL66" s="388" t="s">
        <v>3589</v>
      </c>
      <c r="GM66" s="1280" t="s">
        <v>3590</v>
      </c>
      <c r="GN66" s="1281">
        <v>111</v>
      </c>
      <c r="GR66" s="1316"/>
      <c r="GU66" s="1154" t="s">
        <v>391</v>
      </c>
      <c r="GV66" s="1299" t="s">
        <v>3969</v>
      </c>
      <c r="GW66" s="1247">
        <v>1978</v>
      </c>
      <c r="GX66" s="1299" t="s">
        <v>3968</v>
      </c>
      <c r="GY66" s="1305">
        <v>0.021116712962962966</v>
      </c>
      <c r="GZ66" s="1300">
        <v>182</v>
      </c>
      <c r="HD66" s="257"/>
      <c r="HG66" s="1154" t="s">
        <v>58</v>
      </c>
      <c r="HH66" s="1299" t="s">
        <v>130</v>
      </c>
      <c r="HI66" s="1332" t="s">
        <v>4429</v>
      </c>
      <c r="HJ66" s="1332" t="s">
        <v>4430</v>
      </c>
      <c r="HK66" s="1332" t="s">
        <v>4431</v>
      </c>
      <c r="HL66" s="1320" t="s">
        <v>1758</v>
      </c>
      <c r="HM66" s="1320" t="s">
        <v>1745</v>
      </c>
      <c r="HN66" s="1320" t="s">
        <v>1747</v>
      </c>
      <c r="HO66" s="1320" t="s">
        <v>1745</v>
      </c>
      <c r="HP66" s="1320" t="s">
        <v>1743</v>
      </c>
      <c r="HQ66" s="1320" t="s">
        <v>1747</v>
      </c>
      <c r="HR66" s="1320">
        <v>40</v>
      </c>
      <c r="HS66" s="1320" t="s">
        <v>4432</v>
      </c>
      <c r="HT66" s="1335" t="s">
        <v>2513</v>
      </c>
      <c r="HU66" s="993" t="s">
        <v>51</v>
      </c>
      <c r="HV66" s="812" t="s">
        <v>4483</v>
      </c>
      <c r="HW66" s="812" t="s">
        <v>129</v>
      </c>
      <c r="HX66" s="479" t="s">
        <v>4505</v>
      </c>
      <c r="HY66" s="479" t="s">
        <v>4316</v>
      </c>
      <c r="HZ66" s="479" t="s">
        <v>4505</v>
      </c>
      <c r="IA66" s="479" t="s">
        <v>1739</v>
      </c>
      <c r="IB66" s="479" t="s">
        <v>1741</v>
      </c>
      <c r="IC66" s="479" t="s">
        <v>1741</v>
      </c>
      <c r="ID66" s="479" t="s">
        <v>4312</v>
      </c>
      <c r="IE66" s="479" t="s">
        <v>4312</v>
      </c>
      <c r="IF66" s="479" t="s">
        <v>4312</v>
      </c>
      <c r="IG66" s="479" t="s">
        <v>4312</v>
      </c>
      <c r="IH66" s="479" t="s">
        <v>4520</v>
      </c>
      <c r="II66" s="813" t="s">
        <v>4532</v>
      </c>
      <c r="IJ66" s="605">
        <v>10</v>
      </c>
      <c r="IL66" s="1154" t="s">
        <v>402</v>
      </c>
      <c r="IM66" s="1299" t="s">
        <v>4755</v>
      </c>
      <c r="IN66" s="1247">
        <v>1987</v>
      </c>
      <c r="IO66" s="1362"/>
      <c r="IP66" s="1363">
        <v>0.016431527777777778</v>
      </c>
      <c r="IQ66" s="1300" t="s">
        <v>445</v>
      </c>
    </row>
    <row r="67" spans="7:251" ht="13.5" thickBot="1">
      <c r="G67" s="59"/>
      <c r="H67" s="58"/>
      <c r="I67" s="58"/>
      <c r="J67" s="58"/>
      <c r="K67" s="47"/>
      <c r="L67" s="47"/>
      <c r="M67" s="47"/>
      <c r="N67" s="47"/>
      <c r="O67" s="58"/>
      <c r="AA67"/>
      <c r="AB67" s="58"/>
      <c r="AC67" s="58"/>
      <c r="AE67" s="228"/>
      <c r="AG67" s="280"/>
      <c r="AN67" s="1340"/>
      <c r="BR67" s="59"/>
      <c r="BS67" s="58"/>
      <c r="BT67" s="58"/>
      <c r="CF67" s="907" t="s">
        <v>52</v>
      </c>
      <c r="CG67" s="842" t="s">
        <v>2583</v>
      </c>
      <c r="CH67" s="1033" t="s">
        <v>2584</v>
      </c>
      <c r="CI67" s="1034" t="s">
        <v>1775</v>
      </c>
      <c r="CJ67" s="1033" t="s">
        <v>2585</v>
      </c>
      <c r="CK67" s="1034" t="s">
        <v>1756</v>
      </c>
      <c r="CL67" s="1033" t="s">
        <v>2586</v>
      </c>
      <c r="CM67" s="1034" t="s">
        <v>2362</v>
      </c>
      <c r="CN67" s="1033" t="s">
        <v>2587</v>
      </c>
      <c r="CO67" s="1034" t="s">
        <v>1762</v>
      </c>
      <c r="CP67" s="1033" t="s">
        <v>2588</v>
      </c>
      <c r="CQ67" s="489">
        <v>17</v>
      </c>
      <c r="DC67" s="1164"/>
      <c r="FJ67" s="1232"/>
      <c r="FK67" s="1232"/>
      <c r="FL67" s="1232"/>
      <c r="FM67" s="1232"/>
      <c r="FN67" s="1232"/>
      <c r="FO67" s="287"/>
      <c r="FP67" s="59"/>
      <c r="FQ67" s="59"/>
      <c r="FT67" s="1232"/>
      <c r="FU67" s="1232"/>
      <c r="FV67" s="1232"/>
      <c r="FW67" s="1232"/>
      <c r="FX67" s="1232"/>
      <c r="FY67" s="287"/>
      <c r="FZ67" s="59"/>
      <c r="GA67" s="59"/>
      <c r="GC67" s="993" t="s">
        <v>50</v>
      </c>
      <c r="GD67" s="813" t="s">
        <v>3227</v>
      </c>
      <c r="GE67" s="479" t="s">
        <v>3300</v>
      </c>
      <c r="GF67" s="813" t="s">
        <v>3045</v>
      </c>
      <c r="GG67" s="605" t="s">
        <v>3488</v>
      </c>
      <c r="GI67" s="739" t="s">
        <v>445</v>
      </c>
      <c r="GJ67" s="388" t="s">
        <v>3755</v>
      </c>
      <c r="GK67" s="1279">
        <v>1990</v>
      </c>
      <c r="GL67" s="388" t="s">
        <v>3591</v>
      </c>
      <c r="GM67" s="1280" t="s">
        <v>3592</v>
      </c>
      <c r="GN67" s="1281">
        <v>113</v>
      </c>
      <c r="GR67" s="257"/>
      <c r="GU67" s="1154" t="s">
        <v>394</v>
      </c>
      <c r="GV67" s="1299" t="s">
        <v>3970</v>
      </c>
      <c r="GW67" s="1247">
        <v>1968</v>
      </c>
      <c r="GX67" s="1299"/>
      <c r="GY67" s="1305">
        <v>0.021275543981481484</v>
      </c>
      <c r="GZ67" s="1300">
        <v>195</v>
      </c>
      <c r="HD67" s="257"/>
      <c r="HG67" s="1154" t="s">
        <v>122</v>
      </c>
      <c r="HH67" s="1299" t="s">
        <v>657</v>
      </c>
      <c r="HI67" s="1332" t="s">
        <v>4433</v>
      </c>
      <c r="HJ67" s="1332" t="s">
        <v>4316</v>
      </c>
      <c r="HK67" s="1332" t="s">
        <v>4433</v>
      </c>
      <c r="HL67" s="1320" t="s">
        <v>2312</v>
      </c>
      <c r="HM67" s="1320" t="s">
        <v>1747</v>
      </c>
      <c r="HN67" s="1320" t="s">
        <v>1747</v>
      </c>
      <c r="HO67" s="1320" t="s">
        <v>1749</v>
      </c>
      <c r="HP67" s="1320" t="s">
        <v>1739</v>
      </c>
      <c r="HQ67" s="1320" t="s">
        <v>1741</v>
      </c>
      <c r="HR67" s="1320">
        <v>39</v>
      </c>
      <c r="HS67" s="1320" t="s">
        <v>4434</v>
      </c>
      <c r="HT67" s="1335" t="s">
        <v>238</v>
      </c>
      <c r="HU67" s="1133" t="s">
        <v>48</v>
      </c>
      <c r="HV67" s="849" t="s">
        <v>4484</v>
      </c>
      <c r="HW67" s="849" t="s">
        <v>4375</v>
      </c>
      <c r="HX67" s="1135" t="s">
        <v>4503</v>
      </c>
      <c r="HY67" s="1135" t="s">
        <v>4316</v>
      </c>
      <c r="HZ67" s="1135" t="s">
        <v>4503</v>
      </c>
      <c r="IA67" s="1135" t="s">
        <v>1413</v>
      </c>
      <c r="IB67" s="1135" t="s">
        <v>1741</v>
      </c>
      <c r="IC67" s="1135" t="s">
        <v>1741</v>
      </c>
      <c r="ID67" s="1135" t="s">
        <v>1413</v>
      </c>
      <c r="IE67" s="1135" t="s">
        <v>1741</v>
      </c>
      <c r="IF67" s="1135" t="s">
        <v>4312</v>
      </c>
      <c r="IG67" s="1135" t="s">
        <v>1741</v>
      </c>
      <c r="IH67" s="1135" t="s">
        <v>4324</v>
      </c>
      <c r="II67" s="1134" t="s">
        <v>4533</v>
      </c>
      <c r="IJ67" s="850">
        <v>11</v>
      </c>
      <c r="IL67" s="1154" t="s">
        <v>404</v>
      </c>
      <c r="IM67" s="1299" t="s">
        <v>4995</v>
      </c>
      <c r="IN67" s="1247">
        <v>1987</v>
      </c>
      <c r="IO67" s="1362" t="s">
        <v>4756</v>
      </c>
      <c r="IP67" s="1363">
        <v>0.016436099537037036</v>
      </c>
      <c r="IQ67" s="1300" t="s">
        <v>447</v>
      </c>
    </row>
    <row r="68" spans="11:251" ht="12.75">
      <c r="K68" s="47"/>
      <c r="L68" s="47"/>
      <c r="M68" s="47"/>
      <c r="N68" s="47"/>
      <c r="AN68" s="1339" t="s">
        <v>2203</v>
      </c>
      <c r="AO68" s="80"/>
      <c r="CF68" s="907" t="s">
        <v>56</v>
      </c>
      <c r="CG68" s="842" t="s">
        <v>334</v>
      </c>
      <c r="CH68" s="1033" t="s">
        <v>2589</v>
      </c>
      <c r="CI68" s="1034" t="s">
        <v>1771</v>
      </c>
      <c r="CJ68" s="1033" t="s">
        <v>2590</v>
      </c>
      <c r="CK68" s="1034" t="s">
        <v>1763</v>
      </c>
      <c r="CL68" s="1033" t="s">
        <v>766</v>
      </c>
      <c r="CM68" s="1034" t="s">
        <v>1747</v>
      </c>
      <c r="CN68" s="1033" t="s">
        <v>2564</v>
      </c>
      <c r="CO68" s="1034" t="s">
        <v>1752</v>
      </c>
      <c r="CP68" s="1033" t="s">
        <v>2591</v>
      </c>
      <c r="CQ68" s="489">
        <v>18</v>
      </c>
      <c r="DC68" s="1164"/>
      <c r="FJ68" s="1232"/>
      <c r="FK68" s="1232"/>
      <c r="FL68" s="1232"/>
      <c r="FM68" s="1232"/>
      <c r="FN68" s="1232"/>
      <c r="FO68" s="287"/>
      <c r="FP68" s="59"/>
      <c r="FQ68" s="59"/>
      <c r="FT68" s="1232"/>
      <c r="FU68" s="1232"/>
      <c r="FV68" s="1232"/>
      <c r="FW68" s="1232"/>
      <c r="FX68" s="1232"/>
      <c r="FY68" s="287"/>
      <c r="FZ68" s="59"/>
      <c r="GA68" s="59"/>
      <c r="GC68" s="993" t="s">
        <v>49</v>
      </c>
      <c r="GD68" s="813" t="s">
        <v>3222</v>
      </c>
      <c r="GE68" s="479" t="s">
        <v>1744</v>
      </c>
      <c r="GF68" s="813" t="s">
        <v>3045</v>
      </c>
      <c r="GG68" s="605" t="s">
        <v>3489</v>
      </c>
      <c r="GI68" s="739" t="s">
        <v>447</v>
      </c>
      <c r="GJ68" s="388" t="s">
        <v>3756</v>
      </c>
      <c r="GK68" s="1279">
        <v>1987</v>
      </c>
      <c r="GL68" s="388" t="s">
        <v>3593</v>
      </c>
      <c r="GM68" s="1280" t="s">
        <v>3594</v>
      </c>
      <c r="GN68" s="1281">
        <v>116</v>
      </c>
      <c r="GR68" s="257"/>
      <c r="GU68" s="1154" t="s">
        <v>397</v>
      </c>
      <c r="GV68" s="1299" t="s">
        <v>3971</v>
      </c>
      <c r="GW68" s="1247">
        <v>1952</v>
      </c>
      <c r="GX68" s="1299" t="s">
        <v>3972</v>
      </c>
      <c r="GY68" s="1305">
        <v>0.021422685185185183</v>
      </c>
      <c r="GZ68" s="1300">
        <v>205</v>
      </c>
      <c r="HD68" s="257"/>
      <c r="HG68" s="1154" t="s">
        <v>152</v>
      </c>
      <c r="HH68" s="1299" t="s">
        <v>2782</v>
      </c>
      <c r="HI68" s="1332" t="s">
        <v>4435</v>
      </c>
      <c r="HJ68" s="1332" t="s">
        <v>4316</v>
      </c>
      <c r="HK68" s="1332" t="s">
        <v>4435</v>
      </c>
      <c r="HL68" s="1320" t="s">
        <v>2312</v>
      </c>
      <c r="HM68" s="1320" t="s">
        <v>1745</v>
      </c>
      <c r="HN68" s="1320" t="s">
        <v>1756</v>
      </c>
      <c r="HO68" s="1320" t="s">
        <v>1752</v>
      </c>
      <c r="HP68" s="1320" t="s">
        <v>1413</v>
      </c>
      <c r="HQ68" s="1320" t="s">
        <v>1741</v>
      </c>
      <c r="HR68" s="1320">
        <v>46</v>
      </c>
      <c r="HS68" s="1320" t="s">
        <v>4436</v>
      </c>
      <c r="HT68" s="1335" t="s">
        <v>238</v>
      </c>
      <c r="HU68" s="1511" t="s">
        <v>4538</v>
      </c>
      <c r="HV68" s="1512"/>
      <c r="HW68" s="1512"/>
      <c r="HX68" s="1488" t="s">
        <v>4296</v>
      </c>
      <c r="HY68" s="1488"/>
      <c r="HZ68" s="1488"/>
      <c r="IA68" s="1488" t="s">
        <v>4297</v>
      </c>
      <c r="IB68" s="1488"/>
      <c r="IC68" s="1488"/>
      <c r="ID68" s="1488"/>
      <c r="IE68" s="1488"/>
      <c r="IF68" s="1488"/>
      <c r="IG68" s="1488"/>
      <c r="IH68" s="1488" t="s">
        <v>4298</v>
      </c>
      <c r="II68" s="1488"/>
      <c r="IJ68" s="1497"/>
      <c r="IL68" s="1154" t="s">
        <v>407</v>
      </c>
      <c r="IM68" s="1299" t="s">
        <v>4757</v>
      </c>
      <c r="IN68" s="1247">
        <v>1985</v>
      </c>
      <c r="IO68" s="1362"/>
      <c r="IP68" s="1363">
        <v>0.016484756944444446</v>
      </c>
      <c r="IQ68" s="1300" t="s">
        <v>450</v>
      </c>
    </row>
    <row r="69" spans="11:251" ht="12.75">
      <c r="K69" s="47"/>
      <c r="L69" s="47"/>
      <c r="M69" s="47"/>
      <c r="N69" s="47"/>
      <c r="Y69" s="297"/>
      <c r="Z69"/>
      <c r="AI69" s="58"/>
      <c r="AJ69" s="58"/>
      <c r="AK69" s="58"/>
      <c r="AL69" s="59"/>
      <c r="AM69" s="281"/>
      <c r="AN69" s="79" t="s">
        <v>249</v>
      </c>
      <c r="AO69" s="80" t="s">
        <v>4584</v>
      </c>
      <c r="AS69" s="302"/>
      <c r="BK69" s="280"/>
      <c r="BU69" s="280"/>
      <c r="CE69" s="280"/>
      <c r="CF69" s="907" t="s">
        <v>53</v>
      </c>
      <c r="CG69" s="842" t="s">
        <v>2592</v>
      </c>
      <c r="CH69" s="1033" t="s">
        <v>2593</v>
      </c>
      <c r="CI69" s="1034" t="s">
        <v>2367</v>
      </c>
      <c r="CJ69" s="1033" t="s">
        <v>2594</v>
      </c>
      <c r="CK69" s="1034" t="s">
        <v>1769</v>
      </c>
      <c r="CL69" s="1033" t="s">
        <v>2595</v>
      </c>
      <c r="CM69" s="1034" t="s">
        <v>1763</v>
      </c>
      <c r="CN69" s="1033" t="s">
        <v>2564</v>
      </c>
      <c r="CO69" s="1034" t="s">
        <v>1752</v>
      </c>
      <c r="CP69" s="1033" t="s">
        <v>2596</v>
      </c>
      <c r="CQ69" s="489">
        <v>19</v>
      </c>
      <c r="CR69" s="58"/>
      <c r="CS69" s="280"/>
      <c r="CT69" s="228"/>
      <c r="CU69" s="280"/>
      <c r="CW69" s="280"/>
      <c r="CX69" s="77"/>
      <c r="CY69" s="47"/>
      <c r="CZ69" s="139"/>
      <c r="DA69" s="47"/>
      <c r="DC69" s="1164"/>
      <c r="DH69" s="77"/>
      <c r="DI69" s="47"/>
      <c r="DJ69" s="139"/>
      <c r="DK69" s="47"/>
      <c r="DL69" s="47"/>
      <c r="DM69" s="47"/>
      <c r="DN69" s="47"/>
      <c r="DO69" s="47"/>
      <c r="DP69" s="286"/>
      <c r="EG69" s="303"/>
      <c r="EH69" s="59"/>
      <c r="EI69" s="287"/>
      <c r="EJ69" s="58"/>
      <c r="EK69" s="58"/>
      <c r="EL69" s="286"/>
      <c r="FB69" s="316"/>
      <c r="FJ69" s="1232"/>
      <c r="FK69" s="1232"/>
      <c r="FL69" s="1232"/>
      <c r="FM69" s="1232"/>
      <c r="FN69" s="1232"/>
      <c r="FO69" s="287"/>
      <c r="FP69" s="59"/>
      <c r="FQ69" s="59"/>
      <c r="FT69" s="1232"/>
      <c r="FU69" s="1232"/>
      <c r="FV69" s="1232"/>
      <c r="FW69" s="1232"/>
      <c r="FX69" s="1232"/>
      <c r="FY69" s="287"/>
      <c r="FZ69" s="59"/>
      <c r="GA69" s="59"/>
      <c r="GC69" s="993" t="s">
        <v>47</v>
      </c>
      <c r="GD69" s="813" t="s">
        <v>3412</v>
      </c>
      <c r="GE69" s="479" t="s">
        <v>1744</v>
      </c>
      <c r="GF69" s="813" t="s">
        <v>3045</v>
      </c>
      <c r="GG69" s="605" t="s">
        <v>3490</v>
      </c>
      <c r="GI69" s="739" t="s">
        <v>450</v>
      </c>
      <c r="GJ69" s="388" t="s">
        <v>3757</v>
      </c>
      <c r="GK69" s="1279">
        <v>1983</v>
      </c>
      <c r="GL69" s="388" t="s">
        <v>3595</v>
      </c>
      <c r="GM69" s="1280" t="s">
        <v>3596</v>
      </c>
      <c r="GN69" s="1281">
        <v>121</v>
      </c>
      <c r="GR69" s="257"/>
      <c r="GU69" s="1154" t="s">
        <v>400</v>
      </c>
      <c r="GV69" s="1299" t="s">
        <v>3973</v>
      </c>
      <c r="GW69" s="1247">
        <v>1987</v>
      </c>
      <c r="GX69" s="1299" t="s">
        <v>3928</v>
      </c>
      <c r="GY69" s="1305">
        <v>0.021879965277777778</v>
      </c>
      <c r="GZ69" s="1300">
        <v>217</v>
      </c>
      <c r="HD69" s="257"/>
      <c r="HG69" s="1154" t="s">
        <v>153</v>
      </c>
      <c r="HH69" s="1299" t="s">
        <v>1990</v>
      </c>
      <c r="HI69" s="1332" t="s">
        <v>4437</v>
      </c>
      <c r="HJ69" s="1332" t="s">
        <v>4316</v>
      </c>
      <c r="HK69" s="1332" t="s">
        <v>4437</v>
      </c>
      <c r="HL69" s="1320" t="s">
        <v>1757</v>
      </c>
      <c r="HM69" s="1320" t="s">
        <v>1749</v>
      </c>
      <c r="HN69" s="1320" t="s">
        <v>2314</v>
      </c>
      <c r="HO69" s="1320" t="s">
        <v>1752</v>
      </c>
      <c r="HP69" s="1320" t="s">
        <v>1413</v>
      </c>
      <c r="HQ69" s="1320" t="s">
        <v>1747</v>
      </c>
      <c r="HR69" s="1320">
        <v>54</v>
      </c>
      <c r="HS69" s="1320" t="s">
        <v>4438</v>
      </c>
      <c r="HT69" s="1335" t="s">
        <v>238</v>
      </c>
      <c r="HU69" s="1498" t="s">
        <v>1416</v>
      </c>
      <c r="HV69" s="1510" t="s">
        <v>4470</v>
      </c>
      <c r="HW69" s="1473" t="s">
        <v>4471</v>
      </c>
      <c r="HX69" s="1487" t="s">
        <v>4300</v>
      </c>
      <c r="HY69" s="1487" t="s">
        <v>266</v>
      </c>
      <c r="HZ69" s="1487" t="s">
        <v>4301</v>
      </c>
      <c r="IA69" s="1487" t="s">
        <v>4302</v>
      </c>
      <c r="IB69" s="1487" t="s">
        <v>4445</v>
      </c>
      <c r="IC69" s="1487" t="s">
        <v>270</v>
      </c>
      <c r="ID69" s="1487" t="s">
        <v>4446</v>
      </c>
      <c r="IE69" s="1487" t="s">
        <v>4448</v>
      </c>
      <c r="IF69" s="1487" t="s">
        <v>4447</v>
      </c>
      <c r="IG69" s="1487" t="s">
        <v>271</v>
      </c>
      <c r="IH69" s="1487" t="s">
        <v>4306</v>
      </c>
      <c r="II69" s="1487" t="s">
        <v>4307</v>
      </c>
      <c r="IJ69" s="1502" t="s">
        <v>4308</v>
      </c>
      <c r="IL69" s="1154" t="s">
        <v>410</v>
      </c>
      <c r="IM69" s="1299" t="s">
        <v>4758</v>
      </c>
      <c r="IN69" s="1247">
        <v>1975</v>
      </c>
      <c r="IO69" s="1362"/>
      <c r="IP69" s="1363">
        <v>0.016496319444444445</v>
      </c>
      <c r="IQ69" s="1300" t="s">
        <v>453</v>
      </c>
    </row>
    <row r="70" spans="11:251" ht="12.75">
      <c r="K70" s="47"/>
      <c r="L70" s="47"/>
      <c r="M70" s="47"/>
      <c r="N70" s="47"/>
      <c r="Y70" s="297"/>
      <c r="Z70"/>
      <c r="AI70" s="58"/>
      <c r="AJ70" s="58"/>
      <c r="AK70" s="58"/>
      <c r="AL70" s="59"/>
      <c r="AM70" s="281"/>
      <c r="AN70" s="79" t="s">
        <v>250</v>
      </c>
      <c r="AO70" s="80" t="s">
        <v>4585</v>
      </c>
      <c r="AS70" s="302"/>
      <c r="BK70" s="280"/>
      <c r="BU70" s="280"/>
      <c r="CE70" s="280"/>
      <c r="CF70" s="907" t="s">
        <v>57</v>
      </c>
      <c r="CG70" s="842" t="s">
        <v>2597</v>
      </c>
      <c r="CH70" s="1033" t="s">
        <v>2414</v>
      </c>
      <c r="CI70" s="1034" t="s">
        <v>1778</v>
      </c>
      <c r="CJ70" s="1033" t="s">
        <v>2598</v>
      </c>
      <c r="CK70" s="1034" t="s">
        <v>2362</v>
      </c>
      <c r="CL70" s="1033" t="s">
        <v>2599</v>
      </c>
      <c r="CM70" s="1034" t="s">
        <v>2513</v>
      </c>
      <c r="CN70" s="1033" t="s">
        <v>2292</v>
      </c>
      <c r="CO70" s="1034" t="s">
        <v>1743</v>
      </c>
      <c r="CP70" s="1033" t="s">
        <v>2600</v>
      </c>
      <c r="CQ70" s="489">
        <v>21</v>
      </c>
      <c r="CR70" s="58"/>
      <c r="CS70" s="280"/>
      <c r="CT70" s="228"/>
      <c r="CU70" s="280"/>
      <c r="CW70" s="280"/>
      <c r="CX70" s="77"/>
      <c r="CY70" s="47"/>
      <c r="CZ70" s="139"/>
      <c r="DA70" s="47"/>
      <c r="DC70" s="1164"/>
      <c r="DH70" s="77"/>
      <c r="DI70" s="47"/>
      <c r="DJ70" s="139"/>
      <c r="DK70" s="47"/>
      <c r="DL70" s="47"/>
      <c r="DM70" s="47"/>
      <c r="DN70" s="47"/>
      <c r="DO70" s="47"/>
      <c r="DP70" s="286"/>
      <c r="EG70" s="303"/>
      <c r="EH70" s="59"/>
      <c r="EI70" s="287"/>
      <c r="EJ70" s="58"/>
      <c r="EK70" s="58"/>
      <c r="EL70" s="286"/>
      <c r="FB70" s="316"/>
      <c r="FJ70" s="1232"/>
      <c r="FK70" s="1232"/>
      <c r="FL70" s="1232"/>
      <c r="FM70" s="1232"/>
      <c r="FN70" s="1232"/>
      <c r="FO70" s="287"/>
      <c r="FP70" s="59"/>
      <c r="FQ70" s="59"/>
      <c r="FS70" s="280"/>
      <c r="FT70" s="1232"/>
      <c r="FU70" s="1232"/>
      <c r="FV70" s="1232"/>
      <c r="FW70" s="1232"/>
      <c r="FX70" s="1232"/>
      <c r="FY70" s="287"/>
      <c r="FZ70" s="59"/>
      <c r="GA70" s="59"/>
      <c r="GC70" s="993" t="s">
        <v>55</v>
      </c>
      <c r="GD70" s="813" t="s">
        <v>3413</v>
      </c>
      <c r="GE70" s="479" t="s">
        <v>1789</v>
      </c>
      <c r="GF70" s="813" t="s">
        <v>3414</v>
      </c>
      <c r="GG70" s="605" t="s">
        <v>3491</v>
      </c>
      <c r="GI70" s="739" t="s">
        <v>453</v>
      </c>
      <c r="GJ70" s="388" t="s">
        <v>3758</v>
      </c>
      <c r="GK70" s="1279">
        <v>1980</v>
      </c>
      <c r="GL70" s="388"/>
      <c r="GM70" s="1280" t="s">
        <v>3597</v>
      </c>
      <c r="GN70" s="1281">
        <v>125</v>
      </c>
      <c r="GR70" s="257"/>
      <c r="GU70" s="1154" t="s">
        <v>402</v>
      </c>
      <c r="GV70" s="1299" t="s">
        <v>3974</v>
      </c>
      <c r="GW70" s="1247">
        <v>1982</v>
      </c>
      <c r="GX70" s="1299"/>
      <c r="GY70" s="1305">
        <v>0.02208989583333333</v>
      </c>
      <c r="GZ70" s="1300">
        <v>221</v>
      </c>
      <c r="HD70" s="257"/>
      <c r="HG70" s="1154" t="s">
        <v>126</v>
      </c>
      <c r="HH70" s="1299" t="s">
        <v>34</v>
      </c>
      <c r="HI70" s="1332" t="s">
        <v>4439</v>
      </c>
      <c r="HJ70" s="1332" t="s">
        <v>4316</v>
      </c>
      <c r="HK70" s="1332" t="s">
        <v>4439</v>
      </c>
      <c r="HL70" s="1320" t="s">
        <v>1758</v>
      </c>
      <c r="HM70" s="1320" t="s">
        <v>1745</v>
      </c>
      <c r="HN70" s="1320" t="s">
        <v>2314</v>
      </c>
      <c r="HO70" s="1320" t="s">
        <v>1757</v>
      </c>
      <c r="HP70" s="1320" t="s">
        <v>1739</v>
      </c>
      <c r="HQ70" s="1320" t="s">
        <v>1756</v>
      </c>
      <c r="HR70" s="1320">
        <v>52</v>
      </c>
      <c r="HS70" s="1320" t="s">
        <v>4440</v>
      </c>
      <c r="HT70" s="1335" t="s">
        <v>1762</v>
      </c>
      <c r="HU70" s="1498"/>
      <c r="HV70" s="1473"/>
      <c r="HW70" s="1473"/>
      <c r="HX70" s="1487"/>
      <c r="HY70" s="1487"/>
      <c r="HZ70" s="1487"/>
      <c r="IA70" s="1487"/>
      <c r="IB70" s="1487"/>
      <c r="IC70" s="1487"/>
      <c r="ID70" s="1487"/>
      <c r="IE70" s="1487"/>
      <c r="IF70" s="1487"/>
      <c r="IG70" s="1487"/>
      <c r="IH70" s="1487"/>
      <c r="II70" s="1487"/>
      <c r="IJ70" s="1502"/>
      <c r="IL70" s="1154" t="s">
        <v>412</v>
      </c>
      <c r="IM70" s="1299" t="s">
        <v>4759</v>
      </c>
      <c r="IN70" s="1247">
        <v>1993</v>
      </c>
      <c r="IO70" s="1362"/>
      <c r="IP70" s="1363">
        <v>0.016546006944444445</v>
      </c>
      <c r="IQ70" s="1300" t="s">
        <v>457</v>
      </c>
    </row>
    <row r="71" spans="11:251" ht="13.5" thickBot="1">
      <c r="K71" s="47"/>
      <c r="L71" s="47"/>
      <c r="M71" s="47"/>
      <c r="N71" s="47"/>
      <c r="Y71" s="297"/>
      <c r="Z71"/>
      <c r="AA71" s="58"/>
      <c r="AB71" s="58"/>
      <c r="AC71" s="58"/>
      <c r="AD71" s="280"/>
      <c r="AE71" s="280"/>
      <c r="AG71" s="280"/>
      <c r="AI71" s="58"/>
      <c r="AJ71" s="58"/>
      <c r="AK71" s="58"/>
      <c r="AL71" s="59"/>
      <c r="AM71" s="281"/>
      <c r="AN71" s="79" t="s">
        <v>251</v>
      </c>
      <c r="AO71" s="80" t="s">
        <v>4586</v>
      </c>
      <c r="AS71" s="302"/>
      <c r="BK71" s="280"/>
      <c r="BU71" s="280"/>
      <c r="CE71" s="280"/>
      <c r="CF71" s="907" t="s">
        <v>51</v>
      </c>
      <c r="CG71" s="842" t="s">
        <v>1956</v>
      </c>
      <c r="CH71" s="1033" t="s">
        <v>2601</v>
      </c>
      <c r="CI71" s="1034" t="s">
        <v>1747</v>
      </c>
      <c r="CJ71" s="1033" t="s">
        <v>2602</v>
      </c>
      <c r="CK71" s="1034" t="s">
        <v>2513</v>
      </c>
      <c r="CL71" s="1033" t="s">
        <v>2603</v>
      </c>
      <c r="CM71" s="1034" t="s">
        <v>1773</v>
      </c>
      <c r="CN71" s="1033" t="s">
        <v>2604</v>
      </c>
      <c r="CO71" s="1034" t="s">
        <v>1778</v>
      </c>
      <c r="CP71" s="1033" t="s">
        <v>2605</v>
      </c>
      <c r="CQ71" s="489">
        <v>22</v>
      </c>
      <c r="CR71" s="58"/>
      <c r="CS71" s="280"/>
      <c r="CT71" s="228"/>
      <c r="CU71" s="280"/>
      <c r="CW71" s="280"/>
      <c r="CX71" s="77"/>
      <c r="CY71" s="47"/>
      <c r="CZ71" s="139"/>
      <c r="DA71" s="47"/>
      <c r="DC71" s="1164"/>
      <c r="DH71" s="77"/>
      <c r="DI71" s="47"/>
      <c r="DJ71" s="139"/>
      <c r="DK71" s="47"/>
      <c r="DL71" s="47"/>
      <c r="DM71" s="47"/>
      <c r="DN71" s="47"/>
      <c r="DO71" s="47"/>
      <c r="DP71" s="286"/>
      <c r="EG71" s="303"/>
      <c r="EH71" s="59"/>
      <c r="EI71" s="287"/>
      <c r="EJ71" s="58"/>
      <c r="EK71" s="58"/>
      <c r="EL71" s="286"/>
      <c r="FB71" s="316"/>
      <c r="FI71" s="280"/>
      <c r="FJ71" s="1232"/>
      <c r="FK71" s="1232"/>
      <c r="FL71" s="1232"/>
      <c r="FM71" s="1232"/>
      <c r="FN71" s="1232"/>
      <c r="FO71" s="287"/>
      <c r="FP71" s="59"/>
      <c r="FQ71" s="59"/>
      <c r="FS71" s="280"/>
      <c r="FT71" s="1232"/>
      <c r="FU71" s="1232"/>
      <c r="FV71" s="1232"/>
      <c r="FW71" s="1232"/>
      <c r="FX71" s="1232"/>
      <c r="FY71" s="287"/>
      <c r="FZ71" s="59"/>
      <c r="GA71" s="59"/>
      <c r="GC71" s="993" t="s">
        <v>52</v>
      </c>
      <c r="GD71" s="813" t="s">
        <v>3415</v>
      </c>
      <c r="GE71" s="479" t="s">
        <v>1744</v>
      </c>
      <c r="GF71" s="813" t="s">
        <v>3045</v>
      </c>
      <c r="GG71" s="605" t="s">
        <v>1970</v>
      </c>
      <c r="GI71" s="739" t="s">
        <v>455</v>
      </c>
      <c r="GJ71" s="388" t="s">
        <v>3759</v>
      </c>
      <c r="GK71" s="1279">
        <v>1983</v>
      </c>
      <c r="GL71" s="388"/>
      <c r="GM71" s="1280" t="s">
        <v>3598</v>
      </c>
      <c r="GN71" s="1281">
        <v>126</v>
      </c>
      <c r="GR71" s="257"/>
      <c r="GU71" s="1154" t="s">
        <v>404</v>
      </c>
      <c r="GV71" s="1299" t="s">
        <v>3975</v>
      </c>
      <c r="GW71" s="1247">
        <v>1987</v>
      </c>
      <c r="GX71" s="1299"/>
      <c r="GY71" s="1305">
        <v>0.022681261574074074</v>
      </c>
      <c r="GZ71" s="1300">
        <v>238</v>
      </c>
      <c r="HD71" s="257"/>
      <c r="HG71" s="1333" t="s">
        <v>2205</v>
      </c>
      <c r="HH71" s="1301" t="s">
        <v>4441</v>
      </c>
      <c r="HI71" s="1334" t="s">
        <v>4442</v>
      </c>
      <c r="HJ71" s="1334" t="s">
        <v>4316</v>
      </c>
      <c r="HK71" s="1334" t="s">
        <v>4442</v>
      </c>
      <c r="HL71" s="1328" t="s">
        <v>2312</v>
      </c>
      <c r="HM71" s="1328" t="s">
        <v>1745</v>
      </c>
      <c r="HN71" s="1328" t="s">
        <v>1756</v>
      </c>
      <c r="HO71" s="1328" t="s">
        <v>1751</v>
      </c>
      <c r="HP71" s="1328" t="s">
        <v>1743</v>
      </c>
      <c r="HQ71" s="1328" t="s">
        <v>2314</v>
      </c>
      <c r="HR71" s="1328">
        <v>48</v>
      </c>
      <c r="HS71" s="1328" t="s">
        <v>4443</v>
      </c>
      <c r="HT71" s="1338" t="s">
        <v>238</v>
      </c>
      <c r="HU71" s="1498"/>
      <c r="HV71" s="1473"/>
      <c r="HW71" s="1473"/>
      <c r="HX71" s="1487"/>
      <c r="HY71" s="1487"/>
      <c r="HZ71" s="1487"/>
      <c r="IA71" s="1487"/>
      <c r="IB71" s="1487"/>
      <c r="IC71" s="1487"/>
      <c r="ID71" s="1487"/>
      <c r="IE71" s="1487"/>
      <c r="IF71" s="1487"/>
      <c r="IG71" s="1487"/>
      <c r="IH71" s="1487"/>
      <c r="II71" s="1487"/>
      <c r="IJ71" s="1502"/>
      <c r="IL71" s="1154" t="s">
        <v>414</v>
      </c>
      <c r="IM71" s="1299" t="s">
        <v>4996</v>
      </c>
      <c r="IN71" s="1247">
        <v>1985</v>
      </c>
      <c r="IO71" s="1362"/>
      <c r="IP71" s="1363">
        <v>0.01660425925925926</v>
      </c>
      <c r="IQ71" s="1300" t="s">
        <v>459</v>
      </c>
    </row>
    <row r="72" spans="11:251" ht="12.75">
      <c r="K72" s="47"/>
      <c r="L72" s="47"/>
      <c r="M72" s="47"/>
      <c r="N72" s="47"/>
      <c r="Y72" s="297"/>
      <c r="Z72"/>
      <c r="AA72" s="58"/>
      <c r="AB72" s="58"/>
      <c r="AC72" s="58"/>
      <c r="AD72" s="280"/>
      <c r="AE72" s="280"/>
      <c r="AG72" s="280"/>
      <c r="AI72" s="58"/>
      <c r="AJ72" s="58"/>
      <c r="AK72" s="58"/>
      <c r="AL72" s="59"/>
      <c r="AM72" s="281"/>
      <c r="AN72" s="79" t="s">
        <v>74</v>
      </c>
      <c r="AO72" s="80" t="s">
        <v>4587</v>
      </c>
      <c r="AS72" s="302"/>
      <c r="BK72" s="280"/>
      <c r="BU72" s="280"/>
      <c r="CE72" s="280"/>
      <c r="CF72" s="907" t="s">
        <v>48</v>
      </c>
      <c r="CG72" s="842" t="s">
        <v>1955</v>
      </c>
      <c r="CH72" s="1033" t="s">
        <v>2606</v>
      </c>
      <c r="CI72" s="1034" t="s">
        <v>1783</v>
      </c>
      <c r="CJ72" s="1033" t="s">
        <v>2607</v>
      </c>
      <c r="CK72" s="1034" t="s">
        <v>1762</v>
      </c>
      <c r="CL72" s="1033" t="s">
        <v>2562</v>
      </c>
      <c r="CM72" s="1034" t="s">
        <v>1775</v>
      </c>
      <c r="CN72" s="1033" t="s">
        <v>2608</v>
      </c>
      <c r="CO72" s="1034" t="s">
        <v>1747</v>
      </c>
      <c r="CP72" s="1033" t="s">
        <v>2609</v>
      </c>
      <c r="CQ72" s="489">
        <v>23</v>
      </c>
      <c r="CR72" s="58"/>
      <c r="CS72" s="280"/>
      <c r="CT72" s="228"/>
      <c r="CU72" s="280"/>
      <c r="CW72" s="280"/>
      <c r="CX72" s="77"/>
      <c r="CY72" s="47"/>
      <c r="CZ72" s="139"/>
      <c r="DA72" s="47"/>
      <c r="DC72" s="1164"/>
      <c r="DH72" s="77"/>
      <c r="DI72" s="47"/>
      <c r="DJ72" s="139"/>
      <c r="DK72" s="47"/>
      <c r="DL72" s="47"/>
      <c r="DM72" s="47"/>
      <c r="DN72" s="47"/>
      <c r="DO72" s="47"/>
      <c r="DP72" s="286"/>
      <c r="EG72" s="303"/>
      <c r="EH72" s="59"/>
      <c r="EI72" s="287"/>
      <c r="EJ72" s="58"/>
      <c r="EK72" s="58"/>
      <c r="EL72" s="286"/>
      <c r="FB72" s="316"/>
      <c r="FI72" s="280"/>
      <c r="FJ72" s="1232"/>
      <c r="FK72" s="1232"/>
      <c r="FL72" s="1232"/>
      <c r="FM72" s="1232"/>
      <c r="FN72" s="1232"/>
      <c r="FO72" s="287"/>
      <c r="FP72" s="59"/>
      <c r="FQ72" s="59"/>
      <c r="FS72" s="280"/>
      <c r="FT72" s="1232"/>
      <c r="FU72" s="1232"/>
      <c r="FV72" s="1232"/>
      <c r="FW72" s="1232"/>
      <c r="FX72" s="1232"/>
      <c r="FY72" s="287"/>
      <c r="FZ72" s="59"/>
      <c r="GA72" s="59"/>
      <c r="GC72" s="993" t="s">
        <v>56</v>
      </c>
      <c r="GD72" s="813" t="s">
        <v>3416</v>
      </c>
      <c r="GE72" s="479" t="s">
        <v>1772</v>
      </c>
      <c r="GF72" s="813" t="s">
        <v>1505</v>
      </c>
      <c r="GG72" s="605" t="s">
        <v>3417</v>
      </c>
      <c r="GI72" s="739" t="s">
        <v>457</v>
      </c>
      <c r="GJ72" s="388" t="s">
        <v>3760</v>
      </c>
      <c r="GK72" s="1279">
        <v>1979</v>
      </c>
      <c r="GL72" s="388"/>
      <c r="GM72" s="1280" t="s">
        <v>3599</v>
      </c>
      <c r="GN72" s="1281">
        <v>129</v>
      </c>
      <c r="GR72" s="257"/>
      <c r="GU72" s="1154" t="s">
        <v>407</v>
      </c>
      <c r="GV72" s="1299" t="s">
        <v>3971</v>
      </c>
      <c r="GW72" s="1247">
        <v>1979</v>
      </c>
      <c r="GX72" s="1299" t="s">
        <v>3972</v>
      </c>
      <c r="GY72" s="1305">
        <v>0.02281513888888889</v>
      </c>
      <c r="GZ72" s="1300">
        <v>243</v>
      </c>
      <c r="HD72" s="257"/>
      <c r="HU72" s="1498"/>
      <c r="HV72" s="1473"/>
      <c r="HW72" s="1473"/>
      <c r="HX72" s="1487"/>
      <c r="HY72" s="1487"/>
      <c r="HZ72" s="1487"/>
      <c r="IA72" s="1487"/>
      <c r="IB72" s="1487"/>
      <c r="IC72" s="1487"/>
      <c r="ID72" s="1487"/>
      <c r="IE72" s="1487"/>
      <c r="IF72" s="1487"/>
      <c r="IG72" s="1487"/>
      <c r="IH72" s="1487"/>
      <c r="II72" s="1487"/>
      <c r="IJ72" s="1502"/>
      <c r="IL72" s="1154" t="s">
        <v>416</v>
      </c>
      <c r="IM72" s="1299" t="s">
        <v>4997</v>
      </c>
      <c r="IN72" s="1247">
        <v>1980</v>
      </c>
      <c r="IO72" s="1362"/>
      <c r="IP72" s="1363">
        <v>0.01664238425925926</v>
      </c>
      <c r="IQ72" s="1300" t="s">
        <v>463</v>
      </c>
    </row>
    <row r="73" spans="11:251" ht="13.5" customHeight="1" thickBot="1">
      <c r="K73" s="47"/>
      <c r="L73" s="47"/>
      <c r="M73" s="47"/>
      <c r="N73" s="47"/>
      <c r="Y73" s="297"/>
      <c r="Z73"/>
      <c r="AA73" s="58"/>
      <c r="AB73" s="58"/>
      <c r="AC73" s="58"/>
      <c r="AD73" s="280"/>
      <c r="AE73" s="280"/>
      <c r="AG73" s="280"/>
      <c r="AI73" s="58"/>
      <c r="AJ73" s="58"/>
      <c r="AK73" s="58"/>
      <c r="AL73" s="59"/>
      <c r="AM73" s="281"/>
      <c r="AN73" s="79" t="s">
        <v>252</v>
      </c>
      <c r="AO73" s="80" t="s">
        <v>96</v>
      </c>
      <c r="AS73" s="302"/>
      <c r="BK73" s="280"/>
      <c r="BU73" s="280"/>
      <c r="CE73" s="280"/>
      <c r="CF73" s="907" t="s">
        <v>62</v>
      </c>
      <c r="CG73" s="842" t="s">
        <v>2610</v>
      </c>
      <c r="CH73" s="1033" t="s">
        <v>2611</v>
      </c>
      <c r="CI73" s="1034" t="s">
        <v>1758</v>
      </c>
      <c r="CJ73" s="1033" t="s">
        <v>2612</v>
      </c>
      <c r="CK73" s="1034" t="s">
        <v>1767</v>
      </c>
      <c r="CL73" s="1033" t="s">
        <v>2613</v>
      </c>
      <c r="CM73" s="1034" t="s">
        <v>1767</v>
      </c>
      <c r="CN73" s="1033" t="s">
        <v>2393</v>
      </c>
      <c r="CO73" s="1034" t="s">
        <v>1779</v>
      </c>
      <c r="CP73" s="1033" t="s">
        <v>2614</v>
      </c>
      <c r="CQ73" s="489">
        <v>25</v>
      </c>
      <c r="CR73" s="58"/>
      <c r="CS73" s="280"/>
      <c r="CT73" s="228"/>
      <c r="CU73" s="280"/>
      <c r="CW73" s="280"/>
      <c r="CX73" s="77"/>
      <c r="CY73" s="47"/>
      <c r="CZ73" s="139"/>
      <c r="DA73" s="47"/>
      <c r="DC73" s="1164"/>
      <c r="DH73" s="77"/>
      <c r="DI73" s="47"/>
      <c r="DJ73" s="139"/>
      <c r="DK73" s="47"/>
      <c r="DL73" s="47"/>
      <c r="DM73" s="47"/>
      <c r="DN73" s="47"/>
      <c r="DO73" s="47"/>
      <c r="DP73" s="286"/>
      <c r="EG73" s="303"/>
      <c r="EH73" s="59"/>
      <c r="EI73" s="287"/>
      <c r="EJ73" s="58"/>
      <c r="EK73" s="58"/>
      <c r="EL73" s="286"/>
      <c r="FB73" s="316"/>
      <c r="FI73" s="280"/>
      <c r="FJ73" s="1232"/>
      <c r="FK73" s="1232"/>
      <c r="FL73" s="1232"/>
      <c r="FM73" s="1232"/>
      <c r="FN73" s="1232"/>
      <c r="FO73" s="287"/>
      <c r="FP73" s="59"/>
      <c r="FQ73" s="59"/>
      <c r="FS73" s="280"/>
      <c r="FY73" s="47"/>
      <c r="FZ73" s="59"/>
      <c r="GA73" s="59"/>
      <c r="GC73" s="993" t="s">
        <v>53</v>
      </c>
      <c r="GD73" s="813" t="s">
        <v>3418</v>
      </c>
      <c r="GE73" s="479" t="s">
        <v>3320</v>
      </c>
      <c r="GF73" s="813" t="s">
        <v>3045</v>
      </c>
      <c r="GG73" s="605" t="s">
        <v>3419</v>
      </c>
      <c r="GI73" s="740" t="s">
        <v>459</v>
      </c>
      <c r="GJ73" s="389" t="s">
        <v>3761</v>
      </c>
      <c r="GK73" s="1282">
        <v>1983</v>
      </c>
      <c r="GL73" s="389"/>
      <c r="GM73" s="1283" t="s">
        <v>3600</v>
      </c>
      <c r="GN73" s="1284">
        <v>130</v>
      </c>
      <c r="GR73" s="257"/>
      <c r="GU73" s="1154" t="s">
        <v>410</v>
      </c>
      <c r="GV73" s="1299" t="s">
        <v>3976</v>
      </c>
      <c r="GW73" s="1247">
        <v>1989</v>
      </c>
      <c r="GX73" s="1299"/>
      <c r="GY73" s="1305">
        <v>0.023277256944444446</v>
      </c>
      <c r="GZ73" s="1300">
        <v>255</v>
      </c>
      <c r="HD73" s="257"/>
      <c r="HG73" s="557" t="s">
        <v>179</v>
      </c>
      <c r="HU73" s="1498"/>
      <c r="HV73" s="1473"/>
      <c r="HW73" s="1473"/>
      <c r="HX73" s="1487"/>
      <c r="HY73" s="1487"/>
      <c r="HZ73" s="1487"/>
      <c r="IA73" s="1487"/>
      <c r="IB73" s="1487"/>
      <c r="IC73" s="1487"/>
      <c r="ID73" s="1487"/>
      <c r="IE73" s="1487"/>
      <c r="IF73" s="1487"/>
      <c r="IG73" s="1487"/>
      <c r="IH73" s="1487"/>
      <c r="II73" s="1487"/>
      <c r="IJ73" s="1502"/>
      <c r="IL73" s="1154" t="s">
        <v>418</v>
      </c>
      <c r="IM73" s="1299" t="s">
        <v>4760</v>
      </c>
      <c r="IN73" s="1247">
        <v>1991</v>
      </c>
      <c r="IO73" s="1362"/>
      <c r="IP73" s="1363">
        <v>0.016787037037037034</v>
      </c>
      <c r="IQ73" s="1300" t="s">
        <v>465</v>
      </c>
    </row>
    <row r="74" spans="11:251" ht="12.75">
      <c r="K74" s="47"/>
      <c r="L74" s="47"/>
      <c r="M74" s="47"/>
      <c r="N74" s="47"/>
      <c r="Y74" s="297"/>
      <c r="Z74"/>
      <c r="AA74" s="58"/>
      <c r="AB74" s="58"/>
      <c r="AC74" s="58"/>
      <c r="AD74" s="280"/>
      <c r="AE74" s="280"/>
      <c r="AG74" s="280"/>
      <c r="AI74" s="58"/>
      <c r="AJ74" s="58"/>
      <c r="AK74" s="58"/>
      <c r="AL74" s="59"/>
      <c r="AM74" s="281"/>
      <c r="AN74" s="79" t="s">
        <v>247</v>
      </c>
      <c r="AO74" s="80" t="s">
        <v>94</v>
      </c>
      <c r="AS74" s="302"/>
      <c r="BK74" s="280"/>
      <c r="BU74" s="280"/>
      <c r="CE74" s="280"/>
      <c r="CF74" s="907" t="s">
        <v>114</v>
      </c>
      <c r="CG74" s="842" t="s">
        <v>2615</v>
      </c>
      <c r="CH74" s="1033" t="s">
        <v>2616</v>
      </c>
      <c r="CI74" s="1034" t="s">
        <v>2478</v>
      </c>
      <c r="CJ74" s="1033" t="s">
        <v>2617</v>
      </c>
      <c r="CK74" s="1034" t="s">
        <v>2365</v>
      </c>
      <c r="CL74" s="1033" t="s">
        <v>2618</v>
      </c>
      <c r="CM74" s="1034" t="s">
        <v>1776</v>
      </c>
      <c r="CN74" s="1033" t="s">
        <v>2587</v>
      </c>
      <c r="CO74" s="1034" t="s">
        <v>1762</v>
      </c>
      <c r="CP74" s="1033" t="s">
        <v>2619</v>
      </c>
      <c r="CQ74" s="489">
        <v>33</v>
      </c>
      <c r="CR74" s="58"/>
      <c r="CS74" s="280"/>
      <c r="CT74" s="228"/>
      <c r="CU74" s="280"/>
      <c r="CW74" s="280"/>
      <c r="CX74" s="77"/>
      <c r="CY74" s="47"/>
      <c r="CZ74" s="139"/>
      <c r="DA74" s="47"/>
      <c r="DC74" s="1164"/>
      <c r="DH74" s="77"/>
      <c r="DI74" s="47"/>
      <c r="DJ74" s="139"/>
      <c r="DK74" s="47"/>
      <c r="DL74" s="47"/>
      <c r="DM74" s="47"/>
      <c r="DN74" s="47"/>
      <c r="DO74" s="47"/>
      <c r="DP74" s="286"/>
      <c r="EG74" s="303"/>
      <c r="EH74" s="59"/>
      <c r="EI74" s="287"/>
      <c r="EJ74" s="58"/>
      <c r="EK74" s="58"/>
      <c r="EL74" s="286"/>
      <c r="FB74" s="316"/>
      <c r="FI74" s="280"/>
      <c r="FO74" s="47"/>
      <c r="FP74" s="59"/>
      <c r="FQ74" s="59"/>
      <c r="FS74" s="280"/>
      <c r="GA74" s="47"/>
      <c r="GC74" s="1078" t="s">
        <v>57</v>
      </c>
      <c r="GD74" s="828" t="s">
        <v>3420</v>
      </c>
      <c r="GE74" s="827" t="s">
        <v>3331</v>
      </c>
      <c r="GF74" s="828" t="s">
        <v>1478</v>
      </c>
      <c r="GG74" s="604" t="s">
        <v>1544</v>
      </c>
      <c r="GI74" s="1275" t="s">
        <v>3830</v>
      </c>
      <c r="GJ74" s="481"/>
      <c r="GK74" s="481" t="s">
        <v>1463</v>
      </c>
      <c r="GL74" s="487" t="s">
        <v>1464</v>
      </c>
      <c r="GM74" s="481" t="s">
        <v>66</v>
      </c>
      <c r="GN74" s="683" t="s">
        <v>3825</v>
      </c>
      <c r="GR74" s="257"/>
      <c r="GU74" s="1154" t="s">
        <v>412</v>
      </c>
      <c r="GV74" s="1299" t="s">
        <v>3977</v>
      </c>
      <c r="GW74" s="1247">
        <v>1976</v>
      </c>
      <c r="GX74" s="1299" t="s">
        <v>3978</v>
      </c>
      <c r="GY74" s="1305">
        <v>0.025160601851851854</v>
      </c>
      <c r="GZ74" s="1300">
        <v>273</v>
      </c>
      <c r="HD74" s="257"/>
      <c r="HG74" s="128" t="s">
        <v>139</v>
      </c>
      <c r="HH74" s="128"/>
      <c r="HU74" s="1498"/>
      <c r="HV74" s="1473"/>
      <c r="HW74" s="1473"/>
      <c r="HX74" s="1487"/>
      <c r="HY74" s="1487"/>
      <c r="HZ74" s="1487"/>
      <c r="IA74" s="1487"/>
      <c r="IB74" s="1487"/>
      <c r="IC74" s="1487"/>
      <c r="ID74" s="1487"/>
      <c r="IE74" s="1487"/>
      <c r="IF74" s="1487"/>
      <c r="IG74" s="1487"/>
      <c r="IH74" s="1487"/>
      <c r="II74" s="1487"/>
      <c r="IJ74" s="1502"/>
      <c r="IL74" s="1154" t="s">
        <v>420</v>
      </c>
      <c r="IM74" s="1299" t="s">
        <v>4761</v>
      </c>
      <c r="IN74" s="1247">
        <v>1981</v>
      </c>
      <c r="IO74" s="1362"/>
      <c r="IP74" s="1363">
        <v>0.016790462962962962</v>
      </c>
      <c r="IQ74" s="1300" t="s">
        <v>467</v>
      </c>
    </row>
    <row r="75" spans="11:251" ht="13.5" thickBot="1">
      <c r="K75" s="47"/>
      <c r="L75" s="47"/>
      <c r="M75" s="47"/>
      <c r="N75" s="47"/>
      <c r="Y75" s="297"/>
      <c r="Z75"/>
      <c r="AA75" s="58"/>
      <c r="AB75" s="58"/>
      <c r="AC75" s="58"/>
      <c r="AD75" s="280"/>
      <c r="AE75" s="280"/>
      <c r="AG75" s="280"/>
      <c r="AI75" s="58"/>
      <c r="AJ75" s="58"/>
      <c r="AK75" s="58"/>
      <c r="AL75" s="59"/>
      <c r="AM75" s="281"/>
      <c r="AN75" s="79" t="s">
        <v>248</v>
      </c>
      <c r="AO75" s="80" t="s">
        <v>95</v>
      </c>
      <c r="AS75" s="302"/>
      <c r="BK75" s="280"/>
      <c r="BU75" s="280"/>
      <c r="CE75" s="280"/>
      <c r="CF75" s="907" t="s">
        <v>54</v>
      </c>
      <c r="CG75" s="842" t="s">
        <v>2620</v>
      </c>
      <c r="CH75" s="1033" t="s">
        <v>2621</v>
      </c>
      <c r="CI75" s="1034" t="s">
        <v>1791</v>
      </c>
      <c r="CJ75" s="1033" t="s">
        <v>2622</v>
      </c>
      <c r="CK75" s="1034" t="s">
        <v>1778</v>
      </c>
      <c r="CL75" s="1033" t="s">
        <v>2623</v>
      </c>
      <c r="CM75" s="1034" t="s">
        <v>1765</v>
      </c>
      <c r="CN75" s="1033" t="s">
        <v>2443</v>
      </c>
      <c r="CO75" s="1034" t="s">
        <v>1770</v>
      </c>
      <c r="CP75" s="1033" t="s">
        <v>2624</v>
      </c>
      <c r="CQ75" s="489">
        <v>34</v>
      </c>
      <c r="CR75" s="58"/>
      <c r="CS75" s="280"/>
      <c r="CT75" s="228"/>
      <c r="CU75" s="280"/>
      <c r="CW75" s="280"/>
      <c r="CX75" s="77"/>
      <c r="CY75" s="47"/>
      <c r="CZ75" s="139"/>
      <c r="DA75" s="47"/>
      <c r="DH75" s="77"/>
      <c r="DI75" s="47"/>
      <c r="DJ75" s="139"/>
      <c r="DK75" s="47"/>
      <c r="DL75" s="47"/>
      <c r="DM75" s="47"/>
      <c r="DN75" s="47"/>
      <c r="DO75" s="47"/>
      <c r="DP75" s="286"/>
      <c r="EG75" s="303"/>
      <c r="EH75" s="59"/>
      <c r="EI75" s="287"/>
      <c r="EJ75" s="58"/>
      <c r="EK75" s="58"/>
      <c r="EL75" s="286"/>
      <c r="FB75" s="316"/>
      <c r="FI75" s="280"/>
      <c r="FQ75" s="47"/>
      <c r="FS75" s="280"/>
      <c r="GA75" s="47"/>
      <c r="GC75" s="993" t="s">
        <v>51</v>
      </c>
      <c r="GD75" s="813" t="s">
        <v>3237</v>
      </c>
      <c r="GE75" s="479" t="s">
        <v>3421</v>
      </c>
      <c r="GF75" s="813" t="s">
        <v>3045</v>
      </c>
      <c r="GG75" s="605" t="s">
        <v>2126</v>
      </c>
      <c r="GI75" s="739" t="s">
        <v>46</v>
      </c>
      <c r="GJ75" s="388" t="s">
        <v>3762</v>
      </c>
      <c r="GK75" s="1279">
        <v>1973</v>
      </c>
      <c r="GL75" s="388" t="s">
        <v>3601</v>
      </c>
      <c r="GM75" s="1280" t="s">
        <v>3602</v>
      </c>
      <c r="GN75" s="1281">
        <v>3</v>
      </c>
      <c r="GR75" s="257"/>
      <c r="GU75" s="1155" t="s">
        <v>414</v>
      </c>
      <c r="GV75" s="1301" t="s">
        <v>3979</v>
      </c>
      <c r="GW75" s="1261">
        <v>1971</v>
      </c>
      <c r="GX75" s="1301" t="s">
        <v>3928</v>
      </c>
      <c r="GY75" s="1306">
        <v>0.025739004629629626</v>
      </c>
      <c r="GZ75" s="1302">
        <v>279</v>
      </c>
      <c r="HD75" s="257"/>
      <c r="HG75" s="128" t="s">
        <v>111</v>
      </c>
      <c r="HH75" s="128"/>
      <c r="HU75" s="1498"/>
      <c r="HV75" s="1473"/>
      <c r="HW75" s="1473"/>
      <c r="HX75" s="1487"/>
      <c r="HY75" s="1487"/>
      <c r="HZ75" s="1487"/>
      <c r="IA75" s="1487"/>
      <c r="IB75" s="1487"/>
      <c r="IC75" s="1487"/>
      <c r="ID75" s="1487"/>
      <c r="IE75" s="1487"/>
      <c r="IF75" s="1487"/>
      <c r="IG75" s="1487"/>
      <c r="IH75" s="1487"/>
      <c r="II75" s="1487"/>
      <c r="IJ75" s="1502"/>
      <c r="IL75" s="1154" t="s">
        <v>422</v>
      </c>
      <c r="IM75" s="1299" t="s">
        <v>4762</v>
      </c>
      <c r="IN75" s="1247">
        <v>1981</v>
      </c>
      <c r="IO75" s="1362"/>
      <c r="IP75" s="1363">
        <v>0.016793877314814815</v>
      </c>
      <c r="IQ75" s="1300" t="s">
        <v>469</v>
      </c>
    </row>
    <row r="76" spans="11:251" ht="12.75">
      <c r="K76" s="47"/>
      <c r="L76" s="47"/>
      <c r="M76" s="47"/>
      <c r="N76" s="47"/>
      <c r="AA76" s="58"/>
      <c r="AB76" s="58"/>
      <c r="AC76" s="58"/>
      <c r="AD76" s="280"/>
      <c r="AE76" s="280"/>
      <c r="AG76" s="280"/>
      <c r="AN76" s="1340"/>
      <c r="CF76" s="907" t="s">
        <v>120</v>
      </c>
      <c r="CG76" s="842" t="s">
        <v>2625</v>
      </c>
      <c r="CH76" s="1033" t="s">
        <v>2626</v>
      </c>
      <c r="CI76" s="1034" t="s">
        <v>2359</v>
      </c>
      <c r="CJ76" s="1033" t="s">
        <v>2627</v>
      </c>
      <c r="CK76" s="1034" t="s">
        <v>2367</v>
      </c>
      <c r="CL76" s="1033" t="s">
        <v>846</v>
      </c>
      <c r="CM76" s="1034" t="s">
        <v>1770</v>
      </c>
      <c r="CN76" s="1033" t="s">
        <v>2628</v>
      </c>
      <c r="CO76" s="1034" t="s">
        <v>2433</v>
      </c>
      <c r="CP76" s="1033" t="s">
        <v>2629</v>
      </c>
      <c r="CQ76" s="489">
        <v>39</v>
      </c>
      <c r="FI76" s="280"/>
      <c r="FQ76" s="47"/>
      <c r="FS76" s="280"/>
      <c r="GA76" s="47"/>
      <c r="GC76" s="1078" t="s">
        <v>48</v>
      </c>
      <c r="GD76" s="828" t="s">
        <v>3253</v>
      </c>
      <c r="GE76" s="827" t="s">
        <v>1748</v>
      </c>
      <c r="GF76" s="828" t="s">
        <v>1478</v>
      </c>
      <c r="GG76" s="604" t="s">
        <v>3422</v>
      </c>
      <c r="GI76" s="739" t="s">
        <v>50</v>
      </c>
      <c r="GJ76" s="388" t="s">
        <v>82</v>
      </c>
      <c r="GK76" s="1279">
        <v>1973</v>
      </c>
      <c r="GL76" s="388" t="s">
        <v>3603</v>
      </c>
      <c r="GM76" s="1280" t="s">
        <v>3604</v>
      </c>
      <c r="GN76" s="1281">
        <v>7</v>
      </c>
      <c r="GR76" s="257"/>
      <c r="GU76" s="1275" t="s">
        <v>3982</v>
      </c>
      <c r="GV76" s="481"/>
      <c r="GW76" s="481" t="s">
        <v>1807</v>
      </c>
      <c r="GX76" s="558"/>
      <c r="GY76" s="1304" t="s">
        <v>159</v>
      </c>
      <c r="GZ76" s="492" t="s">
        <v>3825</v>
      </c>
      <c r="HD76" s="257"/>
      <c r="HG76" s="128" t="s">
        <v>11</v>
      </c>
      <c r="HH76" s="128"/>
      <c r="HU76" s="1498"/>
      <c r="HV76" s="1473"/>
      <c r="HW76" s="1473"/>
      <c r="HX76" s="1487"/>
      <c r="HY76" s="1487"/>
      <c r="HZ76" s="1487"/>
      <c r="IA76" s="1487"/>
      <c r="IB76" s="1487"/>
      <c r="IC76" s="1487"/>
      <c r="ID76" s="1487"/>
      <c r="IE76" s="1487"/>
      <c r="IF76" s="1487"/>
      <c r="IG76" s="1487"/>
      <c r="IH76" s="1487"/>
      <c r="II76" s="1487"/>
      <c r="IJ76" s="1502"/>
      <c r="IL76" s="1154" t="s">
        <v>424</v>
      </c>
      <c r="IM76" s="1299" t="s">
        <v>4763</v>
      </c>
      <c r="IN76" s="1247">
        <v>1986</v>
      </c>
      <c r="IO76" s="1362"/>
      <c r="IP76" s="1363">
        <v>0.016836747685185185</v>
      </c>
      <c r="IQ76" s="1300" t="s">
        <v>474</v>
      </c>
    </row>
    <row r="77" spans="11:251" ht="12.75">
      <c r="K77" s="47"/>
      <c r="L77" s="47"/>
      <c r="M77" s="47"/>
      <c r="N77" s="47"/>
      <c r="AA77" s="58"/>
      <c r="AB77" s="58"/>
      <c r="AC77" s="58"/>
      <c r="AD77" s="280"/>
      <c r="AE77" s="280"/>
      <c r="AG77" s="280"/>
      <c r="AN77" s="1339" t="s">
        <v>1809</v>
      </c>
      <c r="AO77" s="80"/>
      <c r="CF77" s="907" t="s">
        <v>121</v>
      </c>
      <c r="CG77" s="842" t="s">
        <v>2630</v>
      </c>
      <c r="CH77" s="1033" t="s">
        <v>2631</v>
      </c>
      <c r="CI77" s="1034" t="s">
        <v>2463</v>
      </c>
      <c r="CJ77" s="1033" t="s">
        <v>2632</v>
      </c>
      <c r="CK77" s="1034" t="s">
        <v>2505</v>
      </c>
      <c r="CL77" s="1033" t="s">
        <v>2633</v>
      </c>
      <c r="CM77" s="1034" t="s">
        <v>2433</v>
      </c>
      <c r="CN77" s="1033" t="s">
        <v>2634</v>
      </c>
      <c r="CO77" s="1034" t="s">
        <v>2503</v>
      </c>
      <c r="CP77" s="1033" t="s">
        <v>2635</v>
      </c>
      <c r="CQ77" s="489">
        <v>57</v>
      </c>
      <c r="FI77" s="280"/>
      <c r="FQ77" s="47"/>
      <c r="GC77" s="993" t="s">
        <v>62</v>
      </c>
      <c r="GD77" s="813" t="s">
        <v>3423</v>
      </c>
      <c r="GE77" s="479" t="s">
        <v>1748</v>
      </c>
      <c r="GF77" s="813" t="s">
        <v>3064</v>
      </c>
      <c r="GG77" s="605" t="s">
        <v>3424</v>
      </c>
      <c r="GI77" s="739" t="s">
        <v>49</v>
      </c>
      <c r="GJ77" s="388" t="s">
        <v>3763</v>
      </c>
      <c r="GK77" s="1279">
        <v>1968</v>
      </c>
      <c r="GL77" s="388" t="s">
        <v>3605</v>
      </c>
      <c r="GM77" s="1280" t="s">
        <v>3606</v>
      </c>
      <c r="GN77" s="1281">
        <v>10</v>
      </c>
      <c r="GR77" s="257"/>
      <c r="GU77" s="1154" t="s">
        <v>46</v>
      </c>
      <c r="GV77" s="128" t="s">
        <v>3983</v>
      </c>
      <c r="GW77" s="203">
        <v>2001</v>
      </c>
      <c r="GX77" s="128" t="s">
        <v>3984</v>
      </c>
      <c r="GY77" s="1311">
        <v>0.013711875</v>
      </c>
      <c r="GZ77" s="486">
        <v>10</v>
      </c>
      <c r="HD77" s="257"/>
      <c r="HG77" s="128" t="s">
        <v>143</v>
      </c>
      <c r="HH77" s="128"/>
      <c r="HU77" s="1498"/>
      <c r="HV77" s="1473"/>
      <c r="HW77" s="1473"/>
      <c r="HX77" s="1487"/>
      <c r="HY77" s="1487"/>
      <c r="HZ77" s="1487"/>
      <c r="IA77" s="1487"/>
      <c r="IB77" s="1487"/>
      <c r="IC77" s="1487"/>
      <c r="ID77" s="1487"/>
      <c r="IE77" s="1487"/>
      <c r="IF77" s="1487"/>
      <c r="IG77" s="1487"/>
      <c r="IH77" s="1487"/>
      <c r="II77" s="1487"/>
      <c r="IJ77" s="1502"/>
      <c r="IL77" s="1154" t="s">
        <v>426</v>
      </c>
      <c r="IM77" s="1299" t="s">
        <v>4764</v>
      </c>
      <c r="IN77" s="1247">
        <v>1992</v>
      </c>
      <c r="IO77" s="1362"/>
      <c r="IP77" s="1363">
        <v>0.016855752314814815</v>
      </c>
      <c r="IQ77" s="1300" t="s">
        <v>477</v>
      </c>
    </row>
    <row r="78" spans="11:251" ht="12.75">
      <c r="K78" s="47"/>
      <c r="L78" s="47"/>
      <c r="M78" s="47"/>
      <c r="N78" s="47"/>
      <c r="AN78" s="79" t="s">
        <v>249</v>
      </c>
      <c r="AO78" s="80" t="s">
        <v>75</v>
      </c>
      <c r="CF78" s="1042" t="s">
        <v>63</v>
      </c>
      <c r="CG78" s="1035" t="s">
        <v>1386</v>
      </c>
      <c r="CH78" s="1036" t="s">
        <v>2636</v>
      </c>
      <c r="CI78" s="1037" t="s">
        <v>2544</v>
      </c>
      <c r="CJ78" s="1036" t="s">
        <v>2637</v>
      </c>
      <c r="CK78" s="1037" t="s">
        <v>2481</v>
      </c>
      <c r="CL78" s="1036" t="s">
        <v>2638</v>
      </c>
      <c r="CM78" s="1037" t="s">
        <v>2544</v>
      </c>
      <c r="CN78" s="1036" t="s">
        <v>2639</v>
      </c>
      <c r="CO78" s="1037" t="s">
        <v>2521</v>
      </c>
      <c r="CP78" s="1036" t="s">
        <v>2640</v>
      </c>
      <c r="CQ78" s="1043">
        <v>61</v>
      </c>
      <c r="GC78" s="993" t="s">
        <v>114</v>
      </c>
      <c r="GD78" s="813" t="s">
        <v>3425</v>
      </c>
      <c r="GE78" s="479" t="s">
        <v>1753</v>
      </c>
      <c r="GF78" s="813" t="s">
        <v>3047</v>
      </c>
      <c r="GG78" s="605" t="s">
        <v>3426</v>
      </c>
      <c r="GI78" s="739" t="s">
        <v>47</v>
      </c>
      <c r="GJ78" s="388" t="s">
        <v>3764</v>
      </c>
      <c r="GK78" s="1279">
        <v>1971</v>
      </c>
      <c r="GL78" s="388"/>
      <c r="GM78" s="1280" t="s">
        <v>3607</v>
      </c>
      <c r="GN78" s="1281">
        <v>18</v>
      </c>
      <c r="GR78" s="257"/>
      <c r="GU78" s="1154" t="s">
        <v>50</v>
      </c>
      <c r="GV78" s="128" t="s">
        <v>3985</v>
      </c>
      <c r="GW78" s="203">
        <v>2005</v>
      </c>
      <c r="GX78" s="128" t="s">
        <v>3986</v>
      </c>
      <c r="GY78" s="1311">
        <v>0.01719292824074074</v>
      </c>
      <c r="GZ78" s="486">
        <v>39</v>
      </c>
      <c r="HD78" s="257"/>
      <c r="HG78" s="128" t="s">
        <v>1569</v>
      </c>
      <c r="HH78" s="128"/>
      <c r="HU78" s="993" t="s">
        <v>46</v>
      </c>
      <c r="HV78" s="812" t="s">
        <v>705</v>
      </c>
      <c r="HW78" s="812" t="s">
        <v>212</v>
      </c>
      <c r="HX78" s="479" t="s">
        <v>4506</v>
      </c>
      <c r="HY78" s="479" t="s">
        <v>4316</v>
      </c>
      <c r="HZ78" s="479" t="s">
        <v>4506</v>
      </c>
      <c r="IA78" s="479" t="s">
        <v>1739</v>
      </c>
      <c r="IB78" s="479" t="s">
        <v>4312</v>
      </c>
      <c r="IC78" s="479" t="s">
        <v>4312</v>
      </c>
      <c r="ID78" s="479" t="s">
        <v>4312</v>
      </c>
      <c r="IE78" s="479" t="s">
        <v>4312</v>
      </c>
      <c r="IF78" s="479" t="s">
        <v>4312</v>
      </c>
      <c r="IG78" s="479" t="s">
        <v>4312</v>
      </c>
      <c r="IH78" s="479" t="s">
        <v>4518</v>
      </c>
      <c r="II78" s="813" t="s">
        <v>3180</v>
      </c>
      <c r="IJ78" s="605">
        <v>1</v>
      </c>
      <c r="IL78" s="1154" t="s">
        <v>428</v>
      </c>
      <c r="IM78" s="1299" t="s">
        <v>4765</v>
      </c>
      <c r="IN78" s="1247">
        <v>1987</v>
      </c>
      <c r="IO78" s="1362"/>
      <c r="IP78" s="1363">
        <v>0.017091944444444444</v>
      </c>
      <c r="IQ78" s="1300" t="s">
        <v>479</v>
      </c>
    </row>
    <row r="79" spans="11:251" ht="13.5" thickBot="1">
      <c r="K79" s="47"/>
      <c r="L79" s="47"/>
      <c r="M79" s="47"/>
      <c r="N79" s="47"/>
      <c r="AN79" s="79" t="s">
        <v>250</v>
      </c>
      <c r="AO79" s="80" t="s">
        <v>13</v>
      </c>
      <c r="CF79" s="908" t="s">
        <v>151</v>
      </c>
      <c r="CG79" s="1044" t="s">
        <v>434</v>
      </c>
      <c r="CH79" s="1045" t="s">
        <v>2641</v>
      </c>
      <c r="CI79" s="1046" t="s">
        <v>2503</v>
      </c>
      <c r="CJ79" s="1045" t="s">
        <v>683</v>
      </c>
      <c r="CK79" s="483" t="s">
        <v>683</v>
      </c>
      <c r="CL79" s="1045" t="s">
        <v>2642</v>
      </c>
      <c r="CM79" s="1046" t="s">
        <v>2518</v>
      </c>
      <c r="CN79" s="1045" t="s">
        <v>2643</v>
      </c>
      <c r="CO79" s="1046" t="s">
        <v>2495</v>
      </c>
      <c r="CP79" s="1045" t="s">
        <v>683</v>
      </c>
      <c r="CQ79" s="491" t="s">
        <v>683</v>
      </c>
      <c r="GC79" s="993" t="s">
        <v>54</v>
      </c>
      <c r="GD79" s="813" t="s">
        <v>3427</v>
      </c>
      <c r="GE79" s="479" t="s">
        <v>1789</v>
      </c>
      <c r="GF79" s="813" t="s">
        <v>3064</v>
      </c>
      <c r="GG79" s="605" t="s">
        <v>3428</v>
      </c>
      <c r="GI79" s="739" t="s">
        <v>55</v>
      </c>
      <c r="GJ79" s="388" t="s">
        <v>3765</v>
      </c>
      <c r="GK79" s="1279">
        <v>1966</v>
      </c>
      <c r="GL79" s="388" t="s">
        <v>3608</v>
      </c>
      <c r="GM79" s="1280" t="s">
        <v>3609</v>
      </c>
      <c r="GN79" s="1281">
        <v>23</v>
      </c>
      <c r="GR79" s="257"/>
      <c r="GU79" s="1154" t="s">
        <v>49</v>
      </c>
      <c r="GV79" s="128" t="s">
        <v>3987</v>
      </c>
      <c r="GW79" s="203">
        <v>1996</v>
      </c>
      <c r="GX79" s="128"/>
      <c r="GY79" s="1311">
        <v>0.017789907407407407</v>
      </c>
      <c r="GZ79" s="486">
        <v>50</v>
      </c>
      <c r="HD79" s="257"/>
      <c r="HU79" s="993" t="s">
        <v>50</v>
      </c>
      <c r="HV79" s="812" t="s">
        <v>704</v>
      </c>
      <c r="HW79" s="812" t="s">
        <v>209</v>
      </c>
      <c r="HX79" s="479" t="s">
        <v>4507</v>
      </c>
      <c r="HY79" s="479" t="s">
        <v>4316</v>
      </c>
      <c r="HZ79" s="479" t="s">
        <v>4507</v>
      </c>
      <c r="IA79" s="479" t="s">
        <v>4312</v>
      </c>
      <c r="IB79" s="479" t="s">
        <v>4312</v>
      </c>
      <c r="IC79" s="479" t="s">
        <v>4312</v>
      </c>
      <c r="ID79" s="479" t="s">
        <v>4312</v>
      </c>
      <c r="IE79" s="479" t="s">
        <v>4312</v>
      </c>
      <c r="IF79" s="479" t="s">
        <v>4312</v>
      </c>
      <c r="IG79" s="479" t="s">
        <v>4312</v>
      </c>
      <c r="IH79" s="479" t="s">
        <v>4516</v>
      </c>
      <c r="II79" s="813" t="s">
        <v>4507</v>
      </c>
      <c r="IJ79" s="605">
        <v>2</v>
      </c>
      <c r="IL79" s="1154" t="s">
        <v>429</v>
      </c>
      <c r="IM79" s="1299" t="s">
        <v>4766</v>
      </c>
      <c r="IN79" s="1247">
        <v>1975</v>
      </c>
      <c r="IO79" s="1362" t="s">
        <v>4767</v>
      </c>
      <c r="IP79" s="1363">
        <v>0.017213865740740738</v>
      </c>
      <c r="IQ79" s="1300" t="s">
        <v>481</v>
      </c>
    </row>
    <row r="80" spans="11:251" ht="12.75">
      <c r="K80" s="47"/>
      <c r="L80" s="47"/>
      <c r="M80" s="47"/>
      <c r="N80" s="47"/>
      <c r="AN80" s="79" t="s">
        <v>251</v>
      </c>
      <c r="AO80" s="80" t="s">
        <v>78</v>
      </c>
      <c r="CF80" s="1039" t="s">
        <v>1310</v>
      </c>
      <c r="CG80" s="1040"/>
      <c r="CH80" s="1482" t="s">
        <v>2712</v>
      </c>
      <c r="CI80" s="1483"/>
      <c r="CJ80" s="1482" t="s">
        <v>2713</v>
      </c>
      <c r="CK80" s="1483"/>
      <c r="CL80" s="1482" t="s">
        <v>2714</v>
      </c>
      <c r="CM80" s="1483"/>
      <c r="CN80" s="1482" t="s">
        <v>2715</v>
      </c>
      <c r="CO80" s="1483"/>
      <c r="CP80" s="815" t="s">
        <v>159</v>
      </c>
      <c r="CQ80" s="1041"/>
      <c r="GC80" s="993" t="s">
        <v>120</v>
      </c>
      <c r="GD80" s="813" t="s">
        <v>3429</v>
      </c>
      <c r="GE80" s="479" t="s">
        <v>1789</v>
      </c>
      <c r="GF80" s="813" t="s">
        <v>130</v>
      </c>
      <c r="GG80" s="605" t="s">
        <v>3430</v>
      </c>
      <c r="GI80" s="739" t="s">
        <v>52</v>
      </c>
      <c r="GJ80" s="388" t="s">
        <v>3766</v>
      </c>
      <c r="GK80" s="1279">
        <v>1967</v>
      </c>
      <c r="GL80" s="388" t="s">
        <v>3610</v>
      </c>
      <c r="GM80" s="1280" t="s">
        <v>3611</v>
      </c>
      <c r="GN80" s="1281">
        <v>28</v>
      </c>
      <c r="GR80" s="257"/>
      <c r="GU80" s="1154" t="s">
        <v>47</v>
      </c>
      <c r="GV80" s="128" t="s">
        <v>3988</v>
      </c>
      <c r="GW80" s="203">
        <v>1996</v>
      </c>
      <c r="GX80" s="128" t="s">
        <v>3989</v>
      </c>
      <c r="GY80" s="1311">
        <v>0.018508888888888887</v>
      </c>
      <c r="GZ80" s="486">
        <v>67</v>
      </c>
      <c r="HD80" s="257"/>
      <c r="HU80" s="993" t="s">
        <v>49</v>
      </c>
      <c r="HV80" s="812" t="s">
        <v>4485</v>
      </c>
      <c r="HW80" s="812" t="s">
        <v>212</v>
      </c>
      <c r="HX80" s="479" t="s">
        <v>4508</v>
      </c>
      <c r="HY80" s="479" t="s">
        <v>4316</v>
      </c>
      <c r="HZ80" s="479" t="s">
        <v>4508</v>
      </c>
      <c r="IA80" s="479" t="s">
        <v>1413</v>
      </c>
      <c r="IB80" s="479" t="s">
        <v>4312</v>
      </c>
      <c r="IC80" s="479" t="s">
        <v>4312</v>
      </c>
      <c r="ID80" s="479" t="s">
        <v>4312</v>
      </c>
      <c r="IE80" s="479" t="s">
        <v>4312</v>
      </c>
      <c r="IF80" s="479" t="s">
        <v>4312</v>
      </c>
      <c r="IG80" s="479" t="s">
        <v>4312</v>
      </c>
      <c r="IH80" s="479" t="s">
        <v>4517</v>
      </c>
      <c r="II80" s="813" t="s">
        <v>4534</v>
      </c>
      <c r="IJ80" s="605">
        <v>3</v>
      </c>
      <c r="IL80" s="1154" t="s">
        <v>431</v>
      </c>
      <c r="IM80" s="1299" t="s">
        <v>4768</v>
      </c>
      <c r="IN80" s="1247">
        <v>1992</v>
      </c>
      <c r="IO80" s="1362" t="s">
        <v>4767</v>
      </c>
      <c r="IP80" s="1363">
        <v>0.01721658564814815</v>
      </c>
      <c r="IQ80" s="1300" t="s">
        <v>484</v>
      </c>
    </row>
    <row r="81" spans="11:251" ht="12.75">
      <c r="K81" s="47"/>
      <c r="L81" s="47"/>
      <c r="M81" s="47"/>
      <c r="N81" s="47"/>
      <c r="AN81" s="79" t="s">
        <v>74</v>
      </c>
      <c r="AO81" s="80" t="s">
        <v>188</v>
      </c>
      <c r="CF81" s="907" t="s">
        <v>46</v>
      </c>
      <c r="CG81" s="842" t="s">
        <v>1999</v>
      </c>
      <c r="CH81" s="1033" t="s">
        <v>2644</v>
      </c>
      <c r="CI81" s="1034" t="s">
        <v>2521</v>
      </c>
      <c r="CJ81" s="1033" t="s">
        <v>2645</v>
      </c>
      <c r="CK81" s="1034" t="s">
        <v>1785</v>
      </c>
      <c r="CL81" s="1033" t="s">
        <v>2646</v>
      </c>
      <c r="CM81" s="1034" t="s">
        <v>1782</v>
      </c>
      <c r="CN81" s="1033" t="s">
        <v>995</v>
      </c>
      <c r="CO81" s="1034" t="s">
        <v>1784</v>
      </c>
      <c r="CP81" s="1033" t="s">
        <v>2647</v>
      </c>
      <c r="CQ81" s="489">
        <v>43</v>
      </c>
      <c r="GC81" s="993" t="s">
        <v>121</v>
      </c>
      <c r="GD81" s="813" t="s">
        <v>3431</v>
      </c>
      <c r="GE81" s="479" t="s">
        <v>1742</v>
      </c>
      <c r="GF81" s="813" t="s">
        <v>32</v>
      </c>
      <c r="GG81" s="605" t="s">
        <v>3432</v>
      </c>
      <c r="GI81" s="739" t="s">
        <v>56</v>
      </c>
      <c r="GJ81" s="388" t="s">
        <v>3767</v>
      </c>
      <c r="GK81" s="1279">
        <v>1974</v>
      </c>
      <c r="GL81" s="388" t="s">
        <v>3612</v>
      </c>
      <c r="GM81" s="1280" t="s">
        <v>3527</v>
      </c>
      <c r="GN81" s="1281">
        <v>34</v>
      </c>
      <c r="GR81" s="257"/>
      <c r="GU81" s="1154" t="s">
        <v>55</v>
      </c>
      <c r="GV81" s="128" t="s">
        <v>3990</v>
      </c>
      <c r="GW81" s="203">
        <v>1997</v>
      </c>
      <c r="GX81" s="128"/>
      <c r="GY81" s="1311">
        <v>0.018578819444444443</v>
      </c>
      <c r="GZ81" s="486">
        <v>68</v>
      </c>
      <c r="HD81" s="257"/>
      <c r="HU81" s="993" t="s">
        <v>47</v>
      </c>
      <c r="HV81" s="812" t="s">
        <v>312</v>
      </c>
      <c r="HW81" s="812" t="s">
        <v>218</v>
      </c>
      <c r="HX81" s="479" t="s">
        <v>4509</v>
      </c>
      <c r="HY81" s="479" t="s">
        <v>4316</v>
      </c>
      <c r="HZ81" s="479" t="s">
        <v>4509</v>
      </c>
      <c r="IA81" s="479" t="s">
        <v>1413</v>
      </c>
      <c r="IB81" s="479" t="s">
        <v>4312</v>
      </c>
      <c r="IC81" s="479" t="s">
        <v>4312</v>
      </c>
      <c r="ID81" s="479" t="s">
        <v>4312</v>
      </c>
      <c r="IE81" s="479" t="s">
        <v>4312</v>
      </c>
      <c r="IF81" s="479" t="s">
        <v>4312</v>
      </c>
      <c r="IG81" s="479" t="s">
        <v>1739</v>
      </c>
      <c r="IH81" s="479" t="s">
        <v>4514</v>
      </c>
      <c r="II81" s="813" t="s">
        <v>4535</v>
      </c>
      <c r="IJ81" s="605">
        <v>4</v>
      </c>
      <c r="IL81" s="1154" t="s">
        <v>433</v>
      </c>
      <c r="IM81" s="1299" t="s">
        <v>4769</v>
      </c>
      <c r="IN81" s="1247">
        <v>1975</v>
      </c>
      <c r="IO81" s="1362"/>
      <c r="IP81" s="1363">
        <v>0.01724040509259259</v>
      </c>
      <c r="IQ81" s="1300" t="s">
        <v>485</v>
      </c>
    </row>
    <row r="82" spans="11:251" ht="12.75">
      <c r="K82" s="47"/>
      <c r="L82" s="47"/>
      <c r="M82" s="47"/>
      <c r="N82" s="47"/>
      <c r="AN82" s="79" t="s">
        <v>252</v>
      </c>
      <c r="AO82" s="80" t="s">
        <v>73</v>
      </c>
      <c r="CF82" s="907" t="s">
        <v>50</v>
      </c>
      <c r="CG82" s="842" t="s">
        <v>1959</v>
      </c>
      <c r="CH82" s="1033" t="s">
        <v>2648</v>
      </c>
      <c r="CI82" s="1034" t="s">
        <v>1779</v>
      </c>
      <c r="CJ82" s="1033" t="s">
        <v>2649</v>
      </c>
      <c r="CK82" s="1034" t="s">
        <v>1790</v>
      </c>
      <c r="CL82" s="1033" t="s">
        <v>2650</v>
      </c>
      <c r="CM82" s="1034" t="s">
        <v>1790</v>
      </c>
      <c r="CN82" s="1033" t="s">
        <v>2651</v>
      </c>
      <c r="CO82" s="1034" t="s">
        <v>2459</v>
      </c>
      <c r="CP82" s="1033" t="s">
        <v>2652</v>
      </c>
      <c r="CQ82" s="489">
        <v>45</v>
      </c>
      <c r="GC82" s="993" t="s">
        <v>63</v>
      </c>
      <c r="GD82" s="813" t="s">
        <v>3433</v>
      </c>
      <c r="GE82" s="479" t="s">
        <v>1772</v>
      </c>
      <c r="GF82" s="813" t="s">
        <v>3434</v>
      </c>
      <c r="GG82" s="605" t="s">
        <v>3435</v>
      </c>
      <c r="GI82" s="739" t="s">
        <v>53</v>
      </c>
      <c r="GJ82" s="388" t="s">
        <v>3768</v>
      </c>
      <c r="GK82" s="1279">
        <v>1970</v>
      </c>
      <c r="GL82" s="388" t="s">
        <v>3613</v>
      </c>
      <c r="GM82" s="1280" t="s">
        <v>3614</v>
      </c>
      <c r="GN82" s="1281">
        <v>35</v>
      </c>
      <c r="GR82" s="257"/>
      <c r="GU82" s="1154" t="s">
        <v>52</v>
      </c>
      <c r="GV82" s="128" t="s">
        <v>3991</v>
      </c>
      <c r="GW82" s="203">
        <v>1997</v>
      </c>
      <c r="GX82" s="128"/>
      <c r="GY82" s="1311">
        <v>0.018737743055555558</v>
      </c>
      <c r="GZ82" s="486">
        <v>72</v>
      </c>
      <c r="HD82" s="257"/>
      <c r="HU82" s="993" t="s">
        <v>55</v>
      </c>
      <c r="HV82" s="812" t="s">
        <v>714</v>
      </c>
      <c r="HW82" s="812" t="s">
        <v>28</v>
      </c>
      <c r="HX82" s="479" t="s">
        <v>4510</v>
      </c>
      <c r="HY82" s="479" t="s">
        <v>4316</v>
      </c>
      <c r="HZ82" s="479" t="s">
        <v>4510</v>
      </c>
      <c r="IA82" s="479" t="s">
        <v>1413</v>
      </c>
      <c r="IB82" s="479" t="s">
        <v>4312</v>
      </c>
      <c r="IC82" s="479" t="s">
        <v>1741</v>
      </c>
      <c r="ID82" s="479" t="s">
        <v>4312</v>
      </c>
      <c r="IE82" s="479" t="s">
        <v>4312</v>
      </c>
      <c r="IF82" s="479" t="s">
        <v>4312</v>
      </c>
      <c r="IG82" s="479" t="s">
        <v>4312</v>
      </c>
      <c r="IH82" s="479" t="s">
        <v>4513</v>
      </c>
      <c r="II82" s="813" t="s">
        <v>3195</v>
      </c>
      <c r="IJ82" s="605">
        <v>5</v>
      </c>
      <c r="IL82" s="1154" t="s">
        <v>436</v>
      </c>
      <c r="IM82" s="1299" t="s">
        <v>4770</v>
      </c>
      <c r="IN82" s="1247">
        <v>1988</v>
      </c>
      <c r="IO82" s="1362"/>
      <c r="IP82" s="1363">
        <v>0.017247731481481482</v>
      </c>
      <c r="IQ82" s="1300" t="s">
        <v>488</v>
      </c>
    </row>
    <row r="83" spans="11:251" ht="12.75">
      <c r="K83" s="47"/>
      <c r="L83" s="47"/>
      <c r="M83" s="47"/>
      <c r="N83" s="47"/>
      <c r="AN83" s="79" t="s">
        <v>247</v>
      </c>
      <c r="AO83" s="80" t="s">
        <v>72</v>
      </c>
      <c r="CF83" s="907" t="s">
        <v>49</v>
      </c>
      <c r="CG83" s="842" t="s">
        <v>1957</v>
      </c>
      <c r="CH83" s="1033" t="s">
        <v>2653</v>
      </c>
      <c r="CI83" s="1034" t="s">
        <v>2423</v>
      </c>
      <c r="CJ83" s="1033" t="s">
        <v>2654</v>
      </c>
      <c r="CK83" s="1034" t="s">
        <v>2396</v>
      </c>
      <c r="CL83" s="1033" t="s">
        <v>2655</v>
      </c>
      <c r="CM83" s="1034" t="s">
        <v>1787</v>
      </c>
      <c r="CN83" s="1033" t="s">
        <v>2656</v>
      </c>
      <c r="CO83" s="1034" t="s">
        <v>2441</v>
      </c>
      <c r="CP83" s="1033" t="s">
        <v>2657</v>
      </c>
      <c r="CQ83" s="489">
        <v>51</v>
      </c>
      <c r="GC83" s="993" t="s">
        <v>151</v>
      </c>
      <c r="GD83" s="813" t="s">
        <v>3436</v>
      </c>
      <c r="GE83" s="479" t="s">
        <v>1789</v>
      </c>
      <c r="GF83" s="813" t="s">
        <v>3064</v>
      </c>
      <c r="GG83" s="605" t="s">
        <v>3437</v>
      </c>
      <c r="GI83" s="739" t="s">
        <v>57</v>
      </c>
      <c r="GJ83" s="388" t="s">
        <v>3769</v>
      </c>
      <c r="GK83" s="1279">
        <v>1974</v>
      </c>
      <c r="GL83" s="388" t="s">
        <v>3615</v>
      </c>
      <c r="GM83" s="1280" t="s">
        <v>3616</v>
      </c>
      <c r="GN83" s="1281">
        <v>40</v>
      </c>
      <c r="GR83" s="257"/>
      <c r="GU83" s="1154" t="s">
        <v>56</v>
      </c>
      <c r="GV83" s="128" t="s">
        <v>3992</v>
      </c>
      <c r="GW83" s="203">
        <v>1996</v>
      </c>
      <c r="GX83" s="128"/>
      <c r="GY83" s="1311">
        <v>0.018738530092592593</v>
      </c>
      <c r="GZ83" s="486">
        <v>73</v>
      </c>
      <c r="HD83" s="257"/>
      <c r="HU83" s="993" t="s">
        <v>52</v>
      </c>
      <c r="HV83" s="812" t="s">
        <v>4486</v>
      </c>
      <c r="HW83" s="812" t="s">
        <v>4375</v>
      </c>
      <c r="HX83" s="479" t="s">
        <v>4511</v>
      </c>
      <c r="HY83" s="479" t="s">
        <v>4316</v>
      </c>
      <c r="HZ83" s="479" t="s">
        <v>4511</v>
      </c>
      <c r="IA83" s="479" t="s">
        <v>1413</v>
      </c>
      <c r="IB83" s="479" t="s">
        <v>4312</v>
      </c>
      <c r="IC83" s="479" t="s">
        <v>4312</v>
      </c>
      <c r="ID83" s="479" t="s">
        <v>4312</v>
      </c>
      <c r="IE83" s="479" t="s">
        <v>1741</v>
      </c>
      <c r="IF83" s="479" t="s">
        <v>4312</v>
      </c>
      <c r="IG83" s="479" t="s">
        <v>1741</v>
      </c>
      <c r="IH83" s="479" t="s">
        <v>4519</v>
      </c>
      <c r="II83" s="813" t="s">
        <v>4536</v>
      </c>
      <c r="IJ83" s="605">
        <v>6</v>
      </c>
      <c r="IL83" s="1154" t="s">
        <v>438</v>
      </c>
      <c r="IM83" s="1299" t="s">
        <v>4771</v>
      </c>
      <c r="IN83" s="1247">
        <v>1990</v>
      </c>
      <c r="IO83" s="1362"/>
      <c r="IP83" s="1363">
        <v>0.017313275462962966</v>
      </c>
      <c r="IQ83" s="1300" t="s">
        <v>490</v>
      </c>
    </row>
    <row r="84" spans="11:251" ht="13.5" thickBot="1">
      <c r="K84" s="47"/>
      <c r="L84" s="47"/>
      <c r="M84" s="47"/>
      <c r="N84" s="47"/>
      <c r="AN84" s="79" t="s">
        <v>248</v>
      </c>
      <c r="AO84" s="80" t="s">
        <v>1386</v>
      </c>
      <c r="CF84" s="907" t="s">
        <v>47</v>
      </c>
      <c r="CG84" s="842" t="s">
        <v>2658</v>
      </c>
      <c r="CH84" s="1033" t="s">
        <v>2659</v>
      </c>
      <c r="CI84" s="1034" t="s">
        <v>2481</v>
      </c>
      <c r="CJ84" s="1033" t="s">
        <v>2660</v>
      </c>
      <c r="CK84" s="1034" t="s">
        <v>2459</v>
      </c>
      <c r="CL84" s="1033" t="s">
        <v>2661</v>
      </c>
      <c r="CM84" s="1034" t="s">
        <v>2485</v>
      </c>
      <c r="CN84" s="1033" t="s">
        <v>2662</v>
      </c>
      <c r="CO84" s="1034" t="s">
        <v>2518</v>
      </c>
      <c r="CP84" s="1033" t="s">
        <v>2663</v>
      </c>
      <c r="CQ84" s="489">
        <v>59</v>
      </c>
      <c r="GC84" s="993" t="s">
        <v>59</v>
      </c>
      <c r="GD84" s="813" t="s">
        <v>3438</v>
      </c>
      <c r="GE84" s="479" t="s">
        <v>1753</v>
      </c>
      <c r="GF84" s="813" t="s">
        <v>3064</v>
      </c>
      <c r="GG84" s="605" t="s">
        <v>3439</v>
      </c>
      <c r="GI84" s="739" t="s">
        <v>51</v>
      </c>
      <c r="GJ84" s="388" t="s">
        <v>3770</v>
      </c>
      <c r="GK84" s="1279">
        <v>1970</v>
      </c>
      <c r="GL84" s="388" t="s">
        <v>1420</v>
      </c>
      <c r="GM84" s="1280" t="s">
        <v>3617</v>
      </c>
      <c r="GN84" s="1281">
        <v>45</v>
      </c>
      <c r="GR84" s="257"/>
      <c r="GU84" s="1154" t="s">
        <v>53</v>
      </c>
      <c r="GV84" s="128" t="s">
        <v>3993</v>
      </c>
      <c r="GW84" s="203">
        <v>1996</v>
      </c>
      <c r="GX84" s="128" t="s">
        <v>3994</v>
      </c>
      <c r="GY84" s="1311">
        <v>0.0189943287037037</v>
      </c>
      <c r="GZ84" s="486">
        <v>82</v>
      </c>
      <c r="HD84" s="257"/>
      <c r="HU84" s="1123" t="s">
        <v>56</v>
      </c>
      <c r="HV84" s="818" t="s">
        <v>703</v>
      </c>
      <c r="HW84" s="818" t="s">
        <v>230</v>
      </c>
      <c r="HX84" s="483" t="s">
        <v>4512</v>
      </c>
      <c r="HY84" s="483" t="s">
        <v>4316</v>
      </c>
      <c r="HZ84" s="483" t="s">
        <v>4512</v>
      </c>
      <c r="IA84" s="483" t="s">
        <v>1741</v>
      </c>
      <c r="IB84" s="483" t="s">
        <v>1741</v>
      </c>
      <c r="IC84" s="483" t="s">
        <v>1741</v>
      </c>
      <c r="ID84" s="483" t="s">
        <v>4312</v>
      </c>
      <c r="IE84" s="483" t="s">
        <v>4312</v>
      </c>
      <c r="IF84" s="483" t="s">
        <v>4312</v>
      </c>
      <c r="IG84" s="483" t="s">
        <v>4312</v>
      </c>
      <c r="IH84" s="483" t="s">
        <v>4317</v>
      </c>
      <c r="II84" s="819" t="s">
        <v>4521</v>
      </c>
      <c r="IJ84" s="831">
        <v>7</v>
      </c>
      <c r="IL84" s="1154" t="s">
        <v>440</v>
      </c>
      <c r="IM84" s="1299" t="s">
        <v>4772</v>
      </c>
      <c r="IN84" s="1247">
        <v>1988</v>
      </c>
      <c r="IO84" s="1362" t="s">
        <v>4773</v>
      </c>
      <c r="IP84" s="1363">
        <v>0.017396736111111113</v>
      </c>
      <c r="IQ84" s="1300" t="s">
        <v>498</v>
      </c>
    </row>
    <row r="85" spans="11:251" ht="13.5" thickBot="1">
      <c r="K85" s="47"/>
      <c r="L85" s="47"/>
      <c r="M85" s="47"/>
      <c r="N85" s="47"/>
      <c r="AN85" s="1340"/>
      <c r="CF85" s="908" t="s">
        <v>55</v>
      </c>
      <c r="CG85" s="1044" t="s">
        <v>568</v>
      </c>
      <c r="CH85" s="1045" t="s">
        <v>2664</v>
      </c>
      <c r="CI85" s="1046" t="s">
        <v>2665</v>
      </c>
      <c r="CJ85" s="1045" t="s">
        <v>683</v>
      </c>
      <c r="CK85" s="483" t="s">
        <v>683</v>
      </c>
      <c r="CL85" s="1045" t="s">
        <v>2666</v>
      </c>
      <c r="CM85" s="1046" t="s">
        <v>2441</v>
      </c>
      <c r="CN85" s="1045" t="s">
        <v>2667</v>
      </c>
      <c r="CO85" s="1046" t="s">
        <v>2544</v>
      </c>
      <c r="CP85" s="1045" t="s">
        <v>683</v>
      </c>
      <c r="CQ85" s="491" t="s">
        <v>683</v>
      </c>
      <c r="GC85" s="993" t="s">
        <v>58</v>
      </c>
      <c r="GD85" s="813" t="s">
        <v>3440</v>
      </c>
      <c r="GE85" s="479" t="s">
        <v>3441</v>
      </c>
      <c r="GF85" s="813" t="s">
        <v>3442</v>
      </c>
      <c r="GG85" s="605" t="s">
        <v>3443</v>
      </c>
      <c r="GI85" s="739" t="s">
        <v>48</v>
      </c>
      <c r="GJ85" s="388" t="s">
        <v>3771</v>
      </c>
      <c r="GK85" s="1279">
        <v>1966</v>
      </c>
      <c r="GL85" s="388" t="s">
        <v>3071</v>
      </c>
      <c r="GM85" s="1280" t="s">
        <v>3618</v>
      </c>
      <c r="GN85" s="1281">
        <v>50</v>
      </c>
      <c r="GR85" s="257"/>
      <c r="GU85" s="1154" t="s">
        <v>57</v>
      </c>
      <c r="GV85" s="128" t="s">
        <v>3995</v>
      </c>
      <c r="GW85" s="203">
        <v>1999</v>
      </c>
      <c r="GX85" s="128"/>
      <c r="GY85" s="1311">
        <v>0.019131481481481482</v>
      </c>
      <c r="GZ85" s="486">
        <v>84</v>
      </c>
      <c r="HD85" s="257"/>
      <c r="HU85" s="1511" t="s">
        <v>4539</v>
      </c>
      <c r="HV85" s="1512"/>
      <c r="HW85" s="1512"/>
      <c r="HX85" s="1488" t="s">
        <v>4296</v>
      </c>
      <c r="HY85" s="1488"/>
      <c r="HZ85" s="1488"/>
      <c r="IA85" s="1488" t="s">
        <v>4297</v>
      </c>
      <c r="IB85" s="1488"/>
      <c r="IC85" s="1488"/>
      <c r="ID85" s="1488"/>
      <c r="IE85" s="1488"/>
      <c r="IF85" s="1488"/>
      <c r="IG85" s="1488"/>
      <c r="IH85" s="1488" t="s">
        <v>4298</v>
      </c>
      <c r="II85" s="1488"/>
      <c r="IJ85" s="1497"/>
      <c r="IL85" s="1154" t="s">
        <v>442</v>
      </c>
      <c r="IM85" s="1299" t="s">
        <v>4774</v>
      </c>
      <c r="IN85" s="1247">
        <v>1991</v>
      </c>
      <c r="IO85" s="1362"/>
      <c r="IP85" s="1363">
        <v>0.017446574074074076</v>
      </c>
      <c r="IQ85" s="1300" t="s">
        <v>502</v>
      </c>
    </row>
    <row r="86" spans="11:251" ht="12.75">
      <c r="K86" s="47"/>
      <c r="L86" s="47"/>
      <c r="M86" s="47"/>
      <c r="N86" s="47"/>
      <c r="AN86" s="1342" t="s">
        <v>2209</v>
      </c>
      <c r="AO86" s="80"/>
      <c r="CF86" s="1039" t="s">
        <v>61</v>
      </c>
      <c r="CG86" s="1040"/>
      <c r="CH86" s="1482" t="s">
        <v>2712</v>
      </c>
      <c r="CI86" s="1483"/>
      <c r="CJ86" s="1482" t="s">
        <v>2713</v>
      </c>
      <c r="CK86" s="1483"/>
      <c r="CL86" s="1482" t="s">
        <v>2714</v>
      </c>
      <c r="CM86" s="1483"/>
      <c r="CN86" s="1482" t="s">
        <v>2715</v>
      </c>
      <c r="CO86" s="1483"/>
      <c r="CP86" s="815" t="s">
        <v>159</v>
      </c>
      <c r="CQ86" s="1041"/>
      <c r="GC86" s="993" t="s">
        <v>122</v>
      </c>
      <c r="GD86" s="813" t="s">
        <v>3444</v>
      </c>
      <c r="GE86" s="479" t="s">
        <v>1789</v>
      </c>
      <c r="GF86" s="813" t="s">
        <v>3445</v>
      </c>
      <c r="GG86" s="605" t="s">
        <v>3446</v>
      </c>
      <c r="GI86" s="739" t="s">
        <v>62</v>
      </c>
      <c r="GJ86" s="388" t="s">
        <v>3772</v>
      </c>
      <c r="GK86" s="1279">
        <v>1965</v>
      </c>
      <c r="GL86" s="388" t="s">
        <v>3071</v>
      </c>
      <c r="GM86" s="1280" t="s">
        <v>3619</v>
      </c>
      <c r="GN86" s="1281">
        <v>52</v>
      </c>
      <c r="GR86" s="257"/>
      <c r="GU86" s="1154" t="s">
        <v>51</v>
      </c>
      <c r="GV86" s="128" t="s">
        <v>3996</v>
      </c>
      <c r="GW86" s="203">
        <v>1997</v>
      </c>
      <c r="GX86" s="128" t="s">
        <v>3997</v>
      </c>
      <c r="GY86" s="1311">
        <v>0.019143194444444445</v>
      </c>
      <c r="GZ86" s="486">
        <v>86</v>
      </c>
      <c r="HD86" s="257"/>
      <c r="HU86" s="1498" t="s">
        <v>1416</v>
      </c>
      <c r="HV86" s="1510" t="s">
        <v>4470</v>
      </c>
      <c r="HW86" s="1473" t="s">
        <v>4471</v>
      </c>
      <c r="HX86" s="1487" t="s">
        <v>4300</v>
      </c>
      <c r="HY86" s="1487" t="s">
        <v>266</v>
      </c>
      <c r="HZ86" s="1487" t="s">
        <v>4301</v>
      </c>
      <c r="IA86" s="1487" t="s">
        <v>4302</v>
      </c>
      <c r="IB86" s="1487" t="s">
        <v>4445</v>
      </c>
      <c r="IC86" s="1487" t="s">
        <v>270</v>
      </c>
      <c r="ID86" s="1487" t="s">
        <v>4446</v>
      </c>
      <c r="IE86" s="1487" t="s">
        <v>4448</v>
      </c>
      <c r="IF86" s="1487" t="s">
        <v>4447</v>
      </c>
      <c r="IG86" s="1487" t="s">
        <v>271</v>
      </c>
      <c r="IH86" s="1487" t="s">
        <v>4306</v>
      </c>
      <c r="II86" s="1487" t="s">
        <v>4307</v>
      </c>
      <c r="IJ86" s="1502" t="s">
        <v>4308</v>
      </c>
      <c r="IL86" s="1154" t="s">
        <v>445</v>
      </c>
      <c r="IM86" s="1299" t="s">
        <v>4775</v>
      </c>
      <c r="IN86" s="1247">
        <v>1980</v>
      </c>
      <c r="IO86" s="1362"/>
      <c r="IP86" s="1363">
        <v>0.017568865740740743</v>
      </c>
      <c r="IQ86" s="1300" t="s">
        <v>508</v>
      </c>
    </row>
    <row r="87" spans="11:251" ht="13.5" thickBot="1">
      <c r="K87" s="47"/>
      <c r="L87" s="47"/>
      <c r="M87" s="47"/>
      <c r="N87" s="47"/>
      <c r="AN87" s="79" t="s">
        <v>249</v>
      </c>
      <c r="AO87" s="80" t="s">
        <v>1426</v>
      </c>
      <c r="CF87" s="907" t="s">
        <v>46</v>
      </c>
      <c r="CG87" s="842" t="s">
        <v>2668</v>
      </c>
      <c r="CH87" s="1033" t="s">
        <v>2669</v>
      </c>
      <c r="CI87" s="1034" t="s">
        <v>1413</v>
      </c>
      <c r="CJ87" s="1033" t="s">
        <v>2670</v>
      </c>
      <c r="CK87" s="1034" t="s">
        <v>1413</v>
      </c>
      <c r="CL87" s="1033" t="s">
        <v>2671</v>
      </c>
      <c r="CM87" s="1034" t="s">
        <v>1413</v>
      </c>
      <c r="CN87" s="1033" t="s">
        <v>2672</v>
      </c>
      <c r="CO87" s="1034" t="s">
        <v>1413</v>
      </c>
      <c r="CP87" s="1033" t="s">
        <v>2673</v>
      </c>
      <c r="CQ87" s="489">
        <v>1</v>
      </c>
      <c r="GC87" s="1123" t="s">
        <v>152</v>
      </c>
      <c r="GD87" s="819" t="s">
        <v>3447</v>
      </c>
      <c r="GE87" s="483" t="s">
        <v>3326</v>
      </c>
      <c r="GF87" s="819" t="s">
        <v>32</v>
      </c>
      <c r="GG87" s="831" t="s">
        <v>3448</v>
      </c>
      <c r="GI87" s="739" t="s">
        <v>114</v>
      </c>
      <c r="GJ87" s="388" t="s">
        <v>3773</v>
      </c>
      <c r="GK87" s="1279">
        <v>1974</v>
      </c>
      <c r="GL87" s="388" t="s">
        <v>3620</v>
      </c>
      <c r="GM87" s="1280" t="s">
        <v>3621</v>
      </c>
      <c r="GN87" s="1281">
        <v>54</v>
      </c>
      <c r="GU87" s="1154" t="s">
        <v>48</v>
      </c>
      <c r="GV87" s="128" t="s">
        <v>3998</v>
      </c>
      <c r="GW87" s="203">
        <v>1996</v>
      </c>
      <c r="GX87" s="128"/>
      <c r="GY87" s="1311">
        <v>0.019547962962962965</v>
      </c>
      <c r="GZ87" s="486">
        <v>116</v>
      </c>
      <c r="HD87" s="257"/>
      <c r="HU87" s="1498"/>
      <c r="HV87" s="1473"/>
      <c r="HW87" s="1473"/>
      <c r="HX87" s="1487"/>
      <c r="HY87" s="1487"/>
      <c r="HZ87" s="1487"/>
      <c r="IA87" s="1487"/>
      <c r="IB87" s="1487"/>
      <c r="IC87" s="1487"/>
      <c r="ID87" s="1487"/>
      <c r="IE87" s="1487"/>
      <c r="IF87" s="1487"/>
      <c r="IG87" s="1487"/>
      <c r="IH87" s="1487"/>
      <c r="II87" s="1487"/>
      <c r="IJ87" s="1502"/>
      <c r="IL87" s="1154" t="s">
        <v>447</v>
      </c>
      <c r="IM87" s="1299" t="s">
        <v>4776</v>
      </c>
      <c r="IN87" s="1247">
        <v>1994</v>
      </c>
      <c r="IO87" s="1362" t="s">
        <v>4777</v>
      </c>
      <c r="IP87" s="1363">
        <v>0.017581990740740742</v>
      </c>
      <c r="IQ87" s="1300" t="s">
        <v>511</v>
      </c>
    </row>
    <row r="88" spans="40:251" ht="12.75">
      <c r="AN88" s="79" t="s">
        <v>250</v>
      </c>
      <c r="AO88" s="80" t="s">
        <v>4635</v>
      </c>
      <c r="CF88" s="907" t="s">
        <v>50</v>
      </c>
      <c r="CG88" s="842" t="s">
        <v>1961</v>
      </c>
      <c r="CH88" s="1033" t="s">
        <v>2674</v>
      </c>
      <c r="CI88" s="1034" t="s">
        <v>1739</v>
      </c>
      <c r="CJ88" s="1033" t="s">
        <v>2675</v>
      </c>
      <c r="CK88" s="1034" t="s">
        <v>1741</v>
      </c>
      <c r="CL88" s="1033" t="s">
        <v>2676</v>
      </c>
      <c r="CM88" s="1034" t="s">
        <v>1739</v>
      </c>
      <c r="CN88" s="1033" t="s">
        <v>2448</v>
      </c>
      <c r="CO88" s="1034" t="s">
        <v>1739</v>
      </c>
      <c r="CP88" s="1033" t="s">
        <v>2677</v>
      </c>
      <c r="CQ88" s="489">
        <v>2</v>
      </c>
      <c r="GC88" s="1277" t="s">
        <v>3297</v>
      </c>
      <c r="GD88" s="816"/>
      <c r="GE88" s="815"/>
      <c r="GF88" s="816"/>
      <c r="GG88" s="961"/>
      <c r="GI88" s="739" t="s">
        <v>54</v>
      </c>
      <c r="GJ88" s="388" t="s">
        <v>3774</v>
      </c>
      <c r="GK88" s="1279">
        <v>1968</v>
      </c>
      <c r="GL88" s="388" t="s">
        <v>3622</v>
      </c>
      <c r="GM88" s="1280" t="s">
        <v>3623</v>
      </c>
      <c r="GN88" s="1281">
        <v>65</v>
      </c>
      <c r="GU88" s="1154" t="s">
        <v>62</v>
      </c>
      <c r="GV88" s="128" t="s">
        <v>3999</v>
      </c>
      <c r="GW88" s="203">
        <v>1998</v>
      </c>
      <c r="GX88" s="128"/>
      <c r="GY88" s="1311">
        <v>0.019615532407407408</v>
      </c>
      <c r="GZ88" s="486">
        <v>120</v>
      </c>
      <c r="HD88" s="257"/>
      <c r="HU88" s="1498"/>
      <c r="HV88" s="1473"/>
      <c r="HW88" s="1473"/>
      <c r="HX88" s="1487"/>
      <c r="HY88" s="1487"/>
      <c r="HZ88" s="1487"/>
      <c r="IA88" s="1487"/>
      <c r="IB88" s="1487"/>
      <c r="IC88" s="1487"/>
      <c r="ID88" s="1487"/>
      <c r="IE88" s="1487"/>
      <c r="IF88" s="1487"/>
      <c r="IG88" s="1487"/>
      <c r="IH88" s="1487"/>
      <c r="II88" s="1487"/>
      <c r="IJ88" s="1502"/>
      <c r="IL88" s="1154" t="s">
        <v>450</v>
      </c>
      <c r="IM88" s="1299" t="s">
        <v>4778</v>
      </c>
      <c r="IN88" s="1247">
        <v>1981</v>
      </c>
      <c r="IO88" s="1362"/>
      <c r="IP88" s="1363">
        <v>0.017675821759259257</v>
      </c>
      <c r="IQ88" s="1300" t="s">
        <v>2785</v>
      </c>
    </row>
    <row r="89" spans="40:251" ht="12.75">
      <c r="AN89" s="79" t="s">
        <v>251</v>
      </c>
      <c r="AO89" s="80" t="s">
        <v>17</v>
      </c>
      <c r="CF89" s="907" t="s">
        <v>49</v>
      </c>
      <c r="CG89" s="842" t="s">
        <v>2181</v>
      </c>
      <c r="CH89" s="1033" t="s">
        <v>2678</v>
      </c>
      <c r="CI89" s="1034" t="s">
        <v>1741</v>
      </c>
      <c r="CJ89" s="1033" t="s">
        <v>909</v>
      </c>
      <c r="CK89" s="1034" t="s">
        <v>1745</v>
      </c>
      <c r="CL89" s="1033" t="s">
        <v>2679</v>
      </c>
      <c r="CM89" s="1034" t="s">
        <v>1741</v>
      </c>
      <c r="CN89" s="1033" t="s">
        <v>2680</v>
      </c>
      <c r="CO89" s="1034" t="s">
        <v>1743</v>
      </c>
      <c r="CP89" s="1033" t="s">
        <v>2681</v>
      </c>
      <c r="CQ89" s="489">
        <v>3</v>
      </c>
      <c r="GC89" s="993" t="s">
        <v>46</v>
      </c>
      <c r="GD89" s="813" t="s">
        <v>3283</v>
      </c>
      <c r="GE89" s="479" t="s">
        <v>3348</v>
      </c>
      <c r="GF89" s="813" t="s">
        <v>3073</v>
      </c>
      <c r="GG89" s="605" t="s">
        <v>3492</v>
      </c>
      <c r="GI89" s="739" t="s">
        <v>120</v>
      </c>
      <c r="GJ89" s="388" t="s">
        <v>3775</v>
      </c>
      <c r="GK89" s="1279">
        <v>1974</v>
      </c>
      <c r="GL89" s="388" t="s">
        <v>3624</v>
      </c>
      <c r="GM89" s="1280" t="s">
        <v>3625</v>
      </c>
      <c r="GN89" s="1281">
        <v>70</v>
      </c>
      <c r="GU89" s="1154" t="s">
        <v>114</v>
      </c>
      <c r="GV89" s="128" t="s">
        <v>4000</v>
      </c>
      <c r="GW89" s="203">
        <v>1999</v>
      </c>
      <c r="GX89" s="128"/>
      <c r="GY89" s="1311">
        <v>0.019634386574074073</v>
      </c>
      <c r="GZ89" s="486">
        <v>121</v>
      </c>
      <c r="HU89" s="1498"/>
      <c r="HV89" s="1473"/>
      <c r="HW89" s="1473"/>
      <c r="HX89" s="1487"/>
      <c r="HY89" s="1487"/>
      <c r="HZ89" s="1487"/>
      <c r="IA89" s="1487"/>
      <c r="IB89" s="1487"/>
      <c r="IC89" s="1487"/>
      <c r="ID89" s="1487"/>
      <c r="IE89" s="1487"/>
      <c r="IF89" s="1487"/>
      <c r="IG89" s="1487"/>
      <c r="IH89" s="1487"/>
      <c r="II89" s="1487"/>
      <c r="IJ89" s="1502"/>
      <c r="IL89" s="1154" t="s">
        <v>453</v>
      </c>
      <c r="IM89" s="1299" t="s">
        <v>4779</v>
      </c>
      <c r="IN89" s="1247">
        <v>1986</v>
      </c>
      <c r="IO89" s="1362"/>
      <c r="IP89" s="1363">
        <v>0.01773488425925926</v>
      </c>
      <c r="IQ89" s="1300" t="s">
        <v>2786</v>
      </c>
    </row>
    <row r="90" spans="11:251" ht="12.75">
      <c r="K90" s="954"/>
      <c r="AN90" s="79" t="s">
        <v>74</v>
      </c>
      <c r="AO90" s="80" t="s">
        <v>190</v>
      </c>
      <c r="CF90" s="1042" t="s">
        <v>47</v>
      </c>
      <c r="CG90" s="1035" t="s">
        <v>35</v>
      </c>
      <c r="CH90" s="1036" t="s">
        <v>2682</v>
      </c>
      <c r="CI90" s="1037" t="s">
        <v>1747</v>
      </c>
      <c r="CJ90" s="1036" t="s">
        <v>2683</v>
      </c>
      <c r="CK90" s="1037" t="s">
        <v>1739</v>
      </c>
      <c r="CL90" s="1036" t="s">
        <v>2684</v>
      </c>
      <c r="CM90" s="1037" t="s">
        <v>2314</v>
      </c>
      <c r="CN90" s="1036" t="s">
        <v>2685</v>
      </c>
      <c r="CO90" s="1037" t="s">
        <v>1741</v>
      </c>
      <c r="CP90" s="1036" t="s">
        <v>2686</v>
      </c>
      <c r="CQ90" s="1043">
        <v>4</v>
      </c>
      <c r="GC90" s="993" t="s">
        <v>50</v>
      </c>
      <c r="GD90" s="813" t="s">
        <v>3293</v>
      </c>
      <c r="GE90" s="479" t="s">
        <v>3337</v>
      </c>
      <c r="GF90" s="813" t="s">
        <v>3045</v>
      </c>
      <c r="GG90" s="605" t="s">
        <v>3449</v>
      </c>
      <c r="GI90" s="739" t="s">
        <v>121</v>
      </c>
      <c r="GJ90" s="388" t="s">
        <v>3776</v>
      </c>
      <c r="GK90" s="1279">
        <v>1969</v>
      </c>
      <c r="GL90" s="388" t="s">
        <v>216</v>
      </c>
      <c r="GM90" s="1280" t="s">
        <v>3626</v>
      </c>
      <c r="GN90" s="1281">
        <v>74</v>
      </c>
      <c r="GU90" s="1154" t="s">
        <v>54</v>
      </c>
      <c r="GV90" s="128" t="s">
        <v>4001</v>
      </c>
      <c r="GW90" s="203">
        <v>1997</v>
      </c>
      <c r="GX90" s="128" t="s">
        <v>4002</v>
      </c>
      <c r="GY90" s="1311">
        <v>0.0199809375</v>
      </c>
      <c r="GZ90" s="486">
        <v>144</v>
      </c>
      <c r="HU90" s="1498"/>
      <c r="HV90" s="1473"/>
      <c r="HW90" s="1473"/>
      <c r="HX90" s="1487"/>
      <c r="HY90" s="1487"/>
      <c r="HZ90" s="1487"/>
      <c r="IA90" s="1487"/>
      <c r="IB90" s="1487"/>
      <c r="IC90" s="1487"/>
      <c r="ID90" s="1487"/>
      <c r="IE90" s="1487"/>
      <c r="IF90" s="1487"/>
      <c r="IG90" s="1487"/>
      <c r="IH90" s="1487"/>
      <c r="II90" s="1487"/>
      <c r="IJ90" s="1502"/>
      <c r="IL90" s="1154" t="s">
        <v>455</v>
      </c>
      <c r="IM90" s="1299" t="s">
        <v>4780</v>
      </c>
      <c r="IN90" s="1247">
        <v>1990</v>
      </c>
      <c r="IO90" s="1362"/>
      <c r="IP90" s="1363">
        <v>0.017744814814814814</v>
      </c>
      <c r="IQ90" s="1300" t="s">
        <v>2787</v>
      </c>
    </row>
    <row r="91" spans="40:251" ht="12.75">
      <c r="AN91" s="79" t="s">
        <v>252</v>
      </c>
      <c r="AO91" s="80" t="s">
        <v>1422</v>
      </c>
      <c r="CF91" s="1042" t="s">
        <v>55</v>
      </c>
      <c r="CG91" s="1035" t="s">
        <v>142</v>
      </c>
      <c r="CH91" s="1036" t="s">
        <v>2687</v>
      </c>
      <c r="CI91" s="1037" t="s">
        <v>1749</v>
      </c>
      <c r="CJ91" s="1036" t="s">
        <v>2688</v>
      </c>
      <c r="CK91" s="1037" t="s">
        <v>1747</v>
      </c>
      <c r="CL91" s="1036" t="s">
        <v>2689</v>
      </c>
      <c r="CM91" s="1037" t="s">
        <v>1745</v>
      </c>
      <c r="CN91" s="1036" t="s">
        <v>2690</v>
      </c>
      <c r="CO91" s="1037" t="s">
        <v>1745</v>
      </c>
      <c r="CP91" s="1036" t="s">
        <v>2691</v>
      </c>
      <c r="CQ91" s="1043">
        <v>5</v>
      </c>
      <c r="GC91" s="993" t="s">
        <v>49</v>
      </c>
      <c r="GD91" s="813" t="s">
        <v>3450</v>
      </c>
      <c r="GE91" s="479" t="s">
        <v>3337</v>
      </c>
      <c r="GF91" s="813" t="s">
        <v>3064</v>
      </c>
      <c r="GG91" s="605" t="s">
        <v>3451</v>
      </c>
      <c r="GI91" s="739" t="s">
        <v>63</v>
      </c>
      <c r="GJ91" s="388" t="s">
        <v>3777</v>
      </c>
      <c r="GK91" s="1279">
        <v>1968</v>
      </c>
      <c r="GL91" s="388" t="s">
        <v>3383</v>
      </c>
      <c r="GM91" s="1280" t="s">
        <v>3627</v>
      </c>
      <c r="GN91" s="1281">
        <v>81</v>
      </c>
      <c r="GU91" s="1154" t="s">
        <v>120</v>
      </c>
      <c r="GV91" s="128" t="s">
        <v>4003</v>
      </c>
      <c r="GW91" s="203">
        <v>1996</v>
      </c>
      <c r="GX91" s="128"/>
      <c r="GY91" s="1311">
        <v>0.02008059027777778</v>
      </c>
      <c r="GZ91" s="486">
        <v>146</v>
      </c>
      <c r="HU91" s="1498"/>
      <c r="HV91" s="1473"/>
      <c r="HW91" s="1473"/>
      <c r="HX91" s="1487"/>
      <c r="HY91" s="1487"/>
      <c r="HZ91" s="1487"/>
      <c r="IA91" s="1487"/>
      <c r="IB91" s="1487"/>
      <c r="IC91" s="1487"/>
      <c r="ID91" s="1487"/>
      <c r="IE91" s="1487"/>
      <c r="IF91" s="1487"/>
      <c r="IG91" s="1487"/>
      <c r="IH91" s="1487"/>
      <c r="II91" s="1487"/>
      <c r="IJ91" s="1502"/>
      <c r="IL91" s="1154" t="s">
        <v>457</v>
      </c>
      <c r="IM91" s="1299" t="s">
        <v>4781</v>
      </c>
      <c r="IN91" s="1247">
        <v>1980</v>
      </c>
      <c r="IO91" s="1362"/>
      <c r="IP91" s="1363">
        <v>0.017746898148148147</v>
      </c>
      <c r="IQ91" s="1300" t="s">
        <v>2788</v>
      </c>
    </row>
    <row r="92" spans="40:251" ht="12.75">
      <c r="AN92" s="79" t="s">
        <v>247</v>
      </c>
      <c r="AO92" s="80" t="s">
        <v>4630</v>
      </c>
      <c r="CF92" s="907" t="s">
        <v>52</v>
      </c>
      <c r="CG92" s="842" t="s">
        <v>2692</v>
      </c>
      <c r="CH92" s="1033" t="s">
        <v>2693</v>
      </c>
      <c r="CI92" s="1034" t="s">
        <v>1751</v>
      </c>
      <c r="CJ92" s="1033" t="s">
        <v>2694</v>
      </c>
      <c r="CK92" s="1034" t="s">
        <v>1743</v>
      </c>
      <c r="CL92" s="1033" t="s">
        <v>2695</v>
      </c>
      <c r="CM92" s="1034" t="s">
        <v>1747</v>
      </c>
      <c r="CN92" s="1033" t="s">
        <v>2662</v>
      </c>
      <c r="CO92" s="1034" t="s">
        <v>1747</v>
      </c>
      <c r="CP92" s="1033" t="s">
        <v>2696</v>
      </c>
      <c r="CQ92" s="489">
        <v>6</v>
      </c>
      <c r="GC92" s="993" t="s">
        <v>47</v>
      </c>
      <c r="GD92" s="813" t="s">
        <v>3292</v>
      </c>
      <c r="GE92" s="479" t="s">
        <v>3337</v>
      </c>
      <c r="GF92" s="813" t="s">
        <v>3073</v>
      </c>
      <c r="GG92" s="605" t="s">
        <v>3452</v>
      </c>
      <c r="GI92" s="739" t="s">
        <v>151</v>
      </c>
      <c r="GJ92" s="388" t="s">
        <v>3778</v>
      </c>
      <c r="GK92" s="1279">
        <v>1967</v>
      </c>
      <c r="GL92" s="388" t="s">
        <v>3628</v>
      </c>
      <c r="GM92" s="1280" t="s">
        <v>3629</v>
      </c>
      <c r="GN92" s="1281">
        <v>82</v>
      </c>
      <c r="GU92" s="1154" t="s">
        <v>121</v>
      </c>
      <c r="GV92" s="128" t="s">
        <v>4004</v>
      </c>
      <c r="GW92" s="203">
        <v>1996</v>
      </c>
      <c r="GX92" s="128" t="s">
        <v>3997</v>
      </c>
      <c r="GY92" s="1311">
        <v>0.021248865740740742</v>
      </c>
      <c r="GZ92" s="486">
        <v>192</v>
      </c>
      <c r="HU92" s="1498"/>
      <c r="HV92" s="1473"/>
      <c r="HW92" s="1473"/>
      <c r="HX92" s="1487"/>
      <c r="HY92" s="1487"/>
      <c r="HZ92" s="1487"/>
      <c r="IA92" s="1487"/>
      <c r="IB92" s="1487"/>
      <c r="IC92" s="1487"/>
      <c r="ID92" s="1487"/>
      <c r="IE92" s="1487"/>
      <c r="IF92" s="1487"/>
      <c r="IG92" s="1487"/>
      <c r="IH92" s="1487"/>
      <c r="II92" s="1487"/>
      <c r="IJ92" s="1502"/>
      <c r="IL92" s="1154" t="s">
        <v>459</v>
      </c>
      <c r="IM92" s="1299" t="s">
        <v>4782</v>
      </c>
      <c r="IN92" s="1247">
        <v>1981</v>
      </c>
      <c r="IO92" s="1362"/>
      <c r="IP92" s="1363">
        <v>0.01775047453703704</v>
      </c>
      <c r="IQ92" s="1300" t="s">
        <v>2789</v>
      </c>
    </row>
    <row r="93" spans="40:251" ht="12.75">
      <c r="AN93" s="79" t="s">
        <v>248</v>
      </c>
      <c r="AO93" s="80" t="s">
        <v>4633</v>
      </c>
      <c r="CF93" s="1042" t="s">
        <v>56</v>
      </c>
      <c r="CG93" s="1035" t="s">
        <v>1813</v>
      </c>
      <c r="CH93" s="1036" t="s">
        <v>2697</v>
      </c>
      <c r="CI93" s="1037" t="s">
        <v>1743</v>
      </c>
      <c r="CJ93" s="1036" t="s">
        <v>2698</v>
      </c>
      <c r="CK93" s="1037" t="s">
        <v>2314</v>
      </c>
      <c r="CL93" s="1036" t="s">
        <v>2699</v>
      </c>
      <c r="CM93" s="1037" t="s">
        <v>1749</v>
      </c>
      <c r="CN93" s="1036" t="s">
        <v>2662</v>
      </c>
      <c r="CO93" s="1037" t="s">
        <v>1747</v>
      </c>
      <c r="CP93" s="1036" t="s">
        <v>2700</v>
      </c>
      <c r="CQ93" s="1043">
        <v>7</v>
      </c>
      <c r="GC93" s="993" t="s">
        <v>55</v>
      </c>
      <c r="GD93" s="813" t="s">
        <v>3453</v>
      </c>
      <c r="GE93" s="479" t="s">
        <v>3355</v>
      </c>
      <c r="GF93" s="813" t="s">
        <v>3064</v>
      </c>
      <c r="GG93" s="605" t="s">
        <v>3454</v>
      </c>
      <c r="GI93" s="739" t="s">
        <v>59</v>
      </c>
      <c r="GJ93" s="388" t="s">
        <v>3779</v>
      </c>
      <c r="GK93" s="1279">
        <v>1970</v>
      </c>
      <c r="GL93" s="388" t="s">
        <v>3630</v>
      </c>
      <c r="GM93" s="1280" t="s">
        <v>3631</v>
      </c>
      <c r="GN93" s="1281">
        <v>83</v>
      </c>
      <c r="GU93" s="1154" t="s">
        <v>63</v>
      </c>
      <c r="GV93" s="128" t="s">
        <v>4005</v>
      </c>
      <c r="GW93" s="203">
        <v>2002</v>
      </c>
      <c r="GX93" s="128" t="s">
        <v>3928</v>
      </c>
      <c r="GY93" s="1311">
        <v>0.02573891203703704</v>
      </c>
      <c r="GZ93" s="486">
        <v>278</v>
      </c>
      <c r="HU93" s="1498"/>
      <c r="HV93" s="1473"/>
      <c r="HW93" s="1473"/>
      <c r="HX93" s="1487"/>
      <c r="HY93" s="1487"/>
      <c r="HZ93" s="1487"/>
      <c r="IA93" s="1487"/>
      <c r="IB93" s="1487"/>
      <c r="IC93" s="1487"/>
      <c r="ID93" s="1487"/>
      <c r="IE93" s="1487"/>
      <c r="IF93" s="1487"/>
      <c r="IG93" s="1487"/>
      <c r="IH93" s="1487"/>
      <c r="II93" s="1487"/>
      <c r="IJ93" s="1502"/>
      <c r="IL93" s="1154" t="s">
        <v>461</v>
      </c>
      <c r="IM93" s="1299" t="s">
        <v>4783</v>
      </c>
      <c r="IN93" s="1247">
        <v>1976</v>
      </c>
      <c r="IO93" s="1362" t="s">
        <v>4749</v>
      </c>
      <c r="IP93" s="1363">
        <v>0.017764467592592596</v>
      </c>
      <c r="IQ93" s="1300" t="s">
        <v>2790</v>
      </c>
    </row>
    <row r="94" spans="11:251" ht="13.5" thickBot="1">
      <c r="K94" s="954"/>
      <c r="AN94" s="1340"/>
      <c r="CF94" s="907" t="s">
        <v>53</v>
      </c>
      <c r="CG94" s="842" t="s">
        <v>2701</v>
      </c>
      <c r="CH94" s="1033" t="s">
        <v>2702</v>
      </c>
      <c r="CI94" s="1034" t="s">
        <v>2314</v>
      </c>
      <c r="CJ94" s="1033" t="s">
        <v>2703</v>
      </c>
      <c r="CK94" s="1034" t="s">
        <v>1751</v>
      </c>
      <c r="CL94" s="1033" t="s">
        <v>2704</v>
      </c>
      <c r="CM94" s="1034" t="s">
        <v>1751</v>
      </c>
      <c r="CN94" s="1033" t="s">
        <v>2705</v>
      </c>
      <c r="CO94" s="1034" t="s">
        <v>1751</v>
      </c>
      <c r="CP94" s="1033" t="s">
        <v>2706</v>
      </c>
      <c r="CQ94" s="489">
        <v>8</v>
      </c>
      <c r="GC94" s="993" t="s">
        <v>52</v>
      </c>
      <c r="GD94" s="813" t="s">
        <v>3289</v>
      </c>
      <c r="GE94" s="479" t="s">
        <v>3339</v>
      </c>
      <c r="GF94" s="813" t="s">
        <v>129</v>
      </c>
      <c r="GG94" s="605" t="s">
        <v>3456</v>
      </c>
      <c r="GI94" s="739" t="s">
        <v>58</v>
      </c>
      <c r="GJ94" s="388" t="s">
        <v>3780</v>
      </c>
      <c r="GK94" s="1279">
        <v>1969</v>
      </c>
      <c r="GL94" s="388" t="s">
        <v>3632</v>
      </c>
      <c r="GM94" s="1280" t="s">
        <v>3633</v>
      </c>
      <c r="GN94" s="1281">
        <v>97</v>
      </c>
      <c r="GU94" s="1155" t="s">
        <v>151</v>
      </c>
      <c r="GV94" s="177" t="s">
        <v>4006</v>
      </c>
      <c r="GW94" s="211">
        <v>2009</v>
      </c>
      <c r="GX94" s="177"/>
      <c r="GY94" s="1312">
        <v>0.02843510416666667</v>
      </c>
      <c r="GZ94" s="484">
        <v>289</v>
      </c>
      <c r="HU94" s="1509"/>
      <c r="HV94" s="1382"/>
      <c r="HW94" s="1382"/>
      <c r="HX94" s="1499"/>
      <c r="HY94" s="1499"/>
      <c r="HZ94" s="1499"/>
      <c r="IA94" s="1499"/>
      <c r="IB94" s="1499"/>
      <c r="IC94" s="1499"/>
      <c r="ID94" s="1499"/>
      <c r="IE94" s="1499"/>
      <c r="IF94" s="1499"/>
      <c r="IG94" s="1499"/>
      <c r="IH94" s="1499"/>
      <c r="II94" s="1499"/>
      <c r="IJ94" s="1514"/>
      <c r="IL94" s="1154" t="s">
        <v>463</v>
      </c>
      <c r="IM94" s="1299" t="s">
        <v>4784</v>
      </c>
      <c r="IN94" s="1247">
        <v>1993</v>
      </c>
      <c r="IO94" s="1362" t="s">
        <v>4785</v>
      </c>
      <c r="IP94" s="1363">
        <v>0.017859444444444445</v>
      </c>
      <c r="IQ94" s="1300" t="s">
        <v>2792</v>
      </c>
    </row>
    <row r="95" spans="40:251" ht="13.5" thickBot="1">
      <c r="AN95" s="1339" t="s">
        <v>1964</v>
      </c>
      <c r="AO95" s="80"/>
      <c r="CF95" s="908" t="s">
        <v>57</v>
      </c>
      <c r="CG95" s="1044" t="s">
        <v>1962</v>
      </c>
      <c r="CH95" s="1045" t="s">
        <v>2707</v>
      </c>
      <c r="CI95" s="1046" t="s">
        <v>1745</v>
      </c>
      <c r="CJ95" s="1045" t="s">
        <v>2708</v>
      </c>
      <c r="CK95" s="1046" t="s">
        <v>1749</v>
      </c>
      <c r="CL95" s="1045" t="s">
        <v>2709</v>
      </c>
      <c r="CM95" s="1046" t="s">
        <v>1743</v>
      </c>
      <c r="CN95" s="1045" t="s">
        <v>2710</v>
      </c>
      <c r="CO95" s="1046" t="s">
        <v>2314</v>
      </c>
      <c r="CP95" s="1045" t="s">
        <v>2711</v>
      </c>
      <c r="CQ95" s="491">
        <v>9</v>
      </c>
      <c r="GC95" s="993" t="s">
        <v>56</v>
      </c>
      <c r="GD95" s="813" t="s">
        <v>3457</v>
      </c>
      <c r="GE95" s="479" t="s">
        <v>3361</v>
      </c>
      <c r="GF95" s="813" t="s">
        <v>3064</v>
      </c>
      <c r="GG95" s="605" t="s">
        <v>3458</v>
      </c>
      <c r="GI95" s="739" t="s">
        <v>122</v>
      </c>
      <c r="GJ95" s="388" t="s">
        <v>3781</v>
      </c>
      <c r="GK95" s="1279">
        <v>1973</v>
      </c>
      <c r="GL95" s="388" t="s">
        <v>1471</v>
      </c>
      <c r="GM95" s="1280" t="s">
        <v>3634</v>
      </c>
      <c r="GN95" s="1281">
        <v>117</v>
      </c>
      <c r="GU95" s="1275" t="s">
        <v>4007</v>
      </c>
      <c r="GV95" s="481"/>
      <c r="GW95" s="481" t="s">
        <v>1807</v>
      </c>
      <c r="GX95" s="558"/>
      <c r="GY95" s="1304" t="s">
        <v>159</v>
      </c>
      <c r="GZ95" s="492" t="s">
        <v>3825</v>
      </c>
      <c r="HU95" s="993" t="s">
        <v>46</v>
      </c>
      <c r="HV95" s="812" t="s">
        <v>4540</v>
      </c>
      <c r="HW95" s="812" t="s">
        <v>32</v>
      </c>
      <c r="HX95" s="479" t="s">
        <v>3228</v>
      </c>
      <c r="HY95" s="479" t="s">
        <v>4316</v>
      </c>
      <c r="HZ95" s="479" t="s">
        <v>3228</v>
      </c>
      <c r="IA95" s="479" t="s">
        <v>4312</v>
      </c>
      <c r="IB95" s="479" t="s">
        <v>4312</v>
      </c>
      <c r="IC95" s="479" t="s">
        <v>4312</v>
      </c>
      <c r="ID95" s="479" t="s">
        <v>4312</v>
      </c>
      <c r="IE95" s="479" t="s">
        <v>4312</v>
      </c>
      <c r="IF95" s="479" t="s">
        <v>4312</v>
      </c>
      <c r="IG95" s="479" t="s">
        <v>4312</v>
      </c>
      <c r="IH95" s="479" t="s">
        <v>4312</v>
      </c>
      <c r="II95" s="479" t="s">
        <v>3228</v>
      </c>
      <c r="IJ95" s="605" t="s">
        <v>1413</v>
      </c>
      <c r="IL95" s="1154" t="s">
        <v>465</v>
      </c>
      <c r="IM95" s="1299" t="s">
        <v>4786</v>
      </c>
      <c r="IN95" s="1247">
        <v>1979</v>
      </c>
      <c r="IO95" s="1362"/>
      <c r="IP95" s="1363">
        <v>0.01789310185185185</v>
      </c>
      <c r="IQ95" s="1300" t="s">
        <v>2793</v>
      </c>
    </row>
    <row r="96" spans="40:251" ht="12.75">
      <c r="AN96" s="79" t="s">
        <v>249</v>
      </c>
      <c r="AO96" s="80" t="s">
        <v>80</v>
      </c>
      <c r="CH96" s="1032"/>
      <c r="CJ96" s="1032"/>
      <c r="CL96" s="1032"/>
      <c r="CN96" s="1032"/>
      <c r="CP96" s="1032"/>
      <c r="GC96" s="993" t="s">
        <v>53</v>
      </c>
      <c r="GD96" s="813" t="s">
        <v>3459</v>
      </c>
      <c r="GE96" s="479" t="s">
        <v>3355</v>
      </c>
      <c r="GF96" s="813" t="s">
        <v>3064</v>
      </c>
      <c r="GG96" s="605" t="s">
        <v>3432</v>
      </c>
      <c r="GI96" s="739" t="s">
        <v>152</v>
      </c>
      <c r="GJ96" s="388" t="s">
        <v>3782</v>
      </c>
      <c r="GK96" s="1279">
        <v>1973</v>
      </c>
      <c r="GL96" s="388" t="s">
        <v>1471</v>
      </c>
      <c r="GM96" s="1280" t="s">
        <v>3635</v>
      </c>
      <c r="GN96" s="1281">
        <v>123</v>
      </c>
      <c r="GU96" s="1154" t="s">
        <v>46</v>
      </c>
      <c r="GV96" s="128" t="s">
        <v>4008</v>
      </c>
      <c r="GW96" s="203">
        <v>1991</v>
      </c>
      <c r="GX96" s="128"/>
      <c r="GY96" s="1311">
        <v>0.017137731481481483</v>
      </c>
      <c r="GZ96" s="486">
        <v>37</v>
      </c>
      <c r="HU96" s="993" t="s">
        <v>50</v>
      </c>
      <c r="HV96" s="812" t="s">
        <v>4541</v>
      </c>
      <c r="HW96" s="812" t="s">
        <v>205</v>
      </c>
      <c r="HX96" s="479" t="s">
        <v>3144</v>
      </c>
      <c r="HY96" s="479" t="s">
        <v>4316</v>
      </c>
      <c r="HZ96" s="479" t="s">
        <v>3144</v>
      </c>
      <c r="IA96" s="479" t="s">
        <v>1741</v>
      </c>
      <c r="IB96" s="479" t="s">
        <v>4312</v>
      </c>
      <c r="IC96" s="479" t="s">
        <v>4312</v>
      </c>
      <c r="ID96" s="479" t="s">
        <v>4312</v>
      </c>
      <c r="IE96" s="479" t="s">
        <v>4312</v>
      </c>
      <c r="IF96" s="479" t="s">
        <v>4312</v>
      </c>
      <c r="IG96" s="479" t="s">
        <v>4312</v>
      </c>
      <c r="IH96" s="479" t="s">
        <v>1741</v>
      </c>
      <c r="II96" s="479" t="s">
        <v>4552</v>
      </c>
      <c r="IJ96" s="605" t="s">
        <v>1739</v>
      </c>
      <c r="IL96" s="1154" t="s">
        <v>467</v>
      </c>
      <c r="IM96" s="1299" t="s">
        <v>4787</v>
      </c>
      <c r="IN96" s="1247">
        <v>1994</v>
      </c>
      <c r="IO96" s="1362"/>
      <c r="IP96" s="1363">
        <v>0.01794633101851852</v>
      </c>
      <c r="IQ96" s="1300" t="s">
        <v>2794</v>
      </c>
    </row>
    <row r="97" spans="40:251" ht="13.5" thickBot="1">
      <c r="AN97" s="79" t="s">
        <v>250</v>
      </c>
      <c r="AO97" s="80" t="s">
        <v>76</v>
      </c>
      <c r="CL97" s="1032"/>
      <c r="CN97" s="1032"/>
      <c r="CP97" s="1032"/>
      <c r="GC97" s="993" t="s">
        <v>57</v>
      </c>
      <c r="GD97" s="813" t="s">
        <v>3295</v>
      </c>
      <c r="GE97" s="479" t="s">
        <v>3361</v>
      </c>
      <c r="GF97" s="813" t="s">
        <v>204</v>
      </c>
      <c r="GG97" s="605" t="s">
        <v>3460</v>
      </c>
      <c r="GI97" s="740" t="s">
        <v>153</v>
      </c>
      <c r="GJ97" s="389" t="s">
        <v>3783</v>
      </c>
      <c r="GK97" s="1282">
        <v>1973</v>
      </c>
      <c r="GL97" s="389" t="s">
        <v>129</v>
      </c>
      <c r="GM97" s="1283" t="s">
        <v>3636</v>
      </c>
      <c r="GN97" s="1284">
        <v>131</v>
      </c>
      <c r="GU97" s="1154" t="s">
        <v>50</v>
      </c>
      <c r="GV97" s="128" t="s">
        <v>4009</v>
      </c>
      <c r="GW97" s="203">
        <v>1991</v>
      </c>
      <c r="GX97" s="128"/>
      <c r="GY97" s="1311">
        <v>0.017138958333333332</v>
      </c>
      <c r="GZ97" s="486">
        <v>38</v>
      </c>
      <c r="HU97" s="993" t="s">
        <v>49</v>
      </c>
      <c r="HV97" s="812" t="s">
        <v>4542</v>
      </c>
      <c r="HW97" s="812" t="s">
        <v>212</v>
      </c>
      <c r="HX97" s="479" t="s">
        <v>4553</v>
      </c>
      <c r="HY97" s="479" t="s">
        <v>4316</v>
      </c>
      <c r="HZ97" s="479" t="s">
        <v>4553</v>
      </c>
      <c r="IA97" s="479" t="s">
        <v>1413</v>
      </c>
      <c r="IB97" s="479" t="s">
        <v>4312</v>
      </c>
      <c r="IC97" s="479" t="s">
        <v>4312</v>
      </c>
      <c r="ID97" s="479" t="s">
        <v>4312</v>
      </c>
      <c r="IE97" s="479" t="s">
        <v>4312</v>
      </c>
      <c r="IF97" s="479" t="s">
        <v>4312</v>
      </c>
      <c r="IG97" s="479" t="s">
        <v>4312</v>
      </c>
      <c r="IH97" s="479" t="s">
        <v>1413</v>
      </c>
      <c r="II97" s="479" t="s">
        <v>4554</v>
      </c>
      <c r="IJ97" s="605" t="s">
        <v>1741</v>
      </c>
      <c r="IL97" s="1154" t="s">
        <v>469</v>
      </c>
      <c r="IM97" s="1299" t="s">
        <v>4788</v>
      </c>
      <c r="IN97" s="1247">
        <v>1992</v>
      </c>
      <c r="IO97" s="1362" t="s">
        <v>4785</v>
      </c>
      <c r="IP97" s="1363">
        <v>0.01797226851851852</v>
      </c>
      <c r="IQ97" s="1300" t="s">
        <v>2795</v>
      </c>
    </row>
    <row r="98" spans="11:251" ht="13.5" thickBot="1">
      <c r="K98" s="954"/>
      <c r="AN98" s="79" t="s">
        <v>251</v>
      </c>
      <c r="AO98" s="80" t="s">
        <v>83</v>
      </c>
      <c r="CP98" s="1032"/>
      <c r="GC98" s="993" t="s">
        <v>51</v>
      </c>
      <c r="GD98" s="813" t="s">
        <v>3461</v>
      </c>
      <c r="GE98" s="479" t="s">
        <v>3361</v>
      </c>
      <c r="GF98" s="813" t="s">
        <v>32</v>
      </c>
      <c r="GG98" s="605" t="s">
        <v>3462</v>
      </c>
      <c r="GI98" s="1275" t="s">
        <v>3831</v>
      </c>
      <c r="GJ98" s="481"/>
      <c r="GK98" s="481" t="s">
        <v>1463</v>
      </c>
      <c r="GL98" s="487" t="s">
        <v>1464</v>
      </c>
      <c r="GM98" s="481" t="s">
        <v>66</v>
      </c>
      <c r="GN98" s="683" t="s">
        <v>3825</v>
      </c>
      <c r="GU98" s="1154" t="s">
        <v>49</v>
      </c>
      <c r="GV98" s="128" t="s">
        <v>4010</v>
      </c>
      <c r="GW98" s="203">
        <v>1994</v>
      </c>
      <c r="GX98" s="128" t="s">
        <v>3919</v>
      </c>
      <c r="GY98" s="1311">
        <v>0.017390208333333334</v>
      </c>
      <c r="GZ98" s="486">
        <v>43</v>
      </c>
      <c r="HU98" s="1123" t="s">
        <v>47</v>
      </c>
      <c r="HV98" s="818" t="s">
        <v>4543</v>
      </c>
      <c r="HW98" s="818" t="s">
        <v>32</v>
      </c>
      <c r="HX98" s="483" t="s">
        <v>4555</v>
      </c>
      <c r="HY98" s="483" t="s">
        <v>4316</v>
      </c>
      <c r="HZ98" s="483" t="s">
        <v>4555</v>
      </c>
      <c r="IA98" s="483" t="s">
        <v>1413</v>
      </c>
      <c r="IB98" s="483" t="s">
        <v>1741</v>
      </c>
      <c r="IC98" s="483" t="s">
        <v>4312</v>
      </c>
      <c r="ID98" s="483" t="s">
        <v>4312</v>
      </c>
      <c r="IE98" s="483" t="s">
        <v>4312</v>
      </c>
      <c r="IF98" s="483" t="s">
        <v>4312</v>
      </c>
      <c r="IG98" s="483" t="s">
        <v>4312</v>
      </c>
      <c r="IH98" s="483" t="s">
        <v>1743</v>
      </c>
      <c r="II98" s="483" t="s">
        <v>4556</v>
      </c>
      <c r="IJ98" s="831" t="s">
        <v>1743</v>
      </c>
      <c r="IL98" s="1154" t="s">
        <v>472</v>
      </c>
      <c r="IM98" s="1299" t="s">
        <v>4789</v>
      </c>
      <c r="IN98" s="1247">
        <v>1995</v>
      </c>
      <c r="IO98" s="1362" t="s">
        <v>4790</v>
      </c>
      <c r="IP98" s="1363">
        <v>0.01797997685185185</v>
      </c>
      <c r="IQ98" s="1300" t="s">
        <v>2797</v>
      </c>
    </row>
    <row r="99" spans="40:251" ht="12.75">
      <c r="AN99" s="79" t="s">
        <v>74</v>
      </c>
      <c r="AO99" s="80" t="s">
        <v>401</v>
      </c>
      <c r="CP99" s="1032"/>
      <c r="GC99" s="993" t="s">
        <v>48</v>
      </c>
      <c r="GD99" s="813" t="s">
        <v>3463</v>
      </c>
      <c r="GE99" s="479" t="s">
        <v>3355</v>
      </c>
      <c r="GF99" s="813" t="s">
        <v>1541</v>
      </c>
      <c r="GG99" s="605" t="s">
        <v>3464</v>
      </c>
      <c r="GI99" s="739" t="s">
        <v>46</v>
      </c>
      <c r="GJ99" s="388" t="s">
        <v>3784</v>
      </c>
      <c r="GK99" s="1279">
        <v>1960</v>
      </c>
      <c r="GL99" s="388" t="s">
        <v>3071</v>
      </c>
      <c r="GM99" s="1280" t="s">
        <v>3637</v>
      </c>
      <c r="GN99" s="1281">
        <v>12</v>
      </c>
      <c r="GU99" s="1154" t="s">
        <v>47</v>
      </c>
      <c r="GV99" s="128" t="s">
        <v>4011</v>
      </c>
      <c r="GW99" s="203">
        <v>1992</v>
      </c>
      <c r="GX99" s="128"/>
      <c r="GY99" s="1311">
        <v>0.01877462962962963</v>
      </c>
      <c r="GZ99" s="486">
        <v>74</v>
      </c>
      <c r="HU99" s="1511" t="s">
        <v>4575</v>
      </c>
      <c r="HV99" s="1512"/>
      <c r="HW99" s="1512"/>
      <c r="HX99" s="1488" t="s">
        <v>4296</v>
      </c>
      <c r="HY99" s="1488"/>
      <c r="HZ99" s="1488"/>
      <c r="IA99" s="1488" t="s">
        <v>4297</v>
      </c>
      <c r="IB99" s="1488"/>
      <c r="IC99" s="1488"/>
      <c r="ID99" s="1488"/>
      <c r="IE99" s="1488"/>
      <c r="IF99" s="1488"/>
      <c r="IG99" s="1488"/>
      <c r="IH99" s="1488" t="s">
        <v>4298</v>
      </c>
      <c r="II99" s="1488"/>
      <c r="IJ99" s="1497"/>
      <c r="IL99" s="1154" t="s">
        <v>474</v>
      </c>
      <c r="IM99" s="1299" t="s">
        <v>4791</v>
      </c>
      <c r="IN99" s="1247">
        <v>1987</v>
      </c>
      <c r="IO99" s="1362"/>
      <c r="IP99" s="1363">
        <v>0.018035798611111112</v>
      </c>
      <c r="IQ99" s="1300" t="s">
        <v>2799</v>
      </c>
    </row>
    <row r="100" spans="40:251" ht="12.75">
      <c r="AN100" s="79" t="s">
        <v>252</v>
      </c>
      <c r="AO100" s="80" t="s">
        <v>101</v>
      </c>
      <c r="GC100" s="993" t="s">
        <v>62</v>
      </c>
      <c r="GD100" s="813" t="s">
        <v>3465</v>
      </c>
      <c r="GE100" s="479" t="s">
        <v>1781</v>
      </c>
      <c r="GF100" s="813" t="s">
        <v>32</v>
      </c>
      <c r="GG100" s="605" t="s">
        <v>3466</v>
      </c>
      <c r="GI100" s="739" t="s">
        <v>50</v>
      </c>
      <c r="GJ100" s="388" t="s">
        <v>3785</v>
      </c>
      <c r="GK100" s="1279">
        <v>1963</v>
      </c>
      <c r="GL100" s="388" t="s">
        <v>3548</v>
      </c>
      <c r="GM100" s="1280" t="s">
        <v>3638</v>
      </c>
      <c r="GN100" s="1281">
        <v>29</v>
      </c>
      <c r="GU100" s="1154" t="s">
        <v>55</v>
      </c>
      <c r="GV100" s="128" t="s">
        <v>4012</v>
      </c>
      <c r="GW100" s="203">
        <v>1995</v>
      </c>
      <c r="GX100" s="128"/>
      <c r="GY100" s="1311">
        <v>0.019184143518518517</v>
      </c>
      <c r="GZ100" s="486">
        <v>88</v>
      </c>
      <c r="HU100" s="1498" t="s">
        <v>1416</v>
      </c>
      <c r="HV100" s="1510" t="s">
        <v>4470</v>
      </c>
      <c r="HW100" s="1473" t="s">
        <v>4471</v>
      </c>
      <c r="HX100" s="1487" t="s">
        <v>4300</v>
      </c>
      <c r="HY100" s="1487" t="s">
        <v>266</v>
      </c>
      <c r="HZ100" s="1487" t="s">
        <v>4301</v>
      </c>
      <c r="IA100" s="1487" t="s">
        <v>4302</v>
      </c>
      <c r="IB100" s="1487" t="s">
        <v>4445</v>
      </c>
      <c r="IC100" s="1487" t="s">
        <v>270</v>
      </c>
      <c r="ID100" s="1487" t="s">
        <v>4446</v>
      </c>
      <c r="IE100" s="1487" t="s">
        <v>4448</v>
      </c>
      <c r="IF100" s="1487" t="s">
        <v>4447</v>
      </c>
      <c r="IG100" s="1487" t="s">
        <v>271</v>
      </c>
      <c r="IH100" s="1487" t="s">
        <v>4306</v>
      </c>
      <c r="II100" s="1487" t="s">
        <v>4307</v>
      </c>
      <c r="IJ100" s="1502" t="s">
        <v>4308</v>
      </c>
      <c r="IL100" s="1154" t="s">
        <v>477</v>
      </c>
      <c r="IM100" s="1299" t="s">
        <v>4792</v>
      </c>
      <c r="IN100" s="1247">
        <v>1991</v>
      </c>
      <c r="IO100" s="1362"/>
      <c r="IP100" s="1363">
        <v>0.01806943287037037</v>
      </c>
      <c r="IQ100" s="1300" t="s">
        <v>2800</v>
      </c>
    </row>
    <row r="101" spans="40:251" ht="12.75">
      <c r="AN101" s="79" t="s">
        <v>247</v>
      </c>
      <c r="AO101" s="80" t="s">
        <v>13</v>
      </c>
      <c r="GC101" s="993" t="s">
        <v>114</v>
      </c>
      <c r="GD101" s="813" t="s">
        <v>3467</v>
      </c>
      <c r="GE101" s="479" t="s">
        <v>3342</v>
      </c>
      <c r="GF101" s="813" t="s">
        <v>214</v>
      </c>
      <c r="GG101" s="605" t="s">
        <v>3468</v>
      </c>
      <c r="GI101" s="739" t="s">
        <v>49</v>
      </c>
      <c r="GJ101" s="388" t="s">
        <v>3786</v>
      </c>
      <c r="GK101" s="1279">
        <v>1962</v>
      </c>
      <c r="GL101" s="388" t="s">
        <v>3639</v>
      </c>
      <c r="GM101" s="1280" t="s">
        <v>3638</v>
      </c>
      <c r="GN101" s="1281">
        <v>30</v>
      </c>
      <c r="GU101" s="1154" t="s">
        <v>52</v>
      </c>
      <c r="GV101" s="128" t="s">
        <v>4013</v>
      </c>
      <c r="GW101" s="203">
        <v>1991</v>
      </c>
      <c r="GX101" s="128"/>
      <c r="GY101" s="1311">
        <v>0.019310555555555557</v>
      </c>
      <c r="GZ101" s="486">
        <v>95</v>
      </c>
      <c r="HU101" s="1498"/>
      <c r="HV101" s="1473"/>
      <c r="HW101" s="1473"/>
      <c r="HX101" s="1487"/>
      <c r="HY101" s="1487"/>
      <c r="HZ101" s="1487"/>
      <c r="IA101" s="1487"/>
      <c r="IB101" s="1487"/>
      <c r="IC101" s="1487"/>
      <c r="ID101" s="1487"/>
      <c r="IE101" s="1487"/>
      <c r="IF101" s="1487"/>
      <c r="IG101" s="1487"/>
      <c r="IH101" s="1487"/>
      <c r="II101" s="1487"/>
      <c r="IJ101" s="1502"/>
      <c r="IL101" s="1154" t="s">
        <v>479</v>
      </c>
      <c r="IM101" s="1299" t="s">
        <v>4793</v>
      </c>
      <c r="IN101" s="1247">
        <v>1978</v>
      </c>
      <c r="IO101" s="1362" t="s">
        <v>4794</v>
      </c>
      <c r="IP101" s="1363">
        <v>0.018093877314814814</v>
      </c>
      <c r="IQ101" s="1300" t="s">
        <v>2801</v>
      </c>
    </row>
    <row r="102" spans="11:251" ht="12.75">
      <c r="K102" s="954"/>
      <c r="AN102" s="79" t="s">
        <v>248</v>
      </c>
      <c r="AO102" s="80" t="s">
        <v>140</v>
      </c>
      <c r="GC102" s="993" t="s">
        <v>54</v>
      </c>
      <c r="GD102" s="813" t="s">
        <v>3469</v>
      </c>
      <c r="GE102" s="479" t="s">
        <v>3361</v>
      </c>
      <c r="GF102" s="813" t="s">
        <v>3112</v>
      </c>
      <c r="GG102" s="605" t="s">
        <v>3470</v>
      </c>
      <c r="GI102" s="739" t="s">
        <v>47</v>
      </c>
      <c r="GJ102" s="388" t="s">
        <v>3787</v>
      </c>
      <c r="GK102" s="1279">
        <v>1956</v>
      </c>
      <c r="GL102" s="388" t="s">
        <v>3640</v>
      </c>
      <c r="GM102" s="1280" t="s">
        <v>3641</v>
      </c>
      <c r="GN102" s="1281">
        <v>48</v>
      </c>
      <c r="GU102" s="1154" t="s">
        <v>56</v>
      </c>
      <c r="GV102" s="128" t="s">
        <v>4014</v>
      </c>
      <c r="GW102" s="203">
        <v>1992</v>
      </c>
      <c r="GX102" s="128"/>
      <c r="GY102" s="1311">
        <v>0.019358796296296294</v>
      </c>
      <c r="GZ102" s="486">
        <v>97</v>
      </c>
      <c r="HU102" s="1498"/>
      <c r="HV102" s="1473"/>
      <c r="HW102" s="1473"/>
      <c r="HX102" s="1487"/>
      <c r="HY102" s="1487"/>
      <c r="HZ102" s="1487"/>
      <c r="IA102" s="1487"/>
      <c r="IB102" s="1487"/>
      <c r="IC102" s="1487"/>
      <c r="ID102" s="1487"/>
      <c r="IE102" s="1487"/>
      <c r="IF102" s="1487"/>
      <c r="IG102" s="1487"/>
      <c r="IH102" s="1487"/>
      <c r="II102" s="1487"/>
      <c r="IJ102" s="1502"/>
      <c r="IL102" s="1154" t="s">
        <v>481</v>
      </c>
      <c r="IM102" s="1299" t="s">
        <v>4795</v>
      </c>
      <c r="IN102" s="1247">
        <v>1985</v>
      </c>
      <c r="IO102" s="1362"/>
      <c r="IP102" s="1363">
        <v>0.01814423611111111</v>
      </c>
      <c r="IQ102" s="1300" t="s">
        <v>2802</v>
      </c>
    </row>
    <row r="103" spans="40:251" ht="12.75">
      <c r="AN103" s="1340"/>
      <c r="GC103" s="993" t="s">
        <v>120</v>
      </c>
      <c r="GD103" s="813" t="s">
        <v>3471</v>
      </c>
      <c r="GE103" s="479" t="s">
        <v>3361</v>
      </c>
      <c r="GF103" s="813" t="s">
        <v>210</v>
      </c>
      <c r="GG103" s="605" t="s">
        <v>3472</v>
      </c>
      <c r="GI103" s="739" t="s">
        <v>55</v>
      </c>
      <c r="GJ103" s="388" t="s">
        <v>3788</v>
      </c>
      <c r="GK103" s="1279">
        <v>1961</v>
      </c>
      <c r="GL103" s="388" t="s">
        <v>3642</v>
      </c>
      <c r="GM103" s="1280" t="s">
        <v>3633</v>
      </c>
      <c r="GN103" s="1281">
        <v>96</v>
      </c>
      <c r="GU103" s="1154" t="s">
        <v>53</v>
      </c>
      <c r="GV103" s="128" t="s">
        <v>4015</v>
      </c>
      <c r="GW103" s="203">
        <v>1994</v>
      </c>
      <c r="GX103" s="128"/>
      <c r="GY103" s="1311">
        <v>0.019659363425925926</v>
      </c>
      <c r="GZ103" s="486">
        <v>123</v>
      </c>
      <c r="HU103" s="1498"/>
      <c r="HV103" s="1473"/>
      <c r="HW103" s="1473"/>
      <c r="HX103" s="1487"/>
      <c r="HY103" s="1487"/>
      <c r="HZ103" s="1487"/>
      <c r="IA103" s="1487"/>
      <c r="IB103" s="1487"/>
      <c r="IC103" s="1487"/>
      <c r="ID103" s="1487"/>
      <c r="IE103" s="1487"/>
      <c r="IF103" s="1487"/>
      <c r="IG103" s="1487"/>
      <c r="IH103" s="1487"/>
      <c r="II103" s="1487"/>
      <c r="IJ103" s="1502"/>
      <c r="IL103" s="1154" t="s">
        <v>484</v>
      </c>
      <c r="IM103" s="1299" t="s">
        <v>4796</v>
      </c>
      <c r="IN103" s="1247">
        <v>1993</v>
      </c>
      <c r="IO103" s="1362"/>
      <c r="IP103" s="1363">
        <v>0.01815886574074074</v>
      </c>
      <c r="IQ103" s="1300" t="s">
        <v>2803</v>
      </c>
    </row>
    <row r="104" spans="40:251" ht="12.75">
      <c r="AN104" s="1342" t="s">
        <v>2201</v>
      </c>
      <c r="AO104" s="80"/>
      <c r="GC104" s="993" t="s">
        <v>121</v>
      </c>
      <c r="GD104" s="813" t="s">
        <v>3473</v>
      </c>
      <c r="GE104" s="479" t="s">
        <v>3355</v>
      </c>
      <c r="GF104" s="813" t="s">
        <v>32</v>
      </c>
      <c r="GG104" s="605" t="s">
        <v>3474</v>
      </c>
      <c r="GI104" s="739" t="s">
        <v>52</v>
      </c>
      <c r="GJ104" s="388" t="s">
        <v>3789</v>
      </c>
      <c r="GK104" s="1279">
        <v>1960</v>
      </c>
      <c r="GL104" s="388" t="s">
        <v>3064</v>
      </c>
      <c r="GM104" s="1280" t="s">
        <v>3643</v>
      </c>
      <c r="GN104" s="1281">
        <v>105</v>
      </c>
      <c r="GU104" s="1154" t="s">
        <v>57</v>
      </c>
      <c r="GV104" s="128" t="s">
        <v>4016</v>
      </c>
      <c r="GW104" s="203">
        <v>1993</v>
      </c>
      <c r="GX104" s="128"/>
      <c r="GY104" s="1311">
        <v>0.019821666666666665</v>
      </c>
      <c r="GZ104" s="486">
        <v>133</v>
      </c>
      <c r="HU104" s="1498"/>
      <c r="HV104" s="1473"/>
      <c r="HW104" s="1473"/>
      <c r="HX104" s="1487"/>
      <c r="HY104" s="1487"/>
      <c r="HZ104" s="1487"/>
      <c r="IA104" s="1487"/>
      <c r="IB104" s="1487"/>
      <c r="IC104" s="1487"/>
      <c r="ID104" s="1487"/>
      <c r="IE104" s="1487"/>
      <c r="IF104" s="1487"/>
      <c r="IG104" s="1487"/>
      <c r="IH104" s="1487"/>
      <c r="II104" s="1487"/>
      <c r="IJ104" s="1502"/>
      <c r="IL104" s="1154" t="s">
        <v>485</v>
      </c>
      <c r="IM104" s="1299" t="s">
        <v>4797</v>
      </c>
      <c r="IN104" s="1247">
        <v>1988</v>
      </c>
      <c r="IO104" s="1362"/>
      <c r="IP104" s="1363">
        <v>0.018172962962962964</v>
      </c>
      <c r="IQ104" s="1300" t="s">
        <v>2804</v>
      </c>
    </row>
    <row r="105" spans="40:251" ht="12.75">
      <c r="AN105" s="79" t="s">
        <v>249</v>
      </c>
      <c r="AO105" s="80" t="s">
        <v>4639</v>
      </c>
      <c r="GC105" s="993" t="s">
        <v>63</v>
      </c>
      <c r="GD105" s="813" t="s">
        <v>3475</v>
      </c>
      <c r="GE105" s="479" t="s">
        <v>3361</v>
      </c>
      <c r="GF105" s="813" t="s">
        <v>32</v>
      </c>
      <c r="GG105" s="605" t="s">
        <v>3476</v>
      </c>
      <c r="GI105" s="739" t="s">
        <v>56</v>
      </c>
      <c r="GJ105" s="388" t="s">
        <v>3790</v>
      </c>
      <c r="GK105" s="1279">
        <v>1958</v>
      </c>
      <c r="GL105" s="388" t="s">
        <v>207</v>
      </c>
      <c r="GM105" s="1280" t="s">
        <v>3644</v>
      </c>
      <c r="GN105" s="1281">
        <v>128</v>
      </c>
      <c r="GU105" s="1154" t="s">
        <v>51</v>
      </c>
      <c r="GV105" s="128" t="s">
        <v>4017</v>
      </c>
      <c r="GW105" s="203">
        <v>1992</v>
      </c>
      <c r="GX105" s="128" t="s">
        <v>4018</v>
      </c>
      <c r="GY105" s="1311">
        <v>0.019971481481481482</v>
      </c>
      <c r="GZ105" s="486">
        <v>142</v>
      </c>
      <c r="HU105" s="1498"/>
      <c r="HV105" s="1473"/>
      <c r="HW105" s="1473"/>
      <c r="HX105" s="1487"/>
      <c r="HY105" s="1487"/>
      <c r="HZ105" s="1487"/>
      <c r="IA105" s="1487"/>
      <c r="IB105" s="1487"/>
      <c r="IC105" s="1487"/>
      <c r="ID105" s="1487"/>
      <c r="IE105" s="1487"/>
      <c r="IF105" s="1487"/>
      <c r="IG105" s="1487"/>
      <c r="IH105" s="1487"/>
      <c r="II105" s="1487"/>
      <c r="IJ105" s="1502"/>
      <c r="IL105" s="1154" t="s">
        <v>488</v>
      </c>
      <c r="IM105" s="1299" t="s">
        <v>4798</v>
      </c>
      <c r="IN105" s="1247">
        <v>1988</v>
      </c>
      <c r="IO105" s="1362"/>
      <c r="IP105" s="1363">
        <v>0.01818443287037037</v>
      </c>
      <c r="IQ105" s="1300" t="s">
        <v>2805</v>
      </c>
    </row>
    <row r="106" spans="11:251" ht="13.5" thickBot="1">
      <c r="K106" s="954"/>
      <c r="AN106" s="79" t="s">
        <v>250</v>
      </c>
      <c r="AO106" s="80" t="s">
        <v>4631</v>
      </c>
      <c r="GC106" s="993" t="s">
        <v>151</v>
      </c>
      <c r="GD106" s="813" t="s">
        <v>3477</v>
      </c>
      <c r="GE106" s="479" t="s">
        <v>3355</v>
      </c>
      <c r="GF106" s="813" t="s">
        <v>3064</v>
      </c>
      <c r="GG106" s="605" t="s">
        <v>3478</v>
      </c>
      <c r="GI106" s="740" t="s">
        <v>53</v>
      </c>
      <c r="GJ106" s="389" t="s">
        <v>3791</v>
      </c>
      <c r="GK106" s="1282">
        <v>1964</v>
      </c>
      <c r="GL106" s="389"/>
      <c r="GM106" s="1283" t="s">
        <v>3645</v>
      </c>
      <c r="GN106" s="1284">
        <v>134</v>
      </c>
      <c r="GU106" s="1157" t="s">
        <v>48</v>
      </c>
      <c r="GV106" s="1073" t="s">
        <v>4019</v>
      </c>
      <c r="GW106" s="332">
        <v>1992</v>
      </c>
      <c r="GX106" s="1073" t="s">
        <v>1478</v>
      </c>
      <c r="GY106" s="1313">
        <v>0.020033599537037036</v>
      </c>
      <c r="GZ106" s="1314">
        <v>145</v>
      </c>
      <c r="HU106" s="1498"/>
      <c r="HV106" s="1473"/>
      <c r="HW106" s="1473"/>
      <c r="HX106" s="1487"/>
      <c r="HY106" s="1487"/>
      <c r="HZ106" s="1487"/>
      <c r="IA106" s="1487"/>
      <c r="IB106" s="1487"/>
      <c r="IC106" s="1487"/>
      <c r="ID106" s="1487"/>
      <c r="IE106" s="1487"/>
      <c r="IF106" s="1487"/>
      <c r="IG106" s="1487"/>
      <c r="IH106" s="1487"/>
      <c r="II106" s="1487"/>
      <c r="IJ106" s="1502"/>
      <c r="IL106" s="1154" t="s">
        <v>490</v>
      </c>
      <c r="IM106" s="1299" t="s">
        <v>4799</v>
      </c>
      <c r="IN106" s="1247">
        <v>1976</v>
      </c>
      <c r="IO106" s="1362" t="s">
        <v>4800</v>
      </c>
      <c r="IP106" s="1363">
        <v>0.018227708333333335</v>
      </c>
      <c r="IQ106" s="1300" t="s">
        <v>2806</v>
      </c>
    </row>
    <row r="107" spans="40:251" ht="12.75">
      <c r="AN107" s="79" t="s">
        <v>251</v>
      </c>
      <c r="AO107" s="80" t="s">
        <v>1418</v>
      </c>
      <c r="GC107" s="993" t="s">
        <v>59</v>
      </c>
      <c r="GD107" s="813" t="s">
        <v>3479</v>
      </c>
      <c r="GE107" s="479" t="s">
        <v>3342</v>
      </c>
      <c r="GF107" s="813" t="s">
        <v>3064</v>
      </c>
      <c r="GG107" s="605" t="s">
        <v>3480</v>
      </c>
      <c r="GI107" s="1275" t="s">
        <v>3832</v>
      </c>
      <c r="GJ107" s="481"/>
      <c r="GK107" s="481" t="s">
        <v>1463</v>
      </c>
      <c r="GL107" s="487" t="s">
        <v>1464</v>
      </c>
      <c r="GM107" s="481" t="s">
        <v>66</v>
      </c>
      <c r="GN107" s="683" t="s">
        <v>3825</v>
      </c>
      <c r="GU107" s="1154" t="s">
        <v>62</v>
      </c>
      <c r="GV107" s="128" t="s">
        <v>4020</v>
      </c>
      <c r="GW107" s="203">
        <v>1994</v>
      </c>
      <c r="GX107" s="128"/>
      <c r="GY107" s="1311">
        <v>0.020226099537037037</v>
      </c>
      <c r="GZ107" s="486">
        <v>151</v>
      </c>
      <c r="HU107" s="1498"/>
      <c r="HV107" s="1473"/>
      <c r="HW107" s="1473"/>
      <c r="HX107" s="1487"/>
      <c r="HY107" s="1487"/>
      <c r="HZ107" s="1487"/>
      <c r="IA107" s="1487"/>
      <c r="IB107" s="1487"/>
      <c r="IC107" s="1487"/>
      <c r="ID107" s="1487"/>
      <c r="IE107" s="1487"/>
      <c r="IF107" s="1487"/>
      <c r="IG107" s="1487"/>
      <c r="IH107" s="1487"/>
      <c r="II107" s="1487"/>
      <c r="IJ107" s="1502"/>
      <c r="IL107" s="1154" t="s">
        <v>492</v>
      </c>
      <c r="IM107" s="1299" t="s">
        <v>4801</v>
      </c>
      <c r="IN107" s="1247">
        <v>1980</v>
      </c>
      <c r="IO107" s="1362"/>
      <c r="IP107" s="1363">
        <v>0.01845261574074074</v>
      </c>
      <c r="IQ107" s="1300" t="s">
        <v>2807</v>
      </c>
    </row>
    <row r="108" spans="40:251" ht="13.5" thickBot="1">
      <c r="AN108" s="79" t="s">
        <v>74</v>
      </c>
      <c r="AO108" s="80" t="s">
        <v>4609</v>
      </c>
      <c r="GC108" s="1123" t="s">
        <v>58</v>
      </c>
      <c r="GD108" s="819" t="s">
        <v>3481</v>
      </c>
      <c r="GE108" s="483" t="s">
        <v>3408</v>
      </c>
      <c r="GF108" s="819" t="s">
        <v>3064</v>
      </c>
      <c r="GG108" s="831" t="s">
        <v>3482</v>
      </c>
      <c r="GI108" s="739" t="s">
        <v>46</v>
      </c>
      <c r="GJ108" s="388" t="s">
        <v>3792</v>
      </c>
      <c r="GK108" s="1279">
        <v>1952</v>
      </c>
      <c r="GL108" s="388" t="s">
        <v>3646</v>
      </c>
      <c r="GM108" s="1280" t="s">
        <v>3647</v>
      </c>
      <c r="GN108" s="1281">
        <v>27</v>
      </c>
      <c r="GU108" s="1154" t="s">
        <v>114</v>
      </c>
      <c r="GV108" s="128" t="s">
        <v>4021</v>
      </c>
      <c r="GW108" s="203">
        <v>1993</v>
      </c>
      <c r="GX108" s="128"/>
      <c r="GY108" s="1311">
        <v>0.020277997685185185</v>
      </c>
      <c r="GZ108" s="486">
        <v>153</v>
      </c>
      <c r="HU108" s="1509"/>
      <c r="HV108" s="1382"/>
      <c r="HW108" s="1382"/>
      <c r="HX108" s="1499"/>
      <c r="HY108" s="1499"/>
      <c r="HZ108" s="1499"/>
      <c r="IA108" s="1499"/>
      <c r="IB108" s="1499"/>
      <c r="IC108" s="1499"/>
      <c r="ID108" s="1499"/>
      <c r="IE108" s="1499"/>
      <c r="IF108" s="1499"/>
      <c r="IG108" s="1499"/>
      <c r="IH108" s="1499"/>
      <c r="II108" s="1499"/>
      <c r="IJ108" s="1514"/>
      <c r="IL108" s="1154" t="s">
        <v>494</v>
      </c>
      <c r="IM108" s="1299" t="s">
        <v>4802</v>
      </c>
      <c r="IN108" s="1247">
        <v>1991</v>
      </c>
      <c r="IO108" s="1362"/>
      <c r="IP108" s="1363">
        <v>0.01868920138888889</v>
      </c>
      <c r="IQ108" s="1300" t="s">
        <v>3012</v>
      </c>
    </row>
    <row r="109" spans="40:251" ht="12.75">
      <c r="AN109" s="79" t="s">
        <v>252</v>
      </c>
      <c r="AO109" s="80" t="s">
        <v>4638</v>
      </c>
      <c r="GI109" s="739" t="s">
        <v>50</v>
      </c>
      <c r="GJ109" s="388" t="s">
        <v>3793</v>
      </c>
      <c r="GK109" s="1279">
        <v>1951</v>
      </c>
      <c r="GL109" s="388" t="s">
        <v>3648</v>
      </c>
      <c r="GM109" s="1280" t="s">
        <v>3649</v>
      </c>
      <c r="GN109" s="1281">
        <v>62</v>
      </c>
      <c r="GU109" s="1154" t="s">
        <v>54</v>
      </c>
      <c r="GV109" s="128" t="s">
        <v>4022</v>
      </c>
      <c r="GW109" s="203">
        <v>1995</v>
      </c>
      <c r="GX109" s="128"/>
      <c r="GY109" s="1311">
        <v>0.02053616898148148</v>
      </c>
      <c r="GZ109" s="486">
        <v>161</v>
      </c>
      <c r="HU109" s="993" t="s">
        <v>46</v>
      </c>
      <c r="HV109" s="812" t="s">
        <v>4544</v>
      </c>
      <c r="HW109" s="812" t="s">
        <v>212</v>
      </c>
      <c r="HX109" s="479" t="s">
        <v>3309</v>
      </c>
      <c r="HY109" s="479" t="s">
        <v>4316</v>
      </c>
      <c r="HZ109" s="479" t="s">
        <v>3309</v>
      </c>
      <c r="IA109" s="479" t="s">
        <v>1413</v>
      </c>
      <c r="IB109" s="479" t="s">
        <v>4312</v>
      </c>
      <c r="IC109" s="479" t="s">
        <v>4312</v>
      </c>
      <c r="ID109" s="479" t="s">
        <v>4312</v>
      </c>
      <c r="IE109" s="479" t="s">
        <v>4312</v>
      </c>
      <c r="IF109" s="479" t="s">
        <v>4312</v>
      </c>
      <c r="IG109" s="479" t="s">
        <v>4312</v>
      </c>
      <c r="IH109" s="479" t="s">
        <v>1413</v>
      </c>
      <c r="II109" s="479" t="s">
        <v>3313</v>
      </c>
      <c r="IJ109" s="605" t="s">
        <v>1413</v>
      </c>
      <c r="IL109" s="1154" t="s">
        <v>496</v>
      </c>
      <c r="IM109" s="1299" t="s">
        <v>4803</v>
      </c>
      <c r="IN109" s="1247">
        <v>1995</v>
      </c>
      <c r="IO109" s="1362" t="s">
        <v>4804</v>
      </c>
      <c r="IP109" s="1363">
        <v>0.018733310185185186</v>
      </c>
      <c r="IQ109" s="1300" t="s">
        <v>3013</v>
      </c>
    </row>
    <row r="110" spans="11:251" ht="12.75">
      <c r="K110" s="954"/>
      <c r="AN110" s="79" t="s">
        <v>247</v>
      </c>
      <c r="AO110" s="80" t="s">
        <v>4636</v>
      </c>
      <c r="GI110" s="739" t="s">
        <v>49</v>
      </c>
      <c r="GJ110" s="388" t="s">
        <v>3794</v>
      </c>
      <c r="GK110" s="1279">
        <v>1952</v>
      </c>
      <c r="GL110" s="388" t="s">
        <v>3650</v>
      </c>
      <c r="GM110" s="1280" t="s">
        <v>3651</v>
      </c>
      <c r="GN110" s="1281">
        <v>104</v>
      </c>
      <c r="GU110" s="1154" t="s">
        <v>120</v>
      </c>
      <c r="GV110" s="128" t="s">
        <v>4023</v>
      </c>
      <c r="GW110" s="203">
        <v>1992</v>
      </c>
      <c r="GX110" s="128"/>
      <c r="GY110" s="1311">
        <v>0.020544942129629627</v>
      </c>
      <c r="GZ110" s="486">
        <v>162</v>
      </c>
      <c r="HU110" s="993" t="s">
        <v>50</v>
      </c>
      <c r="HV110" s="812" t="s">
        <v>706</v>
      </c>
      <c r="HW110" s="812" t="s">
        <v>209</v>
      </c>
      <c r="HX110" s="479" t="s">
        <v>4309</v>
      </c>
      <c r="HY110" s="479" t="s">
        <v>4316</v>
      </c>
      <c r="HZ110" s="479" t="s">
        <v>4309</v>
      </c>
      <c r="IA110" s="479" t="s">
        <v>1413</v>
      </c>
      <c r="IB110" s="479" t="s">
        <v>4312</v>
      </c>
      <c r="IC110" s="479" t="s">
        <v>4312</v>
      </c>
      <c r="ID110" s="479" t="s">
        <v>4312</v>
      </c>
      <c r="IE110" s="479" t="s">
        <v>4312</v>
      </c>
      <c r="IF110" s="479" t="s">
        <v>4312</v>
      </c>
      <c r="IG110" s="479" t="s">
        <v>4312</v>
      </c>
      <c r="IH110" s="479" t="s">
        <v>1413</v>
      </c>
      <c r="II110" s="479" t="s">
        <v>4557</v>
      </c>
      <c r="IJ110" s="605" t="s">
        <v>1739</v>
      </c>
      <c r="IL110" s="1154" t="s">
        <v>498</v>
      </c>
      <c r="IM110" s="1299" t="s">
        <v>4805</v>
      </c>
      <c r="IN110" s="1247">
        <v>1988</v>
      </c>
      <c r="IO110" s="1362"/>
      <c r="IP110" s="1363">
        <v>0.018777743055555556</v>
      </c>
      <c r="IQ110" s="1300" t="s">
        <v>3014</v>
      </c>
    </row>
    <row r="111" spans="40:251" ht="13.5" thickBot="1">
      <c r="AN111" s="79" t="s">
        <v>248</v>
      </c>
      <c r="AO111" s="80" t="s">
        <v>4637</v>
      </c>
      <c r="GI111" s="740" t="s">
        <v>47</v>
      </c>
      <c r="GJ111" s="389" t="s">
        <v>3795</v>
      </c>
      <c r="GK111" s="1282">
        <v>1947</v>
      </c>
      <c r="GL111" s="389" t="s">
        <v>3652</v>
      </c>
      <c r="GM111" s="1283" t="s">
        <v>3653</v>
      </c>
      <c r="GN111" s="1284">
        <v>119</v>
      </c>
      <c r="GU111" s="1154" t="s">
        <v>121</v>
      </c>
      <c r="GV111" s="128" t="s">
        <v>4024</v>
      </c>
      <c r="GW111" s="203">
        <v>1994</v>
      </c>
      <c r="GX111" s="128"/>
      <c r="GY111" s="1311">
        <v>0.020784953703703705</v>
      </c>
      <c r="GZ111" s="486">
        <v>169</v>
      </c>
      <c r="HU111" s="993" t="s">
        <v>49</v>
      </c>
      <c r="HV111" s="812" t="s">
        <v>4545</v>
      </c>
      <c r="HW111" s="812" t="s">
        <v>209</v>
      </c>
      <c r="HX111" s="479" t="s">
        <v>4558</v>
      </c>
      <c r="HY111" s="479" t="s">
        <v>4316</v>
      </c>
      <c r="HZ111" s="479" t="s">
        <v>4558</v>
      </c>
      <c r="IA111" s="479" t="s">
        <v>4312</v>
      </c>
      <c r="IB111" s="479" t="s">
        <v>4312</v>
      </c>
      <c r="IC111" s="479" t="s">
        <v>4312</v>
      </c>
      <c r="ID111" s="479" t="s">
        <v>4312</v>
      </c>
      <c r="IE111" s="479" t="s">
        <v>4312</v>
      </c>
      <c r="IF111" s="479" t="s">
        <v>4312</v>
      </c>
      <c r="IG111" s="479" t="s">
        <v>4312</v>
      </c>
      <c r="IH111" s="479" t="s">
        <v>4312</v>
      </c>
      <c r="II111" s="479" t="s">
        <v>4558</v>
      </c>
      <c r="IJ111" s="605" t="s">
        <v>1741</v>
      </c>
      <c r="IL111" s="1154" t="s">
        <v>500</v>
      </c>
      <c r="IM111" s="1299" t="s">
        <v>4806</v>
      </c>
      <c r="IN111" s="1247">
        <v>1988</v>
      </c>
      <c r="IO111" s="1362"/>
      <c r="IP111" s="1363">
        <v>0.018807569444444443</v>
      </c>
      <c r="IQ111" s="1300" t="s">
        <v>3015</v>
      </c>
    </row>
    <row r="112" spans="40:251" ht="12.75">
      <c r="AN112" s="1340"/>
      <c r="GI112" s="1275" t="s">
        <v>3280</v>
      </c>
      <c r="GJ112" s="481"/>
      <c r="GK112" s="481" t="s">
        <v>1463</v>
      </c>
      <c r="GL112" s="487" t="s">
        <v>1464</v>
      </c>
      <c r="GM112" s="481" t="s">
        <v>66</v>
      </c>
      <c r="GN112" s="683" t="s">
        <v>3825</v>
      </c>
      <c r="GU112" s="1154" t="s">
        <v>63</v>
      </c>
      <c r="GV112" s="128" t="s">
        <v>4025</v>
      </c>
      <c r="GW112" s="203">
        <v>1992</v>
      </c>
      <c r="GX112" s="128"/>
      <c r="GY112" s="1311">
        <v>0.020809166666666667</v>
      </c>
      <c r="GZ112" s="486">
        <v>170</v>
      </c>
      <c r="HU112" s="1078" t="s">
        <v>47</v>
      </c>
      <c r="HV112" s="826" t="s">
        <v>125</v>
      </c>
      <c r="HW112" s="826" t="s">
        <v>222</v>
      </c>
      <c r="HX112" s="827" t="s">
        <v>4559</v>
      </c>
      <c r="HY112" s="827" t="s">
        <v>4316</v>
      </c>
      <c r="HZ112" s="827" t="s">
        <v>4559</v>
      </c>
      <c r="IA112" s="827" t="s">
        <v>4312</v>
      </c>
      <c r="IB112" s="827" t="s">
        <v>1741</v>
      </c>
      <c r="IC112" s="827" t="s">
        <v>4312</v>
      </c>
      <c r="ID112" s="827" t="s">
        <v>4312</v>
      </c>
      <c r="IE112" s="827" t="s">
        <v>4312</v>
      </c>
      <c r="IF112" s="827" t="s">
        <v>4312</v>
      </c>
      <c r="IG112" s="827" t="s">
        <v>4312</v>
      </c>
      <c r="IH112" s="827" t="s">
        <v>1741</v>
      </c>
      <c r="II112" s="827" t="s">
        <v>4560</v>
      </c>
      <c r="IJ112" s="604" t="s">
        <v>1743</v>
      </c>
      <c r="IL112" s="1154" t="s">
        <v>502</v>
      </c>
      <c r="IM112" s="1299" t="s">
        <v>4807</v>
      </c>
      <c r="IN112" s="1247">
        <v>1990</v>
      </c>
      <c r="IO112" s="1362" t="s">
        <v>4808</v>
      </c>
      <c r="IP112" s="1363">
        <v>0.018914155092592592</v>
      </c>
      <c r="IQ112" s="1300" t="s">
        <v>3017</v>
      </c>
    </row>
    <row r="113" spans="40:251" ht="12.75">
      <c r="AN113" s="1339" t="s">
        <v>2229</v>
      </c>
      <c r="AO113" s="80"/>
      <c r="GI113" s="739" t="s">
        <v>46</v>
      </c>
      <c r="GJ113" s="388" t="s">
        <v>3796</v>
      </c>
      <c r="GK113" s="1279">
        <v>1980</v>
      </c>
      <c r="GL113" s="388" t="s">
        <v>3654</v>
      </c>
      <c r="GM113" s="1280" t="s">
        <v>3655</v>
      </c>
      <c r="GN113" s="1281">
        <v>6</v>
      </c>
      <c r="GU113" s="1154" t="s">
        <v>151</v>
      </c>
      <c r="GV113" s="128" t="s">
        <v>4026</v>
      </c>
      <c r="GW113" s="203">
        <v>1991</v>
      </c>
      <c r="GX113" s="128"/>
      <c r="GY113" s="1311">
        <v>0.02089402777777778</v>
      </c>
      <c r="GZ113" s="486">
        <v>177</v>
      </c>
      <c r="HU113" s="993" t="s">
        <v>55</v>
      </c>
      <c r="HV113" s="812" t="s">
        <v>4546</v>
      </c>
      <c r="HW113" s="812" t="s">
        <v>211</v>
      </c>
      <c r="HX113" s="479" t="s">
        <v>4561</v>
      </c>
      <c r="HY113" s="479" t="s">
        <v>4316</v>
      </c>
      <c r="HZ113" s="479" t="s">
        <v>4561</v>
      </c>
      <c r="IA113" s="479" t="s">
        <v>1739</v>
      </c>
      <c r="IB113" s="479" t="s">
        <v>4312</v>
      </c>
      <c r="IC113" s="479" t="s">
        <v>4312</v>
      </c>
      <c r="ID113" s="479" t="s">
        <v>4312</v>
      </c>
      <c r="IE113" s="479" t="s">
        <v>4312</v>
      </c>
      <c r="IF113" s="479" t="s">
        <v>4312</v>
      </c>
      <c r="IG113" s="479" t="s">
        <v>1739</v>
      </c>
      <c r="IH113" s="479" t="s">
        <v>1743</v>
      </c>
      <c r="II113" s="479" t="s">
        <v>4562</v>
      </c>
      <c r="IJ113" s="605" t="s">
        <v>1745</v>
      </c>
      <c r="IL113" s="1154" t="s">
        <v>504</v>
      </c>
      <c r="IM113" s="1299" t="s">
        <v>4809</v>
      </c>
      <c r="IN113" s="1247">
        <v>1987</v>
      </c>
      <c r="IO113" s="1362" t="s">
        <v>4810</v>
      </c>
      <c r="IP113" s="1363">
        <v>0.018923495370370372</v>
      </c>
      <c r="IQ113" s="1300" t="s">
        <v>3018</v>
      </c>
    </row>
    <row r="114" spans="11:251" ht="12.75">
      <c r="K114" s="954"/>
      <c r="AN114" s="79" t="s">
        <v>249</v>
      </c>
      <c r="AO114" s="80" t="s">
        <v>4610</v>
      </c>
      <c r="GI114" s="739" t="s">
        <v>50</v>
      </c>
      <c r="GJ114" s="388" t="s">
        <v>3797</v>
      </c>
      <c r="GK114" s="1279">
        <v>1989</v>
      </c>
      <c r="GL114" s="388" t="s">
        <v>3656</v>
      </c>
      <c r="GM114" s="1280" t="s">
        <v>3657</v>
      </c>
      <c r="GN114" s="1281">
        <v>32</v>
      </c>
      <c r="GU114" s="1154" t="s">
        <v>59</v>
      </c>
      <c r="GV114" s="128" t="s">
        <v>4027</v>
      </c>
      <c r="GW114" s="203">
        <v>1994</v>
      </c>
      <c r="GX114" s="128" t="s">
        <v>4028</v>
      </c>
      <c r="GY114" s="1311">
        <v>0.02117834490740741</v>
      </c>
      <c r="GZ114" s="486">
        <v>186</v>
      </c>
      <c r="HU114" s="1078" t="s">
        <v>52</v>
      </c>
      <c r="HV114" s="826" t="s">
        <v>27</v>
      </c>
      <c r="HW114" s="826" t="s">
        <v>222</v>
      </c>
      <c r="HX114" s="827" t="s">
        <v>4563</v>
      </c>
      <c r="HY114" s="827" t="s">
        <v>4316</v>
      </c>
      <c r="HZ114" s="827" t="s">
        <v>4563</v>
      </c>
      <c r="IA114" s="827" t="s">
        <v>4312</v>
      </c>
      <c r="IB114" s="827" t="s">
        <v>1741</v>
      </c>
      <c r="IC114" s="827" t="s">
        <v>4312</v>
      </c>
      <c r="ID114" s="827" t="s">
        <v>4312</v>
      </c>
      <c r="IE114" s="827" t="s">
        <v>4312</v>
      </c>
      <c r="IF114" s="827" t="s">
        <v>4312</v>
      </c>
      <c r="IG114" s="827" t="s">
        <v>4312</v>
      </c>
      <c r="IH114" s="827" t="s">
        <v>1741</v>
      </c>
      <c r="II114" s="827" t="s">
        <v>4564</v>
      </c>
      <c r="IJ114" s="604" t="s">
        <v>1747</v>
      </c>
      <c r="IL114" s="1154" t="s">
        <v>506</v>
      </c>
      <c r="IM114" s="1299" t="s">
        <v>4811</v>
      </c>
      <c r="IN114" s="1247">
        <v>1977</v>
      </c>
      <c r="IO114" s="1362" t="s">
        <v>4812</v>
      </c>
      <c r="IP114" s="1363">
        <v>0.019174444444444445</v>
      </c>
      <c r="IQ114" s="1300" t="s">
        <v>3021</v>
      </c>
    </row>
    <row r="115" spans="40:251" ht="12.75">
      <c r="AN115" s="79" t="s">
        <v>250</v>
      </c>
      <c r="AO115" s="80" t="s">
        <v>4611</v>
      </c>
      <c r="GI115" s="739" t="s">
        <v>49</v>
      </c>
      <c r="GJ115" s="388" t="s">
        <v>3798</v>
      </c>
      <c r="GK115" s="1279">
        <v>1985</v>
      </c>
      <c r="GL115" s="388" t="s">
        <v>3658</v>
      </c>
      <c r="GM115" s="1280" t="s">
        <v>3659</v>
      </c>
      <c r="GN115" s="1281">
        <v>69</v>
      </c>
      <c r="GU115" s="1154" t="s">
        <v>58</v>
      </c>
      <c r="GV115" s="128" t="s">
        <v>4029</v>
      </c>
      <c r="GW115" s="203">
        <v>1992</v>
      </c>
      <c r="GX115" s="128"/>
      <c r="GY115" s="1311">
        <v>0.02126321759259259</v>
      </c>
      <c r="GZ115" s="486">
        <v>194</v>
      </c>
      <c r="HU115" s="993" t="s">
        <v>56</v>
      </c>
      <c r="HV115" s="812" t="s">
        <v>4547</v>
      </c>
      <c r="HW115" s="812" t="s">
        <v>208</v>
      </c>
      <c r="HX115" s="479" t="s">
        <v>4565</v>
      </c>
      <c r="HY115" s="479" t="s">
        <v>4316</v>
      </c>
      <c r="HZ115" s="479" t="s">
        <v>4565</v>
      </c>
      <c r="IA115" s="479" t="s">
        <v>1739</v>
      </c>
      <c r="IB115" s="479" t="s">
        <v>1741</v>
      </c>
      <c r="IC115" s="479" t="s">
        <v>4312</v>
      </c>
      <c r="ID115" s="479" t="s">
        <v>4312</v>
      </c>
      <c r="IE115" s="479" t="s">
        <v>4312</v>
      </c>
      <c r="IF115" s="479" t="s">
        <v>4312</v>
      </c>
      <c r="IG115" s="479" t="s">
        <v>4312</v>
      </c>
      <c r="IH115" s="479" t="s">
        <v>1745</v>
      </c>
      <c r="II115" s="479" t="s">
        <v>4566</v>
      </c>
      <c r="IJ115" s="605" t="s">
        <v>1749</v>
      </c>
      <c r="IL115" s="1154" t="s">
        <v>508</v>
      </c>
      <c r="IM115" s="1299" t="s">
        <v>4813</v>
      </c>
      <c r="IN115" s="1247">
        <v>1988</v>
      </c>
      <c r="IO115" s="1362" t="s">
        <v>4814</v>
      </c>
      <c r="IP115" s="1363">
        <v>0.01926416666666667</v>
      </c>
      <c r="IQ115" s="1300" t="s">
        <v>3022</v>
      </c>
    </row>
    <row r="116" spans="40:251" ht="12.75">
      <c r="AN116" s="79" t="s">
        <v>251</v>
      </c>
      <c r="AO116" s="80" t="s">
        <v>82</v>
      </c>
      <c r="GI116" s="739" t="s">
        <v>47</v>
      </c>
      <c r="GJ116" s="388" t="s">
        <v>3799</v>
      </c>
      <c r="GK116" s="1279">
        <v>1989</v>
      </c>
      <c r="GL116" s="388" t="s">
        <v>3566</v>
      </c>
      <c r="GM116" s="1280" t="s">
        <v>3660</v>
      </c>
      <c r="GN116" s="1281">
        <v>79</v>
      </c>
      <c r="GU116" s="1154" t="s">
        <v>122</v>
      </c>
      <c r="GV116" s="128" t="s">
        <v>4030</v>
      </c>
      <c r="GW116" s="203">
        <v>1991</v>
      </c>
      <c r="GX116" s="128"/>
      <c r="GY116" s="1311">
        <v>0.021296180555555554</v>
      </c>
      <c r="GZ116" s="486">
        <v>197</v>
      </c>
      <c r="HU116" s="993" t="s">
        <v>53</v>
      </c>
      <c r="HV116" s="812" t="s">
        <v>4548</v>
      </c>
      <c r="HW116" s="812" t="s">
        <v>32</v>
      </c>
      <c r="HX116" s="479" t="s">
        <v>4403</v>
      </c>
      <c r="HY116" s="479" t="s">
        <v>4316</v>
      </c>
      <c r="HZ116" s="479" t="s">
        <v>4403</v>
      </c>
      <c r="IA116" s="479" t="s">
        <v>4312</v>
      </c>
      <c r="IB116" s="479" t="s">
        <v>4312</v>
      </c>
      <c r="IC116" s="479" t="s">
        <v>4312</v>
      </c>
      <c r="ID116" s="479" t="s">
        <v>1413</v>
      </c>
      <c r="IE116" s="479" t="s">
        <v>4312</v>
      </c>
      <c r="IF116" s="479" t="s">
        <v>4312</v>
      </c>
      <c r="IG116" s="479" t="s">
        <v>4312</v>
      </c>
      <c r="IH116" s="479" t="s">
        <v>1413</v>
      </c>
      <c r="II116" s="479" t="s">
        <v>4567</v>
      </c>
      <c r="IJ116" s="605" t="s">
        <v>1751</v>
      </c>
      <c r="IL116" s="1154" t="s">
        <v>511</v>
      </c>
      <c r="IM116" s="1299" t="s">
        <v>4815</v>
      </c>
      <c r="IN116" s="1247">
        <v>1994</v>
      </c>
      <c r="IO116" s="1362"/>
      <c r="IP116" s="1363">
        <v>0.019268449074074073</v>
      </c>
      <c r="IQ116" s="1300" t="s">
        <v>3024</v>
      </c>
    </row>
    <row r="117" spans="40:251" ht="13.5" thickBot="1">
      <c r="AN117" s="79" t="s">
        <v>74</v>
      </c>
      <c r="AO117" s="80" t="s">
        <v>4612</v>
      </c>
      <c r="GI117" s="739" t="s">
        <v>55</v>
      </c>
      <c r="GJ117" s="388" t="s">
        <v>3800</v>
      </c>
      <c r="GK117" s="1279">
        <v>1980</v>
      </c>
      <c r="GL117" s="388" t="s">
        <v>3661</v>
      </c>
      <c r="GM117" s="1280" t="s">
        <v>3662</v>
      </c>
      <c r="GN117" s="1281">
        <v>84</v>
      </c>
      <c r="GU117" s="1154" t="s">
        <v>152</v>
      </c>
      <c r="GV117" s="128" t="s">
        <v>4031</v>
      </c>
      <c r="GW117" s="203">
        <v>1991</v>
      </c>
      <c r="GX117" s="128" t="s">
        <v>4032</v>
      </c>
      <c r="GY117" s="1311">
        <v>0.02131365740740741</v>
      </c>
      <c r="GZ117" s="486">
        <v>199</v>
      </c>
      <c r="HU117" s="1123" t="s">
        <v>57</v>
      </c>
      <c r="HV117" s="818" t="s">
        <v>4549</v>
      </c>
      <c r="HW117" s="818" t="s">
        <v>225</v>
      </c>
      <c r="HX117" s="483" t="s">
        <v>4568</v>
      </c>
      <c r="HY117" s="483" t="s">
        <v>4569</v>
      </c>
      <c r="HZ117" s="483" t="s">
        <v>4570</v>
      </c>
      <c r="IA117" s="483" t="s">
        <v>1739</v>
      </c>
      <c r="IB117" s="483" t="s">
        <v>1741</v>
      </c>
      <c r="IC117" s="483" t="s">
        <v>4312</v>
      </c>
      <c r="ID117" s="483" t="s">
        <v>1413</v>
      </c>
      <c r="IE117" s="483" t="s">
        <v>4312</v>
      </c>
      <c r="IF117" s="483" t="s">
        <v>4312</v>
      </c>
      <c r="IG117" s="483" t="s">
        <v>4312</v>
      </c>
      <c r="IH117" s="483" t="s">
        <v>1747</v>
      </c>
      <c r="II117" s="483" t="s">
        <v>4531</v>
      </c>
      <c r="IJ117" s="831" t="s">
        <v>2314</v>
      </c>
      <c r="IL117" s="1154" t="s">
        <v>2783</v>
      </c>
      <c r="IM117" s="1299" t="s">
        <v>4816</v>
      </c>
      <c r="IN117" s="1247">
        <v>1989</v>
      </c>
      <c r="IO117" s="1362"/>
      <c r="IP117" s="1363">
        <v>0.01929122685185185</v>
      </c>
      <c r="IQ117" s="1300" t="s">
        <v>3025</v>
      </c>
    </row>
    <row r="118" spans="11:251" ht="12.75">
      <c r="K118" s="954"/>
      <c r="AN118" s="79" t="s">
        <v>252</v>
      </c>
      <c r="AO118" s="80" t="s">
        <v>401</v>
      </c>
      <c r="GI118" s="739" t="s">
        <v>52</v>
      </c>
      <c r="GJ118" s="388" t="s">
        <v>3801</v>
      </c>
      <c r="GK118" s="1279">
        <v>1990</v>
      </c>
      <c r="GL118" s="388" t="s">
        <v>213</v>
      </c>
      <c r="GM118" s="1280" t="s">
        <v>3663</v>
      </c>
      <c r="GN118" s="1281">
        <v>100</v>
      </c>
      <c r="GU118" s="1154" t="s">
        <v>153</v>
      </c>
      <c r="GV118" s="128" t="s">
        <v>4033</v>
      </c>
      <c r="GW118" s="203">
        <v>1993</v>
      </c>
      <c r="GX118" s="128"/>
      <c r="GY118" s="1311">
        <v>0.02131636574074074</v>
      </c>
      <c r="GZ118" s="486">
        <v>200</v>
      </c>
      <c r="HU118" s="1511" t="s">
        <v>4576</v>
      </c>
      <c r="HV118" s="1512"/>
      <c r="HW118" s="1512"/>
      <c r="HX118" s="1488" t="s">
        <v>4296</v>
      </c>
      <c r="HY118" s="1488"/>
      <c r="HZ118" s="1488"/>
      <c r="IA118" s="1488" t="s">
        <v>4297</v>
      </c>
      <c r="IB118" s="1488"/>
      <c r="IC118" s="1488"/>
      <c r="ID118" s="1488"/>
      <c r="IE118" s="1488"/>
      <c r="IF118" s="1488"/>
      <c r="IG118" s="1488"/>
      <c r="IH118" s="1488" t="s">
        <v>4298</v>
      </c>
      <c r="II118" s="1488"/>
      <c r="IJ118" s="1497"/>
      <c r="IL118" s="1154" t="s">
        <v>2784</v>
      </c>
      <c r="IM118" s="1299" t="s">
        <v>4817</v>
      </c>
      <c r="IN118" s="1247">
        <v>1994</v>
      </c>
      <c r="IO118" s="1362" t="s">
        <v>4818</v>
      </c>
      <c r="IP118" s="1363">
        <v>0.01934582175925926</v>
      </c>
      <c r="IQ118" s="1300" t="s">
        <v>3026</v>
      </c>
    </row>
    <row r="119" spans="40:251" ht="12.75">
      <c r="AN119" s="79" t="s">
        <v>247</v>
      </c>
      <c r="AO119" s="80" t="s">
        <v>4613</v>
      </c>
      <c r="GI119" s="739" t="s">
        <v>56</v>
      </c>
      <c r="GJ119" s="388" t="s">
        <v>3802</v>
      </c>
      <c r="GK119" s="1279">
        <v>1999</v>
      </c>
      <c r="GL119" s="388" t="s">
        <v>3658</v>
      </c>
      <c r="GM119" s="1280" t="s">
        <v>3664</v>
      </c>
      <c r="GN119" s="1281">
        <v>108</v>
      </c>
      <c r="GU119" s="1154" t="s">
        <v>126</v>
      </c>
      <c r="GV119" s="128" t="s">
        <v>4034</v>
      </c>
      <c r="GW119" s="203">
        <v>1993</v>
      </c>
      <c r="GX119" s="128"/>
      <c r="GY119" s="1311">
        <v>0.021391203703703704</v>
      </c>
      <c r="GZ119" s="486">
        <v>202</v>
      </c>
      <c r="HU119" s="1498" t="s">
        <v>1416</v>
      </c>
      <c r="HV119" s="1510" t="s">
        <v>4470</v>
      </c>
      <c r="HW119" s="1473" t="s">
        <v>4471</v>
      </c>
      <c r="HX119" s="1487" t="s">
        <v>4300</v>
      </c>
      <c r="HY119" s="1487" t="s">
        <v>266</v>
      </c>
      <c r="HZ119" s="1487" t="s">
        <v>4301</v>
      </c>
      <c r="IA119" s="1487" t="s">
        <v>4302</v>
      </c>
      <c r="IB119" s="1487" t="s">
        <v>4445</v>
      </c>
      <c r="IC119" s="1487" t="s">
        <v>270</v>
      </c>
      <c r="ID119" s="1487" t="s">
        <v>4446</v>
      </c>
      <c r="IE119" s="1487" t="s">
        <v>4448</v>
      </c>
      <c r="IF119" s="1487" t="s">
        <v>4447</v>
      </c>
      <c r="IG119" s="1487" t="s">
        <v>271</v>
      </c>
      <c r="IH119" s="1487" t="s">
        <v>4306</v>
      </c>
      <c r="II119" s="1487" t="s">
        <v>4307</v>
      </c>
      <c r="IJ119" s="1502" t="s">
        <v>4308</v>
      </c>
      <c r="IL119" s="1154" t="s">
        <v>2785</v>
      </c>
      <c r="IM119" s="1299" t="s">
        <v>4819</v>
      </c>
      <c r="IN119" s="1247">
        <v>1994</v>
      </c>
      <c r="IO119" s="1362" t="s">
        <v>4790</v>
      </c>
      <c r="IP119" s="1363">
        <v>0.019347337962962962</v>
      </c>
      <c r="IQ119" s="1300" t="s">
        <v>4229</v>
      </c>
    </row>
    <row r="120" spans="40:251" ht="12.75">
      <c r="AN120" s="79" t="s">
        <v>248</v>
      </c>
      <c r="AO120" s="80" t="s">
        <v>4614</v>
      </c>
      <c r="GI120" s="739" t="s">
        <v>53</v>
      </c>
      <c r="GJ120" s="388" t="s">
        <v>3803</v>
      </c>
      <c r="GK120" s="1279">
        <v>1987</v>
      </c>
      <c r="GL120" s="388" t="s">
        <v>3665</v>
      </c>
      <c r="GM120" s="1280" t="s">
        <v>3666</v>
      </c>
      <c r="GN120" s="1281">
        <v>112</v>
      </c>
      <c r="GU120" s="1154" t="s">
        <v>123</v>
      </c>
      <c r="GV120" s="128" t="s">
        <v>4035</v>
      </c>
      <c r="GW120" s="203">
        <v>1993</v>
      </c>
      <c r="GX120" s="128"/>
      <c r="GY120" s="1311">
        <v>0.02140078703703704</v>
      </c>
      <c r="GZ120" s="486">
        <v>203</v>
      </c>
      <c r="HU120" s="1498"/>
      <c r="HV120" s="1473"/>
      <c r="HW120" s="1473"/>
      <c r="HX120" s="1487"/>
      <c r="HY120" s="1487"/>
      <c r="HZ120" s="1487"/>
      <c r="IA120" s="1487"/>
      <c r="IB120" s="1487"/>
      <c r="IC120" s="1487"/>
      <c r="ID120" s="1487"/>
      <c r="IE120" s="1487"/>
      <c r="IF120" s="1487"/>
      <c r="IG120" s="1487"/>
      <c r="IH120" s="1487"/>
      <c r="II120" s="1487"/>
      <c r="IJ120" s="1502"/>
      <c r="IL120" s="1154" t="s">
        <v>2786</v>
      </c>
      <c r="IM120" s="1299" t="s">
        <v>4820</v>
      </c>
      <c r="IN120" s="1247">
        <v>1988</v>
      </c>
      <c r="IO120" s="1362"/>
      <c r="IP120" s="1363">
        <v>0.01938707175925926</v>
      </c>
      <c r="IQ120" s="1300" t="s">
        <v>4230</v>
      </c>
    </row>
    <row r="121" spans="40:251" ht="12.75">
      <c r="AN121" s="1340"/>
      <c r="GI121" s="739" t="s">
        <v>57</v>
      </c>
      <c r="GJ121" s="388" t="s">
        <v>3804</v>
      </c>
      <c r="GK121" s="1279">
        <v>1982</v>
      </c>
      <c r="GL121" s="388" t="s">
        <v>3667</v>
      </c>
      <c r="GM121" s="1280" t="s">
        <v>3668</v>
      </c>
      <c r="GN121" s="1281">
        <v>114</v>
      </c>
      <c r="GU121" s="1154" t="s">
        <v>124</v>
      </c>
      <c r="GV121" s="128" t="s">
        <v>4036</v>
      </c>
      <c r="GW121" s="203">
        <v>1993</v>
      </c>
      <c r="GX121" s="128"/>
      <c r="GY121" s="1311">
        <v>0.021812662037037037</v>
      </c>
      <c r="GZ121" s="486">
        <v>212</v>
      </c>
      <c r="HU121" s="1498"/>
      <c r="HV121" s="1473"/>
      <c r="HW121" s="1473"/>
      <c r="HX121" s="1487"/>
      <c r="HY121" s="1487"/>
      <c r="HZ121" s="1487"/>
      <c r="IA121" s="1487"/>
      <c r="IB121" s="1487"/>
      <c r="IC121" s="1487"/>
      <c r="ID121" s="1487"/>
      <c r="IE121" s="1487"/>
      <c r="IF121" s="1487"/>
      <c r="IG121" s="1487"/>
      <c r="IH121" s="1487"/>
      <c r="II121" s="1487"/>
      <c r="IJ121" s="1502"/>
      <c r="IL121" s="1154" t="s">
        <v>2787</v>
      </c>
      <c r="IM121" s="1299" t="s">
        <v>4821</v>
      </c>
      <c r="IN121" s="1247">
        <v>1987</v>
      </c>
      <c r="IO121" s="1362"/>
      <c r="IP121" s="1363">
        <v>0.019430636574074074</v>
      </c>
      <c r="IQ121" s="1300" t="s">
        <v>4232</v>
      </c>
    </row>
    <row r="122" spans="11:251" ht="12.75">
      <c r="K122" s="954"/>
      <c r="AN122" s="1339" t="s">
        <v>2206</v>
      </c>
      <c r="AO122" s="80"/>
      <c r="GI122" s="739" t="s">
        <v>51</v>
      </c>
      <c r="GJ122" s="388" t="s">
        <v>3805</v>
      </c>
      <c r="GK122" s="1279">
        <v>1987</v>
      </c>
      <c r="GL122" s="388" t="s">
        <v>205</v>
      </c>
      <c r="GM122" s="1280" t="s">
        <v>3669</v>
      </c>
      <c r="GN122" s="1281">
        <v>133</v>
      </c>
      <c r="GU122" s="1154" t="s">
        <v>164</v>
      </c>
      <c r="GV122" s="128" t="s">
        <v>4037</v>
      </c>
      <c r="GW122" s="203">
        <v>1994</v>
      </c>
      <c r="GX122" s="128" t="s">
        <v>3928</v>
      </c>
      <c r="GY122" s="1311">
        <v>0.021838113425925926</v>
      </c>
      <c r="GZ122" s="486">
        <v>215</v>
      </c>
      <c r="HU122" s="1498"/>
      <c r="HV122" s="1473"/>
      <c r="HW122" s="1473"/>
      <c r="HX122" s="1487"/>
      <c r="HY122" s="1487"/>
      <c r="HZ122" s="1487"/>
      <c r="IA122" s="1487"/>
      <c r="IB122" s="1487"/>
      <c r="IC122" s="1487"/>
      <c r="ID122" s="1487"/>
      <c r="IE122" s="1487"/>
      <c r="IF122" s="1487"/>
      <c r="IG122" s="1487"/>
      <c r="IH122" s="1487"/>
      <c r="II122" s="1487"/>
      <c r="IJ122" s="1502"/>
      <c r="IL122" s="1154" t="s">
        <v>2788</v>
      </c>
      <c r="IM122" s="1299" t="s">
        <v>4822</v>
      </c>
      <c r="IN122" s="1247">
        <v>1984</v>
      </c>
      <c r="IO122" s="1362"/>
      <c r="IP122" s="1363">
        <v>0.019451574074074076</v>
      </c>
      <c r="IQ122" s="1300" t="s">
        <v>4233</v>
      </c>
    </row>
    <row r="123" spans="40:251" ht="13.5" thickBot="1">
      <c r="AN123" s="79" t="s">
        <v>249</v>
      </c>
      <c r="AO123" s="80" t="s">
        <v>4615</v>
      </c>
      <c r="GI123" s="740" t="s">
        <v>48</v>
      </c>
      <c r="GJ123" s="389" t="s">
        <v>3806</v>
      </c>
      <c r="GK123" s="1282">
        <v>1989</v>
      </c>
      <c r="GL123" s="389"/>
      <c r="GM123" s="1283" t="s">
        <v>3670</v>
      </c>
      <c r="GN123" s="1284">
        <v>135</v>
      </c>
      <c r="GU123" s="1154" t="s">
        <v>227</v>
      </c>
      <c r="GV123" s="128" t="s">
        <v>4038</v>
      </c>
      <c r="GW123" s="203">
        <v>1994</v>
      </c>
      <c r="GX123" s="128"/>
      <c r="GY123" s="1311">
        <v>0.02209953703703704</v>
      </c>
      <c r="GZ123" s="486">
        <v>222</v>
      </c>
      <c r="HU123" s="1498"/>
      <c r="HV123" s="1473"/>
      <c r="HW123" s="1473"/>
      <c r="HX123" s="1487"/>
      <c r="HY123" s="1487"/>
      <c r="HZ123" s="1487"/>
      <c r="IA123" s="1487"/>
      <c r="IB123" s="1487"/>
      <c r="IC123" s="1487"/>
      <c r="ID123" s="1487"/>
      <c r="IE123" s="1487"/>
      <c r="IF123" s="1487"/>
      <c r="IG123" s="1487"/>
      <c r="IH123" s="1487"/>
      <c r="II123" s="1487"/>
      <c r="IJ123" s="1502"/>
      <c r="IL123" s="1154" t="s">
        <v>2789</v>
      </c>
      <c r="IM123" s="1299" t="s">
        <v>4823</v>
      </c>
      <c r="IN123" s="1247">
        <v>1991</v>
      </c>
      <c r="IO123" s="1362"/>
      <c r="IP123" s="1363">
        <v>0.01945982638888889</v>
      </c>
      <c r="IQ123" s="1300" t="s">
        <v>4234</v>
      </c>
    </row>
    <row r="124" spans="40:251" ht="12.75">
      <c r="AN124" s="79" t="s">
        <v>250</v>
      </c>
      <c r="AO124" s="80" t="s">
        <v>4616</v>
      </c>
      <c r="GI124" s="1275" t="s">
        <v>3833</v>
      </c>
      <c r="GJ124" s="481"/>
      <c r="GK124" s="481" t="s">
        <v>1463</v>
      </c>
      <c r="GL124" s="487" t="s">
        <v>1464</v>
      </c>
      <c r="GM124" s="481" t="s">
        <v>66</v>
      </c>
      <c r="GN124" s="683" t="s">
        <v>3825</v>
      </c>
      <c r="GU124" s="1154" t="s">
        <v>229</v>
      </c>
      <c r="GV124" s="128" t="s">
        <v>4039</v>
      </c>
      <c r="GW124" s="203">
        <v>1991</v>
      </c>
      <c r="GX124" s="128"/>
      <c r="GY124" s="1311">
        <v>0.022158032407407408</v>
      </c>
      <c r="GZ124" s="486">
        <v>226</v>
      </c>
      <c r="HU124" s="1498"/>
      <c r="HV124" s="1473"/>
      <c r="HW124" s="1473"/>
      <c r="HX124" s="1487"/>
      <c r="HY124" s="1487"/>
      <c r="HZ124" s="1487"/>
      <c r="IA124" s="1487"/>
      <c r="IB124" s="1487"/>
      <c r="IC124" s="1487"/>
      <c r="ID124" s="1487"/>
      <c r="IE124" s="1487"/>
      <c r="IF124" s="1487"/>
      <c r="IG124" s="1487"/>
      <c r="IH124" s="1487"/>
      <c r="II124" s="1487"/>
      <c r="IJ124" s="1502"/>
      <c r="IL124" s="1154" t="s">
        <v>2790</v>
      </c>
      <c r="IM124" s="1299" t="s">
        <v>4824</v>
      </c>
      <c r="IN124" s="1247">
        <v>1987</v>
      </c>
      <c r="IO124" s="1362"/>
      <c r="IP124" s="1363">
        <v>0.019487430555555556</v>
      </c>
      <c r="IQ124" s="1300" t="s">
        <v>4235</v>
      </c>
    </row>
    <row r="125" spans="40:251" ht="12.75">
      <c r="AN125" s="79" t="s">
        <v>251</v>
      </c>
      <c r="AO125" s="80" t="s">
        <v>4617</v>
      </c>
      <c r="GI125" s="739" t="s">
        <v>46</v>
      </c>
      <c r="GJ125" s="388" t="s">
        <v>3807</v>
      </c>
      <c r="GK125" s="1279">
        <v>1973</v>
      </c>
      <c r="GL125" s="388" t="s">
        <v>3671</v>
      </c>
      <c r="GM125" s="1280" t="s">
        <v>3672</v>
      </c>
      <c r="GN125" s="1281">
        <v>47</v>
      </c>
      <c r="GU125" s="1154" t="s">
        <v>231</v>
      </c>
      <c r="GV125" s="128" t="s">
        <v>4040</v>
      </c>
      <c r="GW125" s="203">
        <v>1991</v>
      </c>
      <c r="GX125" s="128" t="s">
        <v>4018</v>
      </c>
      <c r="GY125" s="1311">
        <v>0.022185439814814814</v>
      </c>
      <c r="GZ125" s="486">
        <v>229</v>
      </c>
      <c r="HU125" s="1498"/>
      <c r="HV125" s="1473"/>
      <c r="HW125" s="1473"/>
      <c r="HX125" s="1487"/>
      <c r="HY125" s="1487"/>
      <c r="HZ125" s="1487"/>
      <c r="IA125" s="1487"/>
      <c r="IB125" s="1487"/>
      <c r="IC125" s="1487"/>
      <c r="ID125" s="1487"/>
      <c r="IE125" s="1487"/>
      <c r="IF125" s="1487"/>
      <c r="IG125" s="1487"/>
      <c r="IH125" s="1487"/>
      <c r="II125" s="1487"/>
      <c r="IJ125" s="1502"/>
      <c r="IL125" s="1154" t="s">
        <v>2791</v>
      </c>
      <c r="IM125" s="1299" t="s">
        <v>4825</v>
      </c>
      <c r="IN125" s="1247">
        <v>1993</v>
      </c>
      <c r="IO125" s="1362"/>
      <c r="IP125" s="1363">
        <v>0.019501041666666667</v>
      </c>
      <c r="IQ125" s="1300" t="s">
        <v>4236</v>
      </c>
    </row>
    <row r="126" spans="11:251" ht="12.75">
      <c r="K126" s="954"/>
      <c r="AN126" s="79" t="s">
        <v>74</v>
      </c>
      <c r="AO126" s="1341" t="s">
        <v>4618</v>
      </c>
      <c r="GI126" s="739" t="s">
        <v>50</v>
      </c>
      <c r="GJ126" s="388" t="s">
        <v>3808</v>
      </c>
      <c r="GK126" s="1279">
        <v>1975</v>
      </c>
      <c r="GL126" s="388" t="s">
        <v>3558</v>
      </c>
      <c r="GM126" s="1280" t="s">
        <v>3673</v>
      </c>
      <c r="GN126" s="1281">
        <v>73</v>
      </c>
      <c r="GU126" s="1154" t="s">
        <v>232</v>
      </c>
      <c r="GV126" s="128" t="s">
        <v>4041</v>
      </c>
      <c r="GW126" s="203">
        <v>1992</v>
      </c>
      <c r="GX126" s="128"/>
      <c r="GY126" s="1311">
        <v>0.02268335648148148</v>
      </c>
      <c r="GZ126" s="486">
        <v>239</v>
      </c>
      <c r="HU126" s="1498"/>
      <c r="HV126" s="1473"/>
      <c r="HW126" s="1473"/>
      <c r="HX126" s="1487"/>
      <c r="HY126" s="1487"/>
      <c r="HZ126" s="1487"/>
      <c r="IA126" s="1487"/>
      <c r="IB126" s="1487"/>
      <c r="IC126" s="1487"/>
      <c r="ID126" s="1487"/>
      <c r="IE126" s="1487"/>
      <c r="IF126" s="1487"/>
      <c r="IG126" s="1487"/>
      <c r="IH126" s="1487"/>
      <c r="II126" s="1487"/>
      <c r="IJ126" s="1502"/>
      <c r="IL126" s="1154" t="s">
        <v>2792</v>
      </c>
      <c r="IM126" s="1299" t="s">
        <v>4826</v>
      </c>
      <c r="IN126" s="1247">
        <v>1991</v>
      </c>
      <c r="IO126" s="1362" t="s">
        <v>4713</v>
      </c>
      <c r="IP126" s="1363">
        <v>0.01962824074074074</v>
      </c>
      <c r="IQ126" s="1300" t="s">
        <v>4238</v>
      </c>
    </row>
    <row r="127" spans="40:251" ht="12.75">
      <c r="AN127" s="79" t="s">
        <v>252</v>
      </c>
      <c r="AO127" s="80" t="s">
        <v>4619</v>
      </c>
      <c r="GI127" s="739" t="s">
        <v>49</v>
      </c>
      <c r="GJ127" s="388" t="s">
        <v>3809</v>
      </c>
      <c r="GK127" s="1279">
        <v>1975</v>
      </c>
      <c r="GL127" s="388" t="s">
        <v>3674</v>
      </c>
      <c r="GM127" s="1280" t="s">
        <v>3675</v>
      </c>
      <c r="GN127" s="1281">
        <v>80</v>
      </c>
      <c r="GU127" s="1154" t="s">
        <v>234</v>
      </c>
      <c r="GV127" s="128" t="s">
        <v>4042</v>
      </c>
      <c r="GW127" s="203">
        <v>1991</v>
      </c>
      <c r="GX127" s="128"/>
      <c r="GY127" s="1311">
        <v>0.02284908564814815</v>
      </c>
      <c r="GZ127" s="486">
        <v>244</v>
      </c>
      <c r="HU127" s="1509"/>
      <c r="HV127" s="1382"/>
      <c r="HW127" s="1382"/>
      <c r="HX127" s="1499"/>
      <c r="HY127" s="1499"/>
      <c r="HZ127" s="1499"/>
      <c r="IA127" s="1499"/>
      <c r="IB127" s="1499"/>
      <c r="IC127" s="1499"/>
      <c r="ID127" s="1499"/>
      <c r="IE127" s="1499"/>
      <c r="IF127" s="1499"/>
      <c r="IG127" s="1499"/>
      <c r="IH127" s="1499"/>
      <c r="II127" s="1499"/>
      <c r="IJ127" s="1514"/>
      <c r="IL127" s="1154" t="s">
        <v>2793</v>
      </c>
      <c r="IM127" s="1299" t="s">
        <v>4827</v>
      </c>
      <c r="IN127" s="1247">
        <v>1987</v>
      </c>
      <c r="IO127" s="1362"/>
      <c r="IP127" s="1363">
        <v>0.019644664351851852</v>
      </c>
      <c r="IQ127" s="1300" t="s">
        <v>4239</v>
      </c>
    </row>
    <row r="128" spans="40:251" ht="12.75">
      <c r="AN128" s="79" t="s">
        <v>247</v>
      </c>
      <c r="AO128" s="80" t="s">
        <v>4620</v>
      </c>
      <c r="GI128" s="739" t="s">
        <v>47</v>
      </c>
      <c r="GJ128" s="388" t="s">
        <v>3810</v>
      </c>
      <c r="GK128" s="1279">
        <v>1972</v>
      </c>
      <c r="GL128" s="388" t="s">
        <v>3676</v>
      </c>
      <c r="GM128" s="1280" t="s">
        <v>3677</v>
      </c>
      <c r="GN128" s="1281">
        <v>88</v>
      </c>
      <c r="GU128" s="1154" t="s">
        <v>374</v>
      </c>
      <c r="GV128" s="128" t="s">
        <v>4043</v>
      </c>
      <c r="GW128" s="203">
        <v>1991</v>
      </c>
      <c r="GX128" s="128"/>
      <c r="GY128" s="1311">
        <v>0.023154826388888893</v>
      </c>
      <c r="GZ128" s="486">
        <v>252</v>
      </c>
      <c r="HU128" s="993" t="s">
        <v>46</v>
      </c>
      <c r="HV128" s="812" t="s">
        <v>4550</v>
      </c>
      <c r="HW128" s="812" t="s">
        <v>211</v>
      </c>
      <c r="HX128" s="479" t="s">
        <v>3133</v>
      </c>
      <c r="HY128" s="479" t="s">
        <v>4316</v>
      </c>
      <c r="HZ128" s="479" t="s">
        <v>3133</v>
      </c>
      <c r="IA128" s="479" t="s">
        <v>4312</v>
      </c>
      <c r="IB128" s="479" t="s">
        <v>4312</v>
      </c>
      <c r="IC128" s="479" t="s">
        <v>4312</v>
      </c>
      <c r="ID128" s="479" t="s">
        <v>4312</v>
      </c>
      <c r="IE128" s="479" t="s">
        <v>4312</v>
      </c>
      <c r="IF128" s="479" t="s">
        <v>4312</v>
      </c>
      <c r="IG128" s="479" t="s">
        <v>4312</v>
      </c>
      <c r="IH128" s="479" t="s">
        <v>4312</v>
      </c>
      <c r="II128" s="479" t="s">
        <v>3133</v>
      </c>
      <c r="IJ128" s="605" t="s">
        <v>1413</v>
      </c>
      <c r="IL128" s="1154" t="s">
        <v>2794</v>
      </c>
      <c r="IM128" s="1299" t="s">
        <v>4828</v>
      </c>
      <c r="IN128" s="1247">
        <v>1980</v>
      </c>
      <c r="IO128" s="1362"/>
      <c r="IP128" s="1363">
        <v>0.019764085648148147</v>
      </c>
      <c r="IQ128" s="1300" t="s">
        <v>4240</v>
      </c>
    </row>
    <row r="129" spans="40:251" ht="12.75">
      <c r="AN129" s="79" t="s">
        <v>248</v>
      </c>
      <c r="AO129" s="80" t="s">
        <v>4578</v>
      </c>
      <c r="GI129" s="739" t="s">
        <v>55</v>
      </c>
      <c r="GJ129" s="388" t="s">
        <v>3811</v>
      </c>
      <c r="GK129" s="1279">
        <v>1971</v>
      </c>
      <c r="GL129" s="388" t="s">
        <v>3632</v>
      </c>
      <c r="GM129" s="1280" t="s">
        <v>3678</v>
      </c>
      <c r="GN129" s="1281">
        <v>91</v>
      </c>
      <c r="GU129" s="1154" t="s">
        <v>376</v>
      </c>
      <c r="GV129" s="128" t="s">
        <v>4044</v>
      </c>
      <c r="GW129" s="203">
        <v>1992</v>
      </c>
      <c r="GX129" s="128"/>
      <c r="GY129" s="1311">
        <v>0.02327792824074074</v>
      </c>
      <c r="GZ129" s="486">
        <v>256</v>
      </c>
      <c r="HU129" s="993" t="s">
        <v>50</v>
      </c>
      <c r="HV129" s="812" t="s">
        <v>709</v>
      </c>
      <c r="HW129" s="812" t="s">
        <v>213</v>
      </c>
      <c r="HX129" s="479" t="s">
        <v>4309</v>
      </c>
      <c r="HY129" s="479" t="s">
        <v>4316</v>
      </c>
      <c r="HZ129" s="479" t="s">
        <v>4309</v>
      </c>
      <c r="IA129" s="479" t="s">
        <v>1413</v>
      </c>
      <c r="IB129" s="479" t="s">
        <v>4312</v>
      </c>
      <c r="IC129" s="479" t="s">
        <v>4312</v>
      </c>
      <c r="ID129" s="479" t="s">
        <v>4312</v>
      </c>
      <c r="IE129" s="479" t="s">
        <v>4312</v>
      </c>
      <c r="IF129" s="479" t="s">
        <v>4312</v>
      </c>
      <c r="IG129" s="479" t="s">
        <v>4312</v>
      </c>
      <c r="IH129" s="479" t="s">
        <v>1413</v>
      </c>
      <c r="II129" s="479" t="s">
        <v>4557</v>
      </c>
      <c r="IJ129" s="605" t="s">
        <v>1739</v>
      </c>
      <c r="IL129" s="1154" t="s">
        <v>2795</v>
      </c>
      <c r="IM129" s="1299" t="s">
        <v>4829</v>
      </c>
      <c r="IN129" s="1247">
        <v>1984</v>
      </c>
      <c r="IO129" s="1362" t="s">
        <v>4830</v>
      </c>
      <c r="IP129" s="1363">
        <v>0.019978923611111112</v>
      </c>
      <c r="IQ129" s="1300" t="s">
        <v>4242</v>
      </c>
    </row>
    <row r="130" spans="11:251" ht="12.75">
      <c r="K130" s="954"/>
      <c r="AN130" s="1340"/>
      <c r="GI130" s="739" t="s">
        <v>52</v>
      </c>
      <c r="GJ130" s="388" t="s">
        <v>3812</v>
      </c>
      <c r="GK130" s="1279">
        <v>1976</v>
      </c>
      <c r="GL130" s="388" t="s">
        <v>1431</v>
      </c>
      <c r="GM130" s="1280" t="s">
        <v>3679</v>
      </c>
      <c r="GN130" s="1281">
        <v>109</v>
      </c>
      <c r="GU130" s="1154" t="s">
        <v>379</v>
      </c>
      <c r="GV130" s="128" t="s">
        <v>4045</v>
      </c>
      <c r="GW130" s="203">
        <v>1991</v>
      </c>
      <c r="GX130" s="128"/>
      <c r="GY130" s="1311">
        <v>0.023323680555555556</v>
      </c>
      <c r="GZ130" s="486">
        <v>258</v>
      </c>
      <c r="HU130" s="993" t="s">
        <v>49</v>
      </c>
      <c r="HV130" s="812" t="s">
        <v>4551</v>
      </c>
      <c r="HW130" s="812" t="s">
        <v>130</v>
      </c>
      <c r="HX130" s="479" t="s">
        <v>4489</v>
      </c>
      <c r="HY130" s="479" t="s">
        <v>4571</v>
      </c>
      <c r="HZ130" s="479" t="s">
        <v>1560</v>
      </c>
      <c r="IA130" s="479" t="s">
        <v>1739</v>
      </c>
      <c r="IB130" s="479" t="s">
        <v>4312</v>
      </c>
      <c r="IC130" s="479" t="s">
        <v>4312</v>
      </c>
      <c r="ID130" s="479" t="s">
        <v>4312</v>
      </c>
      <c r="IE130" s="479" t="s">
        <v>4312</v>
      </c>
      <c r="IF130" s="479" t="s">
        <v>4312</v>
      </c>
      <c r="IG130" s="479" t="s">
        <v>4312</v>
      </c>
      <c r="IH130" s="479" t="s">
        <v>1739</v>
      </c>
      <c r="II130" s="479" t="s">
        <v>4572</v>
      </c>
      <c r="IJ130" s="605" t="s">
        <v>1741</v>
      </c>
      <c r="IL130" s="1154" t="s">
        <v>2796</v>
      </c>
      <c r="IM130" s="1299" t="s">
        <v>4831</v>
      </c>
      <c r="IN130" s="1247">
        <v>1975</v>
      </c>
      <c r="IO130" s="1362"/>
      <c r="IP130" s="1363">
        <v>0.020054375</v>
      </c>
      <c r="IQ130" s="1300" t="s">
        <v>4243</v>
      </c>
    </row>
    <row r="131" spans="40:251" ht="12.75">
      <c r="AN131" s="1339" t="s">
        <v>2210</v>
      </c>
      <c r="AO131" s="80"/>
      <c r="GI131" s="739" t="s">
        <v>56</v>
      </c>
      <c r="GJ131" s="388" t="s">
        <v>3813</v>
      </c>
      <c r="GK131" s="1279">
        <v>1974</v>
      </c>
      <c r="GL131" s="388"/>
      <c r="GM131" s="1280" t="s">
        <v>3680</v>
      </c>
      <c r="GN131" s="1281">
        <v>110</v>
      </c>
      <c r="GU131" s="1154" t="s">
        <v>380</v>
      </c>
      <c r="GV131" s="128" t="s">
        <v>4046</v>
      </c>
      <c r="GW131" s="203">
        <v>1991</v>
      </c>
      <c r="GX131" s="128"/>
      <c r="GY131" s="1311">
        <v>0.02402778935185185</v>
      </c>
      <c r="GZ131" s="486">
        <v>265</v>
      </c>
      <c r="HU131" s="993" t="s">
        <v>47</v>
      </c>
      <c r="HV131" s="812" t="s">
        <v>707</v>
      </c>
      <c r="HW131" s="812" t="s">
        <v>210</v>
      </c>
      <c r="HX131" s="479" t="s">
        <v>4347</v>
      </c>
      <c r="HY131" s="479" t="s">
        <v>4316</v>
      </c>
      <c r="HZ131" s="479" t="s">
        <v>4347</v>
      </c>
      <c r="IA131" s="479" t="s">
        <v>4312</v>
      </c>
      <c r="IB131" s="479" t="s">
        <v>4312</v>
      </c>
      <c r="IC131" s="479" t="s">
        <v>4312</v>
      </c>
      <c r="ID131" s="479" t="s">
        <v>4312</v>
      </c>
      <c r="IE131" s="479" t="s">
        <v>4312</v>
      </c>
      <c r="IF131" s="479" t="s">
        <v>4312</v>
      </c>
      <c r="IG131" s="479" t="s">
        <v>4312</v>
      </c>
      <c r="IH131" s="479" t="s">
        <v>4312</v>
      </c>
      <c r="II131" s="479" t="s">
        <v>4347</v>
      </c>
      <c r="IJ131" s="605" t="s">
        <v>1743</v>
      </c>
      <c r="IL131" s="1154" t="s">
        <v>2797</v>
      </c>
      <c r="IM131" s="1299" t="s">
        <v>4832</v>
      </c>
      <c r="IN131" s="1247">
        <v>1985</v>
      </c>
      <c r="IO131" s="1362"/>
      <c r="IP131" s="1363">
        <v>0.020056296296296298</v>
      </c>
      <c r="IQ131" s="1300" t="s">
        <v>4244</v>
      </c>
    </row>
    <row r="132" spans="40:251" ht="13.5" thickBot="1">
      <c r="AN132" s="79" t="s">
        <v>249</v>
      </c>
      <c r="AO132" s="80" t="s">
        <v>253</v>
      </c>
      <c r="GI132" s="739" t="s">
        <v>53</v>
      </c>
      <c r="GJ132" s="388" t="s">
        <v>3814</v>
      </c>
      <c r="GK132" s="1279">
        <v>1979</v>
      </c>
      <c r="GL132" s="388" t="s">
        <v>1471</v>
      </c>
      <c r="GM132" s="1280" t="s">
        <v>3681</v>
      </c>
      <c r="GN132" s="1281">
        <v>115</v>
      </c>
      <c r="GU132" s="1155" t="s">
        <v>382</v>
      </c>
      <c r="GV132" s="177" t="s">
        <v>4047</v>
      </c>
      <c r="GW132" s="211">
        <v>1991</v>
      </c>
      <c r="GX132" s="177"/>
      <c r="GY132" s="1312">
        <v>0.026185520833333333</v>
      </c>
      <c r="GZ132" s="484">
        <v>280</v>
      </c>
      <c r="HU132" s="993" t="s">
        <v>55</v>
      </c>
      <c r="HV132" s="812" t="s">
        <v>708</v>
      </c>
      <c r="HW132" s="812" t="s">
        <v>129</v>
      </c>
      <c r="HX132" s="479" t="s">
        <v>3175</v>
      </c>
      <c r="HY132" s="479" t="s">
        <v>4316</v>
      </c>
      <c r="HZ132" s="479" t="s">
        <v>3175</v>
      </c>
      <c r="IA132" s="479" t="s">
        <v>1739</v>
      </c>
      <c r="IB132" s="479" t="s">
        <v>4312</v>
      </c>
      <c r="IC132" s="479" t="s">
        <v>4312</v>
      </c>
      <c r="ID132" s="479" t="s">
        <v>4312</v>
      </c>
      <c r="IE132" s="479" t="s">
        <v>4312</v>
      </c>
      <c r="IF132" s="479" t="s">
        <v>4312</v>
      </c>
      <c r="IG132" s="479" t="s">
        <v>4312</v>
      </c>
      <c r="IH132" s="479" t="s">
        <v>1739</v>
      </c>
      <c r="II132" s="479" t="s">
        <v>4573</v>
      </c>
      <c r="IJ132" s="605" t="s">
        <v>1745</v>
      </c>
      <c r="IL132" s="1154" t="s">
        <v>2798</v>
      </c>
      <c r="IM132" s="1299" t="s">
        <v>4833</v>
      </c>
      <c r="IN132" s="1247">
        <v>1992</v>
      </c>
      <c r="IO132" s="1362" t="s">
        <v>4718</v>
      </c>
      <c r="IP132" s="1363">
        <v>0.020065069444444444</v>
      </c>
      <c r="IQ132" s="1300" t="s">
        <v>4245</v>
      </c>
    </row>
    <row r="133" spans="40:251" ht="13.5" thickBot="1">
      <c r="AN133" s="79" t="s">
        <v>250</v>
      </c>
      <c r="AO133" s="80" t="s">
        <v>1418</v>
      </c>
      <c r="GI133" s="740" t="s">
        <v>57</v>
      </c>
      <c r="GJ133" s="389" t="s">
        <v>3815</v>
      </c>
      <c r="GK133" s="1282">
        <v>1979</v>
      </c>
      <c r="GL133" s="389" t="s">
        <v>540</v>
      </c>
      <c r="GM133" s="1283" t="s">
        <v>3682</v>
      </c>
      <c r="GN133" s="1284">
        <v>132</v>
      </c>
      <c r="GU133" s="1275" t="s">
        <v>4048</v>
      </c>
      <c r="GV133" s="481"/>
      <c r="GW133" s="481" t="s">
        <v>1807</v>
      </c>
      <c r="GX133" s="558"/>
      <c r="GY133" s="1304" t="s">
        <v>159</v>
      </c>
      <c r="GZ133" s="492" t="s">
        <v>3825</v>
      </c>
      <c r="HU133" s="1123" t="s">
        <v>52</v>
      </c>
      <c r="HV133" s="818" t="s">
        <v>524</v>
      </c>
      <c r="HW133" s="818" t="s">
        <v>225</v>
      </c>
      <c r="HX133" s="483" t="s">
        <v>4558</v>
      </c>
      <c r="HY133" s="483" t="s">
        <v>4316</v>
      </c>
      <c r="HZ133" s="483" t="s">
        <v>4558</v>
      </c>
      <c r="IA133" s="483" t="s">
        <v>1741</v>
      </c>
      <c r="IB133" s="483" t="s">
        <v>1741</v>
      </c>
      <c r="IC133" s="483" t="s">
        <v>4312</v>
      </c>
      <c r="ID133" s="483" t="s">
        <v>4312</v>
      </c>
      <c r="IE133" s="483" t="s">
        <v>4312</v>
      </c>
      <c r="IF133" s="483" t="s">
        <v>4312</v>
      </c>
      <c r="IG133" s="483" t="s">
        <v>4312</v>
      </c>
      <c r="IH133" s="483" t="s">
        <v>1747</v>
      </c>
      <c r="II133" s="483" t="s">
        <v>4574</v>
      </c>
      <c r="IJ133" s="831" t="s">
        <v>1747</v>
      </c>
      <c r="IL133" s="1154" t="s">
        <v>2799</v>
      </c>
      <c r="IM133" s="1299" t="s">
        <v>4834</v>
      </c>
      <c r="IN133" s="1247">
        <v>1985</v>
      </c>
      <c r="IO133" s="1362" t="s">
        <v>4835</v>
      </c>
      <c r="IP133" s="1363">
        <v>0.02010528935185185</v>
      </c>
      <c r="IQ133" s="1300" t="s">
        <v>4246</v>
      </c>
    </row>
    <row r="134" spans="11:251" ht="12.75">
      <c r="K134" s="954"/>
      <c r="AN134" s="79" t="s">
        <v>251</v>
      </c>
      <c r="AO134" s="80" t="s">
        <v>1417</v>
      </c>
      <c r="GI134" s="1285" t="s">
        <v>3834</v>
      </c>
      <c r="GJ134" s="228"/>
      <c r="GK134" s="228" t="s">
        <v>1463</v>
      </c>
      <c r="GL134" s="493" t="s">
        <v>1464</v>
      </c>
      <c r="GM134" s="228" t="s">
        <v>66</v>
      </c>
      <c r="GN134" s="1286" t="s">
        <v>3825</v>
      </c>
      <c r="GU134" s="1154" t="s">
        <v>46</v>
      </c>
      <c r="GV134" s="646" t="s">
        <v>4049</v>
      </c>
      <c r="GW134" s="646">
        <v>1984</v>
      </c>
      <c r="GX134" s="646"/>
      <c r="GY134" s="1311">
        <v>0.0159328125</v>
      </c>
      <c r="GZ134" s="1300">
        <v>26</v>
      </c>
      <c r="IL134" s="1154" t="s">
        <v>2800</v>
      </c>
      <c r="IM134" s="1299" t="s">
        <v>4836</v>
      </c>
      <c r="IN134" s="1247">
        <v>1989</v>
      </c>
      <c r="IO134" s="1362" t="s">
        <v>4810</v>
      </c>
      <c r="IP134" s="1363">
        <v>0.020187094907407405</v>
      </c>
      <c r="IQ134" s="1300" t="s">
        <v>4247</v>
      </c>
    </row>
    <row r="135" spans="40:251" ht="12.75">
      <c r="AN135" s="79" t="s">
        <v>74</v>
      </c>
      <c r="AO135" s="80" t="s">
        <v>4631</v>
      </c>
      <c r="GI135" s="739" t="s">
        <v>46</v>
      </c>
      <c r="GJ135" s="388" t="s">
        <v>3816</v>
      </c>
      <c r="GK135" s="1279">
        <v>1968</v>
      </c>
      <c r="GL135" s="388" t="s">
        <v>3683</v>
      </c>
      <c r="GM135" s="1280" t="s">
        <v>3684</v>
      </c>
      <c r="GN135" s="1281">
        <v>55</v>
      </c>
      <c r="GU135" s="1157" t="s">
        <v>50</v>
      </c>
      <c r="GV135" s="1315" t="s">
        <v>3420</v>
      </c>
      <c r="GW135" s="1315">
        <v>1987</v>
      </c>
      <c r="GX135" s="1315" t="s">
        <v>1478</v>
      </c>
      <c r="GY135" s="1313">
        <v>0.015938645833333334</v>
      </c>
      <c r="GZ135" s="1310">
        <v>27</v>
      </c>
      <c r="HV135" s="810"/>
      <c r="HW135" s="810"/>
      <c r="HY135" s="821"/>
      <c r="IL135" s="1154" t="s">
        <v>2801</v>
      </c>
      <c r="IM135" s="1299" t="s">
        <v>4837</v>
      </c>
      <c r="IN135" s="1247">
        <v>1989</v>
      </c>
      <c r="IO135" s="1362"/>
      <c r="IP135" s="1363">
        <v>0.02030133101851852</v>
      </c>
      <c r="IQ135" s="1300" t="s">
        <v>4250</v>
      </c>
    </row>
    <row r="136" spans="40:251" ht="12.75">
      <c r="AN136" s="79" t="s">
        <v>252</v>
      </c>
      <c r="AO136" s="80" t="s">
        <v>4632</v>
      </c>
      <c r="GI136" s="739" t="s">
        <v>50</v>
      </c>
      <c r="GJ136" s="388" t="s">
        <v>3817</v>
      </c>
      <c r="GK136" s="1279">
        <v>1966</v>
      </c>
      <c r="GL136" s="388" t="s">
        <v>3047</v>
      </c>
      <c r="GM136" s="1280" t="s">
        <v>3685</v>
      </c>
      <c r="GN136" s="1281">
        <v>67</v>
      </c>
      <c r="GU136" s="1154" t="s">
        <v>49</v>
      </c>
      <c r="GV136" s="646" t="s">
        <v>4050</v>
      </c>
      <c r="GW136" s="646">
        <v>1982</v>
      </c>
      <c r="GX136" s="646"/>
      <c r="GY136" s="1311">
        <v>0.016831909722222222</v>
      </c>
      <c r="GZ136" s="1300">
        <v>31</v>
      </c>
      <c r="IL136" s="1154" t="s">
        <v>2802</v>
      </c>
      <c r="IM136" s="1299" t="s">
        <v>4838</v>
      </c>
      <c r="IN136" s="1247">
        <v>1988</v>
      </c>
      <c r="IO136" s="1362"/>
      <c r="IP136" s="1363">
        <v>0.020658483796296298</v>
      </c>
      <c r="IQ136" s="1300" t="s">
        <v>4839</v>
      </c>
    </row>
    <row r="137" spans="40:251" ht="12.75">
      <c r="AN137" s="79" t="s">
        <v>247</v>
      </c>
      <c r="AO137" s="80" t="s">
        <v>4633</v>
      </c>
      <c r="GI137" s="739" t="s">
        <v>49</v>
      </c>
      <c r="GJ137" s="388" t="s">
        <v>3818</v>
      </c>
      <c r="GK137" s="1279">
        <v>1968</v>
      </c>
      <c r="GL137" s="388" t="s">
        <v>224</v>
      </c>
      <c r="GM137" s="1280" t="s">
        <v>3686</v>
      </c>
      <c r="GN137" s="1281">
        <v>77</v>
      </c>
      <c r="GU137" s="1154" t="s">
        <v>47</v>
      </c>
      <c r="GV137" s="646" t="s">
        <v>4051</v>
      </c>
      <c r="GW137" s="646">
        <v>1979</v>
      </c>
      <c r="GX137" s="646"/>
      <c r="GY137" s="1311">
        <v>0.017007638888888888</v>
      </c>
      <c r="GZ137" s="1300">
        <v>34</v>
      </c>
      <c r="IL137" s="1154" t="s">
        <v>2803</v>
      </c>
      <c r="IM137" s="1299" t="s">
        <v>4840</v>
      </c>
      <c r="IN137" s="1247">
        <v>1991</v>
      </c>
      <c r="IO137" s="1362"/>
      <c r="IP137" s="1363">
        <v>0.02076228009259259</v>
      </c>
      <c r="IQ137" s="1300" t="s">
        <v>4841</v>
      </c>
    </row>
    <row r="138" spans="11:251" ht="12.75">
      <c r="K138" s="954"/>
      <c r="AN138" s="79" t="s">
        <v>248</v>
      </c>
      <c r="AO138" s="80" t="s">
        <v>4634</v>
      </c>
      <c r="GI138" s="739" t="s">
        <v>47</v>
      </c>
      <c r="GJ138" s="388" t="s">
        <v>3819</v>
      </c>
      <c r="GK138" s="1279">
        <v>1962</v>
      </c>
      <c r="GL138" s="388" t="s">
        <v>3687</v>
      </c>
      <c r="GM138" s="1280" t="s">
        <v>3643</v>
      </c>
      <c r="GN138" s="1281">
        <v>106</v>
      </c>
      <c r="GU138" s="1154" t="s">
        <v>55</v>
      </c>
      <c r="GV138" s="646" t="s">
        <v>4052</v>
      </c>
      <c r="GW138" s="646">
        <v>1985</v>
      </c>
      <c r="GX138" s="646"/>
      <c r="GY138" s="1311">
        <v>0.017041157407407408</v>
      </c>
      <c r="GZ138" s="1300">
        <v>35</v>
      </c>
      <c r="IL138" s="1154" t="s">
        <v>2804</v>
      </c>
      <c r="IM138" s="1299" t="s">
        <v>4842</v>
      </c>
      <c r="IN138" s="1247">
        <v>1991</v>
      </c>
      <c r="IO138" s="1362"/>
      <c r="IP138" s="1363">
        <v>0.020763645833333334</v>
      </c>
      <c r="IQ138" s="1300" t="s">
        <v>4843</v>
      </c>
    </row>
    <row r="139" spans="40:251" ht="12.75">
      <c r="AN139" s="1340"/>
      <c r="GI139" s="739" t="s">
        <v>55</v>
      </c>
      <c r="GJ139" s="388" t="s">
        <v>3820</v>
      </c>
      <c r="GK139" s="1279">
        <v>1967</v>
      </c>
      <c r="GL139" s="388"/>
      <c r="GM139" s="1280" t="s">
        <v>3688</v>
      </c>
      <c r="GN139" s="1281">
        <v>118</v>
      </c>
      <c r="GU139" s="1154" t="s">
        <v>52</v>
      </c>
      <c r="GV139" s="646" t="s">
        <v>4053</v>
      </c>
      <c r="GW139" s="646">
        <v>1982</v>
      </c>
      <c r="GX139" s="646" t="s">
        <v>4054</v>
      </c>
      <c r="GY139" s="1311">
        <v>0.01723869212962963</v>
      </c>
      <c r="GZ139" s="1300">
        <v>40</v>
      </c>
      <c r="IL139" s="1154" t="s">
        <v>2805</v>
      </c>
      <c r="IM139" s="1299" t="s">
        <v>4844</v>
      </c>
      <c r="IN139" s="1247">
        <v>1977</v>
      </c>
      <c r="IO139" s="1362" t="s">
        <v>4748</v>
      </c>
      <c r="IP139" s="1363">
        <v>0.0207940625</v>
      </c>
      <c r="IQ139" s="1300" t="s">
        <v>4845</v>
      </c>
    </row>
    <row r="140" spans="40:251" ht="12.75">
      <c r="AN140" s="1339" t="s">
        <v>2211</v>
      </c>
      <c r="AO140" s="80"/>
      <c r="GI140" s="739" t="s">
        <v>52</v>
      </c>
      <c r="GJ140" s="388" t="s">
        <v>3821</v>
      </c>
      <c r="GK140" s="1279">
        <v>1954</v>
      </c>
      <c r="GL140" s="388" t="s">
        <v>3689</v>
      </c>
      <c r="GM140" s="1280" t="s">
        <v>3690</v>
      </c>
      <c r="GN140" s="1281">
        <v>120</v>
      </c>
      <c r="GU140" s="1154" t="s">
        <v>56</v>
      </c>
      <c r="GV140" s="646" t="s">
        <v>4055</v>
      </c>
      <c r="GW140" s="646">
        <v>1975</v>
      </c>
      <c r="GX140" s="646" t="s">
        <v>4054</v>
      </c>
      <c r="GY140" s="1311">
        <v>0.017441666666666664</v>
      </c>
      <c r="GZ140" s="1300">
        <v>44</v>
      </c>
      <c r="IL140" s="1154" t="s">
        <v>2806</v>
      </c>
      <c r="IM140" s="1299" t="s">
        <v>4846</v>
      </c>
      <c r="IN140" s="1247">
        <v>1995</v>
      </c>
      <c r="IO140" s="1362"/>
      <c r="IP140" s="1363">
        <v>0.02099232638888889</v>
      </c>
      <c r="IQ140" s="1300" t="s">
        <v>4847</v>
      </c>
    </row>
    <row r="141" spans="40:251" ht="12.75">
      <c r="AN141" s="79" t="s">
        <v>249</v>
      </c>
      <c r="AO141" s="80" t="s">
        <v>4577</v>
      </c>
      <c r="GI141" s="739" t="s">
        <v>56</v>
      </c>
      <c r="GJ141" s="388" t="s">
        <v>3822</v>
      </c>
      <c r="GK141" s="1279">
        <v>1968</v>
      </c>
      <c r="GL141" s="388"/>
      <c r="GM141" s="1280" t="s">
        <v>3691</v>
      </c>
      <c r="GN141" s="1281">
        <v>122</v>
      </c>
      <c r="GU141" s="1154" t="s">
        <v>53</v>
      </c>
      <c r="GV141" s="646" t="s">
        <v>4056</v>
      </c>
      <c r="GW141" s="646">
        <v>1978</v>
      </c>
      <c r="GX141" s="646"/>
      <c r="GY141" s="1311">
        <v>0.01757894675925926</v>
      </c>
      <c r="GZ141" s="1300">
        <v>46</v>
      </c>
      <c r="IL141" s="1154" t="s">
        <v>2807</v>
      </c>
      <c r="IM141" s="1299" t="s">
        <v>4848</v>
      </c>
      <c r="IN141" s="1247">
        <v>1983</v>
      </c>
      <c r="IO141" s="1362" t="s">
        <v>4079</v>
      </c>
      <c r="IP141" s="1363">
        <v>0.02104983796296296</v>
      </c>
      <c r="IQ141" s="1300" t="s">
        <v>4849</v>
      </c>
    </row>
    <row r="142" spans="11:251" ht="12.75">
      <c r="K142" s="954"/>
      <c r="AN142" s="79" t="s">
        <v>250</v>
      </c>
      <c r="AO142" s="80" t="s">
        <v>4578</v>
      </c>
      <c r="GI142" s="739" t="s">
        <v>53</v>
      </c>
      <c r="GJ142" s="388" t="s">
        <v>3823</v>
      </c>
      <c r="GK142" s="1279">
        <v>1966</v>
      </c>
      <c r="GL142" s="388" t="s">
        <v>3692</v>
      </c>
      <c r="GM142" s="1280" t="s">
        <v>3693</v>
      </c>
      <c r="GN142" s="1281">
        <v>124</v>
      </c>
      <c r="GU142" s="1154" t="s">
        <v>57</v>
      </c>
      <c r="GV142" s="646" t="s">
        <v>4057</v>
      </c>
      <c r="GW142" s="646">
        <v>1986</v>
      </c>
      <c r="GX142" s="646" t="s">
        <v>4058</v>
      </c>
      <c r="GY142" s="1311">
        <v>0.017612314814814813</v>
      </c>
      <c r="GZ142" s="1300">
        <v>48</v>
      </c>
      <c r="HY142" s="821"/>
      <c r="IL142" s="1154" t="s">
        <v>2808</v>
      </c>
      <c r="IM142" s="1299" t="s">
        <v>4850</v>
      </c>
      <c r="IN142" s="1247">
        <v>1982</v>
      </c>
      <c r="IO142" s="1362"/>
      <c r="IP142" s="1363">
        <v>0.02108023148148148</v>
      </c>
      <c r="IQ142" s="1300" t="s">
        <v>4851</v>
      </c>
    </row>
    <row r="143" spans="40:251" ht="13.5" thickBot="1">
      <c r="AN143" s="79" t="s">
        <v>251</v>
      </c>
      <c r="AO143" s="80" t="s">
        <v>4579</v>
      </c>
      <c r="GI143" s="740" t="s">
        <v>57</v>
      </c>
      <c r="GJ143" s="389" t="s">
        <v>3824</v>
      </c>
      <c r="GK143" s="1282">
        <v>1964</v>
      </c>
      <c r="GL143" s="389" t="s">
        <v>3064</v>
      </c>
      <c r="GM143" s="1283" t="s">
        <v>3694</v>
      </c>
      <c r="GN143" s="1284">
        <v>127</v>
      </c>
      <c r="GU143" s="1157" t="s">
        <v>51</v>
      </c>
      <c r="GV143" s="1315" t="s">
        <v>3253</v>
      </c>
      <c r="GW143" s="1315">
        <v>1986</v>
      </c>
      <c r="GX143" s="1315" t="s">
        <v>1478</v>
      </c>
      <c r="GY143" s="1313">
        <v>0.01779537037037037</v>
      </c>
      <c r="GZ143" s="1310">
        <v>51</v>
      </c>
      <c r="HY143" s="821"/>
      <c r="IL143" s="1154" t="s">
        <v>2809</v>
      </c>
      <c r="IM143" s="1299" t="s">
        <v>4852</v>
      </c>
      <c r="IN143" s="1247">
        <v>1983</v>
      </c>
      <c r="IO143" s="1362"/>
      <c r="IP143" s="1363">
        <v>0.021130474537037036</v>
      </c>
      <c r="IQ143" s="1300" t="s">
        <v>4853</v>
      </c>
    </row>
    <row r="144" spans="40:251" ht="12.75">
      <c r="AN144" s="79" t="s">
        <v>74</v>
      </c>
      <c r="AO144" s="80" t="s">
        <v>4580</v>
      </c>
      <c r="GU144" s="1154" t="s">
        <v>48</v>
      </c>
      <c r="GV144" s="646" t="s">
        <v>4059</v>
      </c>
      <c r="GW144" s="646">
        <v>1981</v>
      </c>
      <c r="GX144" s="646" t="s">
        <v>4060</v>
      </c>
      <c r="GY144" s="1311">
        <v>0.01779855324074074</v>
      </c>
      <c r="GZ144" s="1300">
        <v>52</v>
      </c>
      <c r="HY144" s="821"/>
      <c r="IL144" s="1154" t="s">
        <v>2810</v>
      </c>
      <c r="IM144" s="1299" t="s">
        <v>4854</v>
      </c>
      <c r="IN144" s="1247">
        <v>1980</v>
      </c>
      <c r="IO144" s="1362"/>
      <c r="IP144" s="1363">
        <v>0.021402557870370372</v>
      </c>
      <c r="IQ144" s="1300" t="s">
        <v>4855</v>
      </c>
    </row>
    <row r="145" spans="40:251" ht="12.75">
      <c r="AN145" s="79" t="s">
        <v>252</v>
      </c>
      <c r="AO145" s="80" t="s">
        <v>4581</v>
      </c>
      <c r="GU145" s="1154" t="s">
        <v>62</v>
      </c>
      <c r="GV145" s="646" t="s">
        <v>4061</v>
      </c>
      <c r="GW145" s="646">
        <v>1972</v>
      </c>
      <c r="GX145" s="646"/>
      <c r="GY145" s="1311">
        <v>0.017826863425925925</v>
      </c>
      <c r="GZ145" s="1300">
        <v>53</v>
      </c>
      <c r="IL145" s="1154" t="s">
        <v>3012</v>
      </c>
      <c r="IM145" s="1299" t="s">
        <v>4856</v>
      </c>
      <c r="IN145" s="1247">
        <v>1985</v>
      </c>
      <c r="IO145" s="1362"/>
      <c r="IP145" s="1363">
        <v>0.02160082175925926</v>
      </c>
      <c r="IQ145" s="1300" t="s">
        <v>4857</v>
      </c>
    </row>
    <row r="146" spans="11:251" ht="12.75">
      <c r="K146" s="954"/>
      <c r="AN146" s="79" t="s">
        <v>247</v>
      </c>
      <c r="AO146" s="80" t="s">
        <v>4582</v>
      </c>
      <c r="GU146" s="1154" t="s">
        <v>114</v>
      </c>
      <c r="GV146" s="646" t="s">
        <v>4062</v>
      </c>
      <c r="GW146" s="646">
        <v>1976</v>
      </c>
      <c r="GX146" s="646"/>
      <c r="GY146" s="1311">
        <v>0.018144108796296295</v>
      </c>
      <c r="GZ146" s="1300">
        <v>58</v>
      </c>
      <c r="IL146" s="1154" t="s">
        <v>3013</v>
      </c>
      <c r="IM146" s="1299" t="s">
        <v>4858</v>
      </c>
      <c r="IN146" s="1247">
        <v>1995</v>
      </c>
      <c r="IO146" s="1362"/>
      <c r="IP146" s="1363">
        <v>0.021683587962962964</v>
      </c>
      <c r="IQ146" s="1300" t="s">
        <v>4859</v>
      </c>
    </row>
    <row r="147" spans="40:251" ht="12.75">
      <c r="AN147" s="79" t="s">
        <v>248</v>
      </c>
      <c r="AO147" s="80" t="s">
        <v>4583</v>
      </c>
      <c r="GU147" s="1154" t="s">
        <v>54</v>
      </c>
      <c r="GV147" s="646" t="s">
        <v>4063</v>
      </c>
      <c r="GW147" s="646">
        <v>1990</v>
      </c>
      <c r="GX147" s="646"/>
      <c r="GY147" s="1311">
        <v>0.018161342592592594</v>
      </c>
      <c r="GZ147" s="1300">
        <v>59</v>
      </c>
      <c r="IL147" s="1154" t="s">
        <v>3014</v>
      </c>
      <c r="IM147" s="1299" t="s">
        <v>4860</v>
      </c>
      <c r="IN147" s="1247">
        <v>1985</v>
      </c>
      <c r="IO147" s="1362"/>
      <c r="IP147" s="1363">
        <v>0.021802013888888888</v>
      </c>
      <c r="IQ147" s="1300" t="s">
        <v>4861</v>
      </c>
    </row>
    <row r="148" spans="40:251" ht="12.75">
      <c r="AN148" s="1340"/>
      <c r="GU148" s="1154" t="s">
        <v>120</v>
      </c>
      <c r="GV148" s="646" t="s">
        <v>4064</v>
      </c>
      <c r="GW148" s="646">
        <v>1990</v>
      </c>
      <c r="GX148" s="646"/>
      <c r="GY148" s="1311">
        <v>0.018194594907407408</v>
      </c>
      <c r="GZ148" s="1300">
        <v>60</v>
      </c>
      <c r="IL148" s="1154" t="s">
        <v>3015</v>
      </c>
      <c r="IM148" s="1299" t="s">
        <v>4862</v>
      </c>
      <c r="IN148" s="1247">
        <v>1991</v>
      </c>
      <c r="IO148" s="1362"/>
      <c r="IP148" s="1363">
        <v>0.02195670138888889</v>
      </c>
      <c r="IQ148" s="1300" t="s">
        <v>4863</v>
      </c>
    </row>
    <row r="149" spans="40:251" ht="12.75">
      <c r="AN149" s="1339" t="s">
        <v>2212</v>
      </c>
      <c r="AO149" s="80"/>
      <c r="GU149" s="1154" t="s">
        <v>121</v>
      </c>
      <c r="GV149" s="646" t="s">
        <v>4065</v>
      </c>
      <c r="GW149" s="646">
        <v>1985</v>
      </c>
      <c r="GX149" s="646"/>
      <c r="GY149" s="1311">
        <v>0.018430150462962962</v>
      </c>
      <c r="GZ149" s="1300">
        <v>63</v>
      </c>
      <c r="IL149" s="1154" t="s">
        <v>3016</v>
      </c>
      <c r="IM149" s="1299" t="s">
        <v>4864</v>
      </c>
      <c r="IN149" s="1247">
        <v>1986</v>
      </c>
      <c r="IO149" s="1362"/>
      <c r="IP149" s="1363">
        <v>0.02208784722222222</v>
      </c>
      <c r="IQ149" s="1300" t="s">
        <v>4865</v>
      </c>
    </row>
    <row r="150" spans="11:251" ht="12.75">
      <c r="K150" s="954"/>
      <c r="AN150" s="79" t="s">
        <v>249</v>
      </c>
      <c r="AO150" s="80" t="s">
        <v>4625</v>
      </c>
      <c r="GU150" s="1154" t="s">
        <v>63</v>
      </c>
      <c r="GV150" s="646" t="s">
        <v>4066</v>
      </c>
      <c r="GW150" s="646">
        <v>1972</v>
      </c>
      <c r="GX150" s="646" t="s">
        <v>3928</v>
      </c>
      <c r="GY150" s="1311">
        <v>0.018444270833333335</v>
      </c>
      <c r="GZ150" s="1300">
        <v>64</v>
      </c>
      <c r="IL150" s="1154" t="s">
        <v>3017</v>
      </c>
      <c r="IM150" s="1299" t="s">
        <v>4866</v>
      </c>
      <c r="IN150" s="1247">
        <v>1983</v>
      </c>
      <c r="IO150" s="1362"/>
      <c r="IP150" s="1363">
        <v>0.02210681712962963</v>
      </c>
      <c r="IQ150" s="1300" t="s">
        <v>4867</v>
      </c>
    </row>
    <row r="151" spans="40:251" ht="12.75">
      <c r="AN151" s="79" t="s">
        <v>250</v>
      </c>
      <c r="AO151" s="80" t="s">
        <v>4626</v>
      </c>
      <c r="GU151" s="1154" t="s">
        <v>151</v>
      </c>
      <c r="GV151" s="646" t="s">
        <v>4067</v>
      </c>
      <c r="GW151" s="646">
        <v>1989</v>
      </c>
      <c r="GX151" s="646"/>
      <c r="GY151" s="1311">
        <v>0.018483784722222223</v>
      </c>
      <c r="GZ151" s="1300">
        <v>65</v>
      </c>
      <c r="IL151" s="1154" t="s">
        <v>3018</v>
      </c>
      <c r="IM151" s="1299" t="s">
        <v>4868</v>
      </c>
      <c r="IN151" s="1247">
        <v>1981</v>
      </c>
      <c r="IO151" s="1362"/>
      <c r="IP151" s="1363">
        <v>0.02230568287037037</v>
      </c>
      <c r="IQ151" s="1300" t="s">
        <v>4869</v>
      </c>
    </row>
    <row r="152" spans="40:251" ht="12.75">
      <c r="AN152" s="79" t="s">
        <v>251</v>
      </c>
      <c r="AO152" s="80" t="s">
        <v>4627</v>
      </c>
      <c r="GU152" s="1154" t="s">
        <v>59</v>
      </c>
      <c r="GV152" s="646" t="s">
        <v>4068</v>
      </c>
      <c r="GW152" s="646">
        <v>1980</v>
      </c>
      <c r="GX152" s="646"/>
      <c r="GY152" s="1311">
        <v>0.018610358796296297</v>
      </c>
      <c r="GZ152" s="1300">
        <v>70</v>
      </c>
      <c r="IL152" s="1154" t="s">
        <v>3019</v>
      </c>
      <c r="IM152" s="1299" t="s">
        <v>4870</v>
      </c>
      <c r="IN152" s="1247">
        <v>1980</v>
      </c>
      <c r="IO152" s="1362"/>
      <c r="IP152" s="1363">
        <v>0.022308356481481485</v>
      </c>
      <c r="IQ152" s="1300" t="s">
        <v>4871</v>
      </c>
    </row>
    <row r="153" spans="40:251" ht="12.75">
      <c r="AN153" s="79" t="s">
        <v>74</v>
      </c>
      <c r="AO153" s="80" t="s">
        <v>4628</v>
      </c>
      <c r="GU153" s="1154" t="s">
        <v>58</v>
      </c>
      <c r="GV153" s="646" t="s">
        <v>4069</v>
      </c>
      <c r="GW153" s="646">
        <v>1973</v>
      </c>
      <c r="GX153" s="646"/>
      <c r="GY153" s="1311">
        <v>0.018668194444444446</v>
      </c>
      <c r="GZ153" s="1300">
        <v>71</v>
      </c>
      <c r="IL153" s="1154" t="s">
        <v>3020</v>
      </c>
      <c r="IM153" s="1299" t="s">
        <v>4872</v>
      </c>
      <c r="IN153" s="1247">
        <v>1979</v>
      </c>
      <c r="IO153" s="1362" t="s">
        <v>831</v>
      </c>
      <c r="IP153" s="1363">
        <v>0.022392569444444444</v>
      </c>
      <c r="IQ153" s="1300" t="s">
        <v>4873</v>
      </c>
    </row>
    <row r="154" spans="11:251" ht="12.75">
      <c r="K154" s="954"/>
      <c r="AN154" s="79" t="s">
        <v>252</v>
      </c>
      <c r="AO154" s="80" t="s">
        <v>4640</v>
      </c>
      <c r="GU154" s="1154" t="s">
        <v>122</v>
      </c>
      <c r="GV154" s="646" t="s">
        <v>4070</v>
      </c>
      <c r="GW154" s="646">
        <v>1985</v>
      </c>
      <c r="GX154" s="646"/>
      <c r="GY154" s="1311">
        <v>0.0188046875</v>
      </c>
      <c r="GZ154" s="1300">
        <v>75</v>
      </c>
      <c r="IL154" s="1154" t="s">
        <v>3021</v>
      </c>
      <c r="IM154" s="1299" t="s">
        <v>4874</v>
      </c>
      <c r="IN154" s="1247">
        <v>1981</v>
      </c>
      <c r="IO154" s="1362"/>
      <c r="IP154" s="1363">
        <v>0.022442280092592595</v>
      </c>
      <c r="IQ154" s="1300" t="s">
        <v>4875</v>
      </c>
    </row>
    <row r="155" spans="40:251" ht="12.75">
      <c r="AN155" s="79" t="s">
        <v>247</v>
      </c>
      <c r="AO155" s="80" t="s">
        <v>4629</v>
      </c>
      <c r="GU155" s="1154" t="s">
        <v>152</v>
      </c>
      <c r="GV155" s="646" t="s">
        <v>4071</v>
      </c>
      <c r="GW155" s="646">
        <v>1984</v>
      </c>
      <c r="GX155" s="646"/>
      <c r="GY155" s="1311">
        <v>0.018880104166666665</v>
      </c>
      <c r="GZ155" s="1300">
        <v>77</v>
      </c>
      <c r="IL155" s="1154" t="s">
        <v>3022</v>
      </c>
      <c r="IM155" s="1299" t="s">
        <v>4876</v>
      </c>
      <c r="IN155" s="1247">
        <v>1982</v>
      </c>
      <c r="IO155" s="1362"/>
      <c r="IP155" s="1363">
        <v>0.02275259259259259</v>
      </c>
      <c r="IQ155" s="1300" t="s">
        <v>4877</v>
      </c>
    </row>
    <row r="156" spans="40:251" ht="12.75">
      <c r="AN156" s="79" t="s">
        <v>248</v>
      </c>
      <c r="AO156" s="80" t="s">
        <v>4580</v>
      </c>
      <c r="GU156" s="1154" t="s">
        <v>153</v>
      </c>
      <c r="GV156" s="646" t="s">
        <v>4072</v>
      </c>
      <c r="GW156" s="646">
        <v>1969</v>
      </c>
      <c r="GX156" s="646"/>
      <c r="GY156" s="1311">
        <v>0.018951377314814815</v>
      </c>
      <c r="GZ156" s="1300">
        <v>80</v>
      </c>
      <c r="IL156" s="1154" t="s">
        <v>3023</v>
      </c>
      <c r="IM156" s="1299" t="s">
        <v>4878</v>
      </c>
      <c r="IN156" s="1247">
        <v>1982</v>
      </c>
      <c r="IO156" s="1362"/>
      <c r="IP156" s="1363">
        <v>0.023277118055555556</v>
      </c>
      <c r="IQ156" s="1300" t="s">
        <v>4879</v>
      </c>
    </row>
    <row r="157" spans="40:251" ht="12.75">
      <c r="AN157" s="1340"/>
      <c r="GU157" s="1154" t="s">
        <v>126</v>
      </c>
      <c r="GV157" s="646" t="s">
        <v>4073</v>
      </c>
      <c r="GW157" s="646">
        <v>1983</v>
      </c>
      <c r="GX157" s="646" t="s">
        <v>4074</v>
      </c>
      <c r="GY157" s="1311">
        <v>0.01898822916666667</v>
      </c>
      <c r="GZ157" s="1300">
        <v>81</v>
      </c>
      <c r="IL157" s="1154" t="s">
        <v>3024</v>
      </c>
      <c r="IM157" s="1299" t="s">
        <v>4880</v>
      </c>
      <c r="IN157" s="1247">
        <v>1986</v>
      </c>
      <c r="IO157" s="1362" t="s">
        <v>4881</v>
      </c>
      <c r="IP157" s="1363">
        <v>0.023337511574074075</v>
      </c>
      <c r="IQ157" s="1300" t="s">
        <v>4882</v>
      </c>
    </row>
    <row r="158" spans="11:251" ht="12.75">
      <c r="K158" s="954"/>
      <c r="AN158" s="1342" t="s">
        <v>2213</v>
      </c>
      <c r="AO158" s="80"/>
      <c r="GU158" s="1157" t="s">
        <v>123</v>
      </c>
      <c r="GV158" s="1315" t="s">
        <v>4075</v>
      </c>
      <c r="GW158" s="1315">
        <v>1984</v>
      </c>
      <c r="GX158" s="1315" t="s">
        <v>1478</v>
      </c>
      <c r="GY158" s="1313">
        <v>0.01914028935185185</v>
      </c>
      <c r="GZ158" s="1310">
        <v>85</v>
      </c>
      <c r="HA158" s="557"/>
      <c r="IL158" s="1154" t="s">
        <v>3025</v>
      </c>
      <c r="IM158" s="1299" t="s">
        <v>4883</v>
      </c>
      <c r="IN158" s="1247">
        <v>1989</v>
      </c>
      <c r="IO158" s="1362" t="s">
        <v>4884</v>
      </c>
      <c r="IP158" s="1363">
        <v>0.023679131944444442</v>
      </c>
      <c r="IQ158" s="1300" t="s">
        <v>4885</v>
      </c>
    </row>
    <row r="159" spans="40:251" ht="12.75">
      <c r="AN159" s="79" t="s">
        <v>249</v>
      </c>
      <c r="AO159" s="80" t="s">
        <v>78</v>
      </c>
      <c r="GU159" s="1154" t="s">
        <v>124</v>
      </c>
      <c r="GV159" s="646" t="s">
        <v>4076</v>
      </c>
      <c r="GW159" s="646">
        <v>1963</v>
      </c>
      <c r="GX159" s="646" t="s">
        <v>4077</v>
      </c>
      <c r="GY159" s="1311">
        <v>0.01914650462962963</v>
      </c>
      <c r="GZ159" s="1300">
        <v>87</v>
      </c>
      <c r="IL159" s="1154" t="s">
        <v>3026</v>
      </c>
      <c r="IM159" s="1299" t="s">
        <v>4886</v>
      </c>
      <c r="IN159" s="1247">
        <v>1977</v>
      </c>
      <c r="IO159" s="1362"/>
      <c r="IP159" s="1363">
        <v>0.023785555555555556</v>
      </c>
      <c r="IQ159" s="1300" t="s">
        <v>4887</v>
      </c>
    </row>
    <row r="160" spans="40:251" ht="12.75">
      <c r="AN160" s="79" t="s">
        <v>250</v>
      </c>
      <c r="AO160" s="80" t="s">
        <v>80</v>
      </c>
      <c r="GU160" s="1154" t="s">
        <v>164</v>
      </c>
      <c r="GV160" s="646" t="s">
        <v>4078</v>
      </c>
      <c r="GW160" s="646">
        <v>1987</v>
      </c>
      <c r="GX160" s="646" t="s">
        <v>4079</v>
      </c>
      <c r="GY160" s="1311">
        <v>0.019185694444444446</v>
      </c>
      <c r="GZ160" s="1300">
        <v>89</v>
      </c>
      <c r="IL160" s="1154" t="s">
        <v>4229</v>
      </c>
      <c r="IM160" s="1299" t="s">
        <v>4888</v>
      </c>
      <c r="IN160" s="1247">
        <v>1994</v>
      </c>
      <c r="IO160" s="1362" t="s">
        <v>4889</v>
      </c>
      <c r="IP160" s="1363">
        <v>0.024515358796296297</v>
      </c>
      <c r="IQ160" s="1300" t="s">
        <v>4890</v>
      </c>
    </row>
    <row r="161" spans="40:251" ht="12.75">
      <c r="AN161" s="79" t="s">
        <v>251</v>
      </c>
      <c r="AO161" s="80" t="s">
        <v>82</v>
      </c>
      <c r="GU161" s="1154" t="s">
        <v>227</v>
      </c>
      <c r="GV161" s="646" t="s">
        <v>4080</v>
      </c>
      <c r="GW161" s="646">
        <v>1975</v>
      </c>
      <c r="GX161" s="646"/>
      <c r="GY161" s="1311">
        <v>0.01920082175925926</v>
      </c>
      <c r="GZ161" s="1300">
        <v>90</v>
      </c>
      <c r="IL161" s="1154" t="s">
        <v>4230</v>
      </c>
      <c r="IM161" s="1299" t="s">
        <v>4891</v>
      </c>
      <c r="IN161" s="1247">
        <v>1986</v>
      </c>
      <c r="IO161" s="1362" t="s">
        <v>4892</v>
      </c>
      <c r="IP161" s="1363">
        <v>0.025075949074074077</v>
      </c>
      <c r="IQ161" s="1300" t="s">
        <v>4893</v>
      </c>
    </row>
    <row r="162" spans="11:251" ht="12.75">
      <c r="K162" s="954"/>
      <c r="AN162" s="79" t="s">
        <v>74</v>
      </c>
      <c r="AO162" s="80" t="s">
        <v>76</v>
      </c>
      <c r="GU162" s="1154" t="s">
        <v>229</v>
      </c>
      <c r="GV162" s="646" t="s">
        <v>4081</v>
      </c>
      <c r="GW162" s="646">
        <v>1978</v>
      </c>
      <c r="GX162" s="646"/>
      <c r="GY162" s="1311">
        <v>0.019219675925925925</v>
      </c>
      <c r="GZ162" s="1300">
        <v>91</v>
      </c>
      <c r="IL162" s="1154" t="s">
        <v>4231</v>
      </c>
      <c r="IM162" s="1299" t="s">
        <v>4894</v>
      </c>
      <c r="IN162" s="1247">
        <v>1982</v>
      </c>
      <c r="IO162" s="1362" t="s">
        <v>4895</v>
      </c>
      <c r="IP162" s="1363">
        <v>0.025666851851851854</v>
      </c>
      <c r="IQ162" s="1300" t="s">
        <v>4896</v>
      </c>
    </row>
    <row r="163" spans="40:251" ht="12.75">
      <c r="AN163" s="79" t="s">
        <v>252</v>
      </c>
      <c r="AO163" s="80" t="s">
        <v>83</v>
      </c>
      <c r="GU163" s="1154" t="s">
        <v>231</v>
      </c>
      <c r="GV163" s="646" t="s">
        <v>4082</v>
      </c>
      <c r="GW163" s="646">
        <v>1989</v>
      </c>
      <c r="GX163" s="646"/>
      <c r="GY163" s="1311">
        <v>0.019240416666666666</v>
      </c>
      <c r="GZ163" s="1300">
        <v>93</v>
      </c>
      <c r="IL163" s="1154" t="s">
        <v>4232</v>
      </c>
      <c r="IM163" s="1299" t="s">
        <v>4897</v>
      </c>
      <c r="IN163" s="1247">
        <v>1985</v>
      </c>
      <c r="IO163" s="1362"/>
      <c r="IP163" s="1363">
        <v>0.02567810185185185</v>
      </c>
      <c r="IQ163" s="1300" t="s">
        <v>4898</v>
      </c>
    </row>
    <row r="164" spans="40:251" ht="12.75">
      <c r="AN164" s="79" t="s">
        <v>247</v>
      </c>
      <c r="AO164" s="80" t="s">
        <v>140</v>
      </c>
      <c r="GU164" s="1154" t="s">
        <v>232</v>
      </c>
      <c r="GV164" s="646" t="s">
        <v>4083</v>
      </c>
      <c r="GW164" s="646">
        <v>1971</v>
      </c>
      <c r="GX164" s="646"/>
      <c r="GY164" s="1311">
        <v>0.01934616898148148</v>
      </c>
      <c r="GZ164" s="1300">
        <v>96</v>
      </c>
      <c r="IL164" s="1154" t="s">
        <v>4233</v>
      </c>
      <c r="IM164" s="1299" t="s">
        <v>4899</v>
      </c>
      <c r="IN164" s="1247">
        <v>1975</v>
      </c>
      <c r="IO164" s="1362" t="s">
        <v>4676</v>
      </c>
      <c r="IP164" s="1363">
        <v>0.02588247685185185</v>
      </c>
      <c r="IQ164" s="1300" t="s">
        <v>4900</v>
      </c>
    </row>
    <row r="165" spans="40:251" ht="12.75">
      <c r="AN165" s="79" t="s">
        <v>248</v>
      </c>
      <c r="AO165" s="80" t="s">
        <v>1386</v>
      </c>
      <c r="GU165" s="1154" t="s">
        <v>234</v>
      </c>
      <c r="GV165" s="646" t="s">
        <v>4084</v>
      </c>
      <c r="GW165" s="646">
        <v>1982</v>
      </c>
      <c r="GX165" s="646"/>
      <c r="GY165" s="1311">
        <v>0.019368761574074075</v>
      </c>
      <c r="GZ165" s="1300">
        <v>99</v>
      </c>
      <c r="IL165" s="1154" t="s">
        <v>4234</v>
      </c>
      <c r="IM165" s="1299" t="s">
        <v>4901</v>
      </c>
      <c r="IN165" s="1247">
        <v>1983</v>
      </c>
      <c r="IO165" s="1362"/>
      <c r="IP165" s="1363">
        <v>0.025982430555555557</v>
      </c>
      <c r="IQ165" s="1300" t="s">
        <v>4902</v>
      </c>
    </row>
    <row r="166" spans="11:251" ht="12.75">
      <c r="K166" s="954"/>
      <c r="AN166" s="1340"/>
      <c r="AO166" s="80"/>
      <c r="GU166" s="1154" t="s">
        <v>374</v>
      </c>
      <c r="GV166" s="646" t="s">
        <v>4085</v>
      </c>
      <c r="GW166" s="646">
        <v>1990</v>
      </c>
      <c r="GX166" s="646"/>
      <c r="GY166" s="1311">
        <v>0.019393414351851854</v>
      </c>
      <c r="GZ166" s="1300">
        <v>100</v>
      </c>
      <c r="IL166" s="1154" t="s">
        <v>4235</v>
      </c>
      <c r="IM166" s="1299" t="s">
        <v>4903</v>
      </c>
      <c r="IN166" s="1247">
        <v>1989</v>
      </c>
      <c r="IO166" s="1362" t="s">
        <v>4881</v>
      </c>
      <c r="IP166" s="1363">
        <v>0.026677951388888888</v>
      </c>
      <c r="IQ166" s="1300" t="s">
        <v>4904</v>
      </c>
    </row>
    <row r="167" spans="40:251" ht="12.75">
      <c r="AN167" s="1342" t="s">
        <v>2214</v>
      </c>
      <c r="AO167" s="80"/>
      <c r="GU167" s="1154" t="s">
        <v>376</v>
      </c>
      <c r="GV167" s="646" t="s">
        <v>4086</v>
      </c>
      <c r="GW167" s="646">
        <v>1988</v>
      </c>
      <c r="GX167" s="646"/>
      <c r="GY167" s="1311">
        <v>0.01942020833333333</v>
      </c>
      <c r="GZ167" s="1300">
        <v>101</v>
      </c>
      <c r="IL167" s="1154" t="s">
        <v>4236</v>
      </c>
      <c r="IM167" s="1299" t="s">
        <v>4905</v>
      </c>
      <c r="IN167" s="1247">
        <v>1976</v>
      </c>
      <c r="IO167" s="1362" t="s">
        <v>4906</v>
      </c>
      <c r="IP167" s="1363">
        <v>0.027423900462962964</v>
      </c>
      <c r="IQ167" s="1300" t="s">
        <v>4907</v>
      </c>
    </row>
    <row r="168" spans="40:251" ht="13.5" thickBot="1">
      <c r="AN168" s="79" t="s">
        <v>249</v>
      </c>
      <c r="AO168" s="80" t="s">
        <v>4601</v>
      </c>
      <c r="GU168" s="1154" t="s">
        <v>379</v>
      </c>
      <c r="GV168" s="646" t="s">
        <v>4087</v>
      </c>
      <c r="GW168" s="646">
        <v>1970</v>
      </c>
      <c r="GX168" s="646" t="s">
        <v>3957</v>
      </c>
      <c r="GY168" s="1311">
        <v>0.019427384259259262</v>
      </c>
      <c r="GZ168" s="1300">
        <v>103</v>
      </c>
      <c r="IL168" s="1155" t="s">
        <v>4237</v>
      </c>
      <c r="IM168" s="1301" t="s">
        <v>4908</v>
      </c>
      <c r="IN168" s="1261">
        <v>1982</v>
      </c>
      <c r="IO168" s="1364"/>
      <c r="IP168" s="1365">
        <v>0.027946296296296292</v>
      </c>
      <c r="IQ168" s="1302" t="s">
        <v>4909</v>
      </c>
    </row>
    <row r="169" spans="40:251" ht="12.75">
      <c r="AN169" s="79" t="s">
        <v>250</v>
      </c>
      <c r="AO169" s="80" t="s">
        <v>4607</v>
      </c>
      <c r="GU169" s="1154" t="s">
        <v>380</v>
      </c>
      <c r="GV169" s="646" t="s">
        <v>4088</v>
      </c>
      <c r="GW169" s="646">
        <v>1978</v>
      </c>
      <c r="GX169" s="646" t="s">
        <v>3957</v>
      </c>
      <c r="GY169" s="1311">
        <v>0.01942822916666667</v>
      </c>
      <c r="GZ169" s="1300">
        <v>104</v>
      </c>
      <c r="IL169" s="1368" t="s">
        <v>3830</v>
      </c>
      <c r="IM169" s="1369"/>
      <c r="IN169" s="481" t="s">
        <v>1807</v>
      </c>
      <c r="IO169" s="487" t="s">
        <v>4990</v>
      </c>
      <c r="IP169" s="1304" t="s">
        <v>159</v>
      </c>
      <c r="IQ169" s="492" t="s">
        <v>3825</v>
      </c>
    </row>
    <row r="170" spans="11:251" ht="12.75">
      <c r="K170" s="954"/>
      <c r="AN170" s="79" t="s">
        <v>251</v>
      </c>
      <c r="AO170" s="80" t="s">
        <v>4602</v>
      </c>
      <c r="GU170" s="1154" t="s">
        <v>382</v>
      </c>
      <c r="GV170" s="646" t="s">
        <v>4089</v>
      </c>
      <c r="GW170" s="646">
        <v>1976</v>
      </c>
      <c r="GX170" s="646"/>
      <c r="GY170" s="1311">
        <v>0.019429791666666665</v>
      </c>
      <c r="GZ170" s="1300">
        <v>105</v>
      </c>
      <c r="IL170" s="1154" t="s">
        <v>46</v>
      </c>
      <c r="IM170" s="1299" t="s">
        <v>4910</v>
      </c>
      <c r="IN170" s="1247">
        <v>1974</v>
      </c>
      <c r="IO170" s="1362" t="s">
        <v>4911</v>
      </c>
      <c r="IP170" s="1363">
        <v>0.012087361111111111</v>
      </c>
      <c r="IQ170" s="1300" t="s">
        <v>49</v>
      </c>
    </row>
    <row r="171" spans="40:251" ht="12.75">
      <c r="AN171" s="79" t="s">
        <v>74</v>
      </c>
      <c r="AO171" s="80" t="s">
        <v>4606</v>
      </c>
      <c r="GU171" s="1154" t="s">
        <v>384</v>
      </c>
      <c r="GV171" s="646" t="s">
        <v>4090</v>
      </c>
      <c r="GW171" s="646">
        <v>1986</v>
      </c>
      <c r="GX171" s="646"/>
      <c r="GY171" s="1311">
        <v>0.019432743055555556</v>
      </c>
      <c r="GZ171" s="1300">
        <v>106</v>
      </c>
      <c r="IL171" s="1154" t="s">
        <v>50</v>
      </c>
      <c r="IM171" s="1299" t="s">
        <v>4912</v>
      </c>
      <c r="IN171" s="1247">
        <v>1966</v>
      </c>
      <c r="IO171" s="1362" t="s">
        <v>4913</v>
      </c>
      <c r="IP171" s="1363">
        <v>0.01309380787037037</v>
      </c>
      <c r="IQ171" s="1300" t="s">
        <v>51</v>
      </c>
    </row>
    <row r="172" spans="40:251" ht="12.75">
      <c r="AN172" s="79" t="s">
        <v>252</v>
      </c>
      <c r="AO172" s="80" t="s">
        <v>4605</v>
      </c>
      <c r="GU172" s="1154" t="s">
        <v>386</v>
      </c>
      <c r="GV172" s="646" t="s">
        <v>4091</v>
      </c>
      <c r="GW172" s="646">
        <v>1988</v>
      </c>
      <c r="GX172" s="646"/>
      <c r="GY172" s="1311">
        <v>0.019433344907407408</v>
      </c>
      <c r="GZ172" s="1300">
        <v>107</v>
      </c>
      <c r="IL172" s="1154" t="s">
        <v>49</v>
      </c>
      <c r="IM172" s="1299" t="s">
        <v>4914</v>
      </c>
      <c r="IN172" s="1247">
        <v>1973</v>
      </c>
      <c r="IO172" s="1362"/>
      <c r="IP172" s="1363">
        <v>0.015338402777777775</v>
      </c>
      <c r="IQ172" s="1300" t="s">
        <v>376</v>
      </c>
    </row>
    <row r="173" spans="40:251" ht="12.75">
      <c r="AN173" s="79" t="s">
        <v>247</v>
      </c>
      <c r="AO173" s="80" t="s">
        <v>4604</v>
      </c>
      <c r="GU173" s="1154" t="s">
        <v>388</v>
      </c>
      <c r="GV173" s="646" t="s">
        <v>4092</v>
      </c>
      <c r="GW173" s="646">
        <v>1972</v>
      </c>
      <c r="GX173" s="646" t="s">
        <v>3957</v>
      </c>
      <c r="GY173" s="1311">
        <v>0.01943990740740741</v>
      </c>
      <c r="GZ173" s="1300">
        <v>108</v>
      </c>
      <c r="IL173" s="1154" t="s">
        <v>47</v>
      </c>
      <c r="IM173" s="1299" t="s">
        <v>4915</v>
      </c>
      <c r="IN173" s="1247">
        <v>1970</v>
      </c>
      <c r="IO173" s="1362" t="s">
        <v>4916</v>
      </c>
      <c r="IP173" s="1363">
        <v>0.01600255787037037</v>
      </c>
      <c r="IQ173" s="1300" t="s">
        <v>412</v>
      </c>
    </row>
    <row r="174" spans="11:251" ht="12.75">
      <c r="K174" s="954"/>
      <c r="AN174" s="79" t="s">
        <v>248</v>
      </c>
      <c r="AO174" s="80" t="s">
        <v>4603</v>
      </c>
      <c r="GU174" s="1154" t="s">
        <v>391</v>
      </c>
      <c r="GV174" s="646" t="s">
        <v>4093</v>
      </c>
      <c r="GW174" s="646">
        <v>1988</v>
      </c>
      <c r="GX174" s="646"/>
      <c r="GY174" s="1311">
        <v>0.019443541666666665</v>
      </c>
      <c r="GZ174" s="1300">
        <v>109</v>
      </c>
      <c r="IL174" s="1154" t="s">
        <v>55</v>
      </c>
      <c r="IM174" s="1299" t="s">
        <v>4917</v>
      </c>
      <c r="IN174" s="1247">
        <v>1971</v>
      </c>
      <c r="IO174" s="1362" t="s">
        <v>4918</v>
      </c>
      <c r="IP174" s="1363">
        <v>0.016015590277777776</v>
      </c>
      <c r="IQ174" s="1300" t="s">
        <v>414</v>
      </c>
    </row>
    <row r="175" spans="40:251" ht="12.75">
      <c r="AN175" s="1340"/>
      <c r="GU175" s="1154" t="s">
        <v>394</v>
      </c>
      <c r="GV175" s="646" t="s">
        <v>4094</v>
      </c>
      <c r="GW175" s="646">
        <v>1977</v>
      </c>
      <c r="GX175" s="646"/>
      <c r="GY175" s="1311">
        <v>0.019449641203703703</v>
      </c>
      <c r="GZ175" s="1300">
        <v>110</v>
      </c>
      <c r="IL175" s="1154" t="s">
        <v>52</v>
      </c>
      <c r="IM175" s="1299" t="s">
        <v>4919</v>
      </c>
      <c r="IN175" s="1247">
        <v>1974</v>
      </c>
      <c r="IO175" s="1362"/>
      <c r="IP175" s="1363">
        <v>0.01610085648148148</v>
      </c>
      <c r="IQ175" s="1300" t="s">
        <v>416</v>
      </c>
    </row>
    <row r="176" spans="40:251" ht="12.75">
      <c r="AN176" s="1342" t="s">
        <v>2215</v>
      </c>
      <c r="AO176" s="80"/>
      <c r="GU176" s="1154" t="s">
        <v>397</v>
      </c>
      <c r="GV176" s="646" t="s">
        <v>4095</v>
      </c>
      <c r="GW176" s="646">
        <v>1980</v>
      </c>
      <c r="GX176" s="646"/>
      <c r="GY176" s="1311">
        <v>0.019475520833333333</v>
      </c>
      <c r="GZ176" s="1300">
        <v>113</v>
      </c>
      <c r="IL176" s="1154" t="s">
        <v>56</v>
      </c>
      <c r="IM176" s="1299" t="s">
        <v>4920</v>
      </c>
      <c r="IN176" s="1247">
        <v>1974</v>
      </c>
      <c r="IO176" s="1362"/>
      <c r="IP176" s="1363">
        <v>0.01629832175925926</v>
      </c>
      <c r="IQ176" s="1300" t="s">
        <v>433</v>
      </c>
    </row>
    <row r="177" spans="40:251" ht="12.75">
      <c r="AN177" s="79" t="s">
        <v>249</v>
      </c>
      <c r="AO177" s="80" t="s">
        <v>111</v>
      </c>
      <c r="GU177" s="1154" t="s">
        <v>400</v>
      </c>
      <c r="GV177" s="646" t="s">
        <v>4096</v>
      </c>
      <c r="GW177" s="646">
        <v>1984</v>
      </c>
      <c r="GX177" s="646" t="s">
        <v>3928</v>
      </c>
      <c r="GY177" s="1311">
        <v>0.01953056712962963</v>
      </c>
      <c r="GZ177" s="1300">
        <v>114</v>
      </c>
      <c r="IL177" s="1154" t="s">
        <v>53</v>
      </c>
      <c r="IM177" s="1299" t="s">
        <v>4921</v>
      </c>
      <c r="IN177" s="1247">
        <v>1969</v>
      </c>
      <c r="IO177" s="1362" t="s">
        <v>4922</v>
      </c>
      <c r="IP177" s="1363">
        <v>0.01651554398148148</v>
      </c>
      <c r="IQ177" s="1300" t="s">
        <v>455</v>
      </c>
    </row>
    <row r="178" spans="11:251" ht="12.75">
      <c r="K178" s="954"/>
      <c r="AN178" s="79" t="s">
        <v>250</v>
      </c>
      <c r="AO178" s="80" t="s">
        <v>125</v>
      </c>
      <c r="GU178" s="1154" t="s">
        <v>402</v>
      </c>
      <c r="GV178" s="646" t="s">
        <v>4097</v>
      </c>
      <c r="GW178" s="646">
        <v>1974</v>
      </c>
      <c r="GX178" s="646"/>
      <c r="GY178" s="1311">
        <v>0.01953292824074074</v>
      </c>
      <c r="GZ178" s="1300">
        <v>115</v>
      </c>
      <c r="IL178" s="1154" t="s">
        <v>57</v>
      </c>
      <c r="IM178" s="1299" t="s">
        <v>4923</v>
      </c>
      <c r="IN178" s="1247">
        <v>1973</v>
      </c>
      <c r="IO178" s="1362" t="s">
        <v>4924</v>
      </c>
      <c r="IP178" s="1363">
        <v>0.017320798611111108</v>
      </c>
      <c r="IQ178" s="1300" t="s">
        <v>492</v>
      </c>
    </row>
    <row r="179" spans="40:251" ht="12.75">
      <c r="AN179" s="79" t="s">
        <v>251</v>
      </c>
      <c r="AO179" s="80" t="s">
        <v>27</v>
      </c>
      <c r="GU179" s="1154" t="s">
        <v>404</v>
      </c>
      <c r="GV179" s="646" t="s">
        <v>4098</v>
      </c>
      <c r="GW179" s="646">
        <v>1982</v>
      </c>
      <c r="GX179" s="646" t="s">
        <v>4099</v>
      </c>
      <c r="GY179" s="1311">
        <v>0.019580983796296296</v>
      </c>
      <c r="GZ179" s="1300">
        <v>117</v>
      </c>
      <c r="IL179" s="1154" t="s">
        <v>51</v>
      </c>
      <c r="IM179" s="1299" t="s">
        <v>4925</v>
      </c>
      <c r="IN179" s="1247">
        <v>1974</v>
      </c>
      <c r="IO179" s="1362" t="s">
        <v>4686</v>
      </c>
      <c r="IP179" s="1363">
        <v>0.01734011574074074</v>
      </c>
      <c r="IQ179" s="1300" t="s">
        <v>494</v>
      </c>
    </row>
    <row r="180" spans="40:251" ht="12.75">
      <c r="AN180" s="79" t="s">
        <v>74</v>
      </c>
      <c r="AO180" s="80" t="s">
        <v>2735</v>
      </c>
      <c r="GU180" s="1154" t="s">
        <v>407</v>
      </c>
      <c r="GV180" s="646" t="s">
        <v>4100</v>
      </c>
      <c r="GW180" s="646">
        <v>1990</v>
      </c>
      <c r="GX180" s="646"/>
      <c r="GY180" s="1311">
        <v>0.01960729166666667</v>
      </c>
      <c r="GZ180" s="1300">
        <v>118</v>
      </c>
      <c r="IL180" s="1154" t="s">
        <v>48</v>
      </c>
      <c r="IM180" s="1299" t="s">
        <v>4926</v>
      </c>
      <c r="IN180" s="1247">
        <v>1973</v>
      </c>
      <c r="IO180" s="1362"/>
      <c r="IP180" s="1363">
        <v>0.017417465277777777</v>
      </c>
      <c r="IQ180" s="1300" t="s">
        <v>500</v>
      </c>
    </row>
    <row r="181" spans="40:251" ht="12.75">
      <c r="AN181" s="79" t="s">
        <v>252</v>
      </c>
      <c r="AO181" s="80" t="s">
        <v>11</v>
      </c>
      <c r="GU181" s="1154" t="s">
        <v>410</v>
      </c>
      <c r="GV181" s="646" t="s">
        <v>3225</v>
      </c>
      <c r="GW181" s="646">
        <v>1966</v>
      </c>
      <c r="GX181" s="646"/>
      <c r="GY181" s="1311">
        <v>0.019609849537037035</v>
      </c>
      <c r="GZ181" s="1300">
        <v>119</v>
      </c>
      <c r="IL181" s="1154" t="s">
        <v>62</v>
      </c>
      <c r="IM181" s="1299" t="s">
        <v>4927</v>
      </c>
      <c r="IN181" s="1247">
        <v>1971</v>
      </c>
      <c r="IO181" s="1362" t="s">
        <v>4928</v>
      </c>
      <c r="IP181" s="1363">
        <v>0.017582638888888887</v>
      </c>
      <c r="IQ181" s="1300" t="s">
        <v>2783</v>
      </c>
    </row>
    <row r="182" spans="11:251" ht="12.75">
      <c r="K182" s="954"/>
      <c r="AN182" s="79" t="s">
        <v>247</v>
      </c>
      <c r="AO182" s="80" t="s">
        <v>139</v>
      </c>
      <c r="GU182" s="1154" t="s">
        <v>412</v>
      </c>
      <c r="GV182" s="646" t="s">
        <v>4101</v>
      </c>
      <c r="GW182" s="646">
        <v>1977</v>
      </c>
      <c r="GX182" s="646" t="s">
        <v>3957</v>
      </c>
      <c r="GY182" s="1311">
        <v>0.01964309027777778</v>
      </c>
      <c r="GZ182" s="1300">
        <v>122</v>
      </c>
      <c r="IL182" s="1154" t="s">
        <v>114</v>
      </c>
      <c r="IM182" s="1299" t="s">
        <v>4929</v>
      </c>
      <c r="IN182" s="1247">
        <v>1970</v>
      </c>
      <c r="IO182" s="1362"/>
      <c r="IP182" s="1363">
        <v>0.0176559375</v>
      </c>
      <c r="IQ182" s="1300" t="s">
        <v>2784</v>
      </c>
    </row>
    <row r="183" spans="40:251" ht="12.75">
      <c r="AN183" s="79" t="s">
        <v>248</v>
      </c>
      <c r="AO183" s="80" t="s">
        <v>2726</v>
      </c>
      <c r="GU183" s="1154" t="s">
        <v>414</v>
      </c>
      <c r="GV183" s="646" t="s">
        <v>4102</v>
      </c>
      <c r="GW183" s="646">
        <v>1983</v>
      </c>
      <c r="GX183" s="646"/>
      <c r="GY183" s="1311">
        <v>0.019737337962962963</v>
      </c>
      <c r="GZ183" s="1300">
        <v>125</v>
      </c>
      <c r="IL183" s="1154" t="s">
        <v>54</v>
      </c>
      <c r="IM183" s="1299" t="s">
        <v>4930</v>
      </c>
      <c r="IN183" s="1247">
        <v>1967</v>
      </c>
      <c r="IO183" s="1362"/>
      <c r="IP183" s="1363">
        <v>0.01782269675925926</v>
      </c>
      <c r="IQ183" s="1300" t="s">
        <v>2791</v>
      </c>
    </row>
    <row r="184" spans="40:251" ht="12.75">
      <c r="AN184" s="1340"/>
      <c r="AO184" s="80"/>
      <c r="GU184" s="1154" t="s">
        <v>416</v>
      </c>
      <c r="GV184" s="646" t="s">
        <v>4103</v>
      </c>
      <c r="GW184" s="646">
        <v>1987</v>
      </c>
      <c r="GX184" s="646"/>
      <c r="GY184" s="1311">
        <v>0.01973943287037037</v>
      </c>
      <c r="GZ184" s="1300">
        <v>126</v>
      </c>
      <c r="IL184" s="1154" t="s">
        <v>120</v>
      </c>
      <c r="IM184" s="1299" t="s">
        <v>4931</v>
      </c>
      <c r="IN184" s="1247">
        <v>1970</v>
      </c>
      <c r="IO184" s="1362"/>
      <c r="IP184" s="1363">
        <v>0.01797349537037037</v>
      </c>
      <c r="IQ184" s="1300" t="s">
        <v>2796</v>
      </c>
    </row>
    <row r="185" spans="40:251" ht="12.75">
      <c r="AN185" s="1339" t="s">
        <v>2216</v>
      </c>
      <c r="AO185" s="80"/>
      <c r="GU185" s="1154" t="s">
        <v>418</v>
      </c>
      <c r="GV185" s="646" t="s">
        <v>4104</v>
      </c>
      <c r="GW185" s="646">
        <v>1975</v>
      </c>
      <c r="GX185" s="646"/>
      <c r="GY185" s="1311">
        <v>0.019773391203703704</v>
      </c>
      <c r="GZ185" s="1300">
        <v>127</v>
      </c>
      <c r="IL185" s="1154" t="s">
        <v>121</v>
      </c>
      <c r="IM185" s="1299" t="s">
        <v>4932</v>
      </c>
      <c r="IN185" s="1247">
        <v>1974</v>
      </c>
      <c r="IO185" s="1362" t="s">
        <v>4933</v>
      </c>
      <c r="IP185" s="1363">
        <v>0.018011805555555555</v>
      </c>
      <c r="IQ185" s="1300" t="s">
        <v>2798</v>
      </c>
    </row>
    <row r="186" spans="11:251" ht="12.75">
      <c r="K186" s="954"/>
      <c r="AN186" s="79" t="s">
        <v>249</v>
      </c>
      <c r="AO186" s="80" t="s">
        <v>1569</v>
      </c>
      <c r="GU186" s="1154" t="s">
        <v>420</v>
      </c>
      <c r="GV186" s="646" t="s">
        <v>4105</v>
      </c>
      <c r="GW186" s="646">
        <v>1976</v>
      </c>
      <c r="GX186" s="646"/>
      <c r="GY186" s="1311">
        <v>0.01977556712962963</v>
      </c>
      <c r="GZ186" s="1300">
        <v>128</v>
      </c>
      <c r="IL186" s="1154" t="s">
        <v>63</v>
      </c>
      <c r="IM186" s="1299" t="s">
        <v>4934</v>
      </c>
      <c r="IN186" s="1247">
        <v>1970</v>
      </c>
      <c r="IO186" s="1362"/>
      <c r="IP186" s="1363">
        <v>0.01849015046296296</v>
      </c>
      <c r="IQ186" s="1300" t="s">
        <v>2809</v>
      </c>
    </row>
    <row r="187" spans="40:251" ht="12.75">
      <c r="AN187" s="79" t="s">
        <v>250</v>
      </c>
      <c r="AO187" s="80" t="s">
        <v>1568</v>
      </c>
      <c r="GU187" s="1154" t="s">
        <v>422</v>
      </c>
      <c r="GV187" s="646" t="s">
        <v>4106</v>
      </c>
      <c r="GW187" s="646">
        <v>1984</v>
      </c>
      <c r="GX187" s="646" t="s">
        <v>3928</v>
      </c>
      <c r="GY187" s="1311">
        <v>0.01981193287037037</v>
      </c>
      <c r="GZ187" s="1300">
        <v>130</v>
      </c>
      <c r="IL187" s="1154" t="s">
        <v>151</v>
      </c>
      <c r="IM187" s="1299" t="s">
        <v>4935</v>
      </c>
      <c r="IN187" s="1247">
        <v>1972</v>
      </c>
      <c r="IO187" s="1362"/>
      <c r="IP187" s="1363">
        <v>0.018491157407407408</v>
      </c>
      <c r="IQ187" s="1300" t="s">
        <v>2810</v>
      </c>
    </row>
    <row r="188" spans="40:251" ht="12.75">
      <c r="AN188" s="79" t="s">
        <v>251</v>
      </c>
      <c r="AO188" s="80" t="s">
        <v>627</v>
      </c>
      <c r="GU188" s="1154" t="s">
        <v>424</v>
      </c>
      <c r="GV188" s="646" t="s">
        <v>4107</v>
      </c>
      <c r="GW188" s="646">
        <v>1975</v>
      </c>
      <c r="GX188" s="646"/>
      <c r="GY188" s="1311">
        <v>0.019816215277777778</v>
      </c>
      <c r="GZ188" s="1300">
        <v>131</v>
      </c>
      <c r="IL188" s="1154" t="s">
        <v>59</v>
      </c>
      <c r="IM188" s="1299" t="s">
        <v>4936</v>
      </c>
      <c r="IN188" s="1247">
        <v>1969</v>
      </c>
      <c r="IO188" s="1362"/>
      <c r="IP188" s="1363">
        <v>0.018827372685185185</v>
      </c>
      <c r="IQ188" s="1300" t="s">
        <v>3016</v>
      </c>
    </row>
    <row r="189" spans="40:251" ht="12.75">
      <c r="AN189" s="79" t="s">
        <v>74</v>
      </c>
      <c r="AO189" s="80" t="s">
        <v>4600</v>
      </c>
      <c r="GU189" s="1154" t="s">
        <v>426</v>
      </c>
      <c r="GV189" s="646" t="s">
        <v>4108</v>
      </c>
      <c r="GW189" s="646">
        <v>1975</v>
      </c>
      <c r="GX189" s="646"/>
      <c r="GY189" s="1311">
        <v>0.019836157407407407</v>
      </c>
      <c r="GZ189" s="1300">
        <v>134</v>
      </c>
      <c r="IL189" s="1154" t="s">
        <v>58</v>
      </c>
      <c r="IM189" s="1299" t="s">
        <v>4937</v>
      </c>
      <c r="IN189" s="1247">
        <v>1966</v>
      </c>
      <c r="IO189" s="1362" t="s">
        <v>4938</v>
      </c>
      <c r="IP189" s="1363">
        <v>0.018980104166666668</v>
      </c>
      <c r="IQ189" s="1300" t="s">
        <v>3019</v>
      </c>
    </row>
    <row r="190" spans="11:251" ht="12.75">
      <c r="K190" s="954"/>
      <c r="AN190" s="79" t="s">
        <v>252</v>
      </c>
      <c r="AO190" s="80" t="s">
        <v>143</v>
      </c>
      <c r="GU190" s="1154" t="s">
        <v>428</v>
      </c>
      <c r="GV190" s="646" t="s">
        <v>4109</v>
      </c>
      <c r="GW190" s="646">
        <v>1987</v>
      </c>
      <c r="GX190" s="646"/>
      <c r="GY190" s="1311">
        <v>0.019837129629629628</v>
      </c>
      <c r="GZ190" s="1300">
        <v>136</v>
      </c>
      <c r="IL190" s="1154" t="s">
        <v>122</v>
      </c>
      <c r="IM190" s="1299" t="s">
        <v>4939</v>
      </c>
      <c r="IN190" s="1247">
        <v>1971</v>
      </c>
      <c r="IO190" s="1362" t="s">
        <v>4940</v>
      </c>
      <c r="IP190" s="1363">
        <v>0.01912394675925926</v>
      </c>
      <c r="IQ190" s="1300" t="s">
        <v>3020</v>
      </c>
    </row>
    <row r="191" spans="40:251" ht="12.75">
      <c r="AN191" s="79" t="s">
        <v>247</v>
      </c>
      <c r="AO191" s="80" t="s">
        <v>1582</v>
      </c>
      <c r="GU191" s="1154" t="s">
        <v>429</v>
      </c>
      <c r="GV191" s="646" t="s">
        <v>4110</v>
      </c>
      <c r="GW191" s="646">
        <v>1990</v>
      </c>
      <c r="GX191" s="646"/>
      <c r="GY191" s="1311">
        <v>0.019864872685185185</v>
      </c>
      <c r="GZ191" s="1300">
        <v>137</v>
      </c>
      <c r="IL191" s="1154" t="s">
        <v>152</v>
      </c>
      <c r="IM191" s="1299" t="s">
        <v>4941</v>
      </c>
      <c r="IN191" s="1247">
        <v>1973</v>
      </c>
      <c r="IO191" s="1362"/>
      <c r="IP191" s="1363">
        <v>0.019266354166666666</v>
      </c>
      <c r="IQ191" s="1300" t="s">
        <v>3023</v>
      </c>
    </row>
    <row r="192" spans="40:251" ht="12.75">
      <c r="AN192" s="79" t="s">
        <v>248</v>
      </c>
      <c r="AO192" s="80" t="s">
        <v>16</v>
      </c>
      <c r="GU192" s="1154" t="s">
        <v>431</v>
      </c>
      <c r="GV192" s="646" t="s">
        <v>4111</v>
      </c>
      <c r="GW192" s="646">
        <v>1973</v>
      </c>
      <c r="GX192" s="646"/>
      <c r="GY192" s="1311">
        <v>0.019871134259259262</v>
      </c>
      <c r="GZ192" s="1300">
        <v>138</v>
      </c>
      <c r="IL192" s="1154" t="s">
        <v>153</v>
      </c>
      <c r="IM192" s="1299" t="s">
        <v>4942</v>
      </c>
      <c r="IN192" s="1247">
        <v>1971</v>
      </c>
      <c r="IO192" s="1362"/>
      <c r="IP192" s="1363">
        <v>0.019426666666666665</v>
      </c>
      <c r="IQ192" s="1300" t="s">
        <v>4231</v>
      </c>
    </row>
    <row r="193" spans="40:251" ht="12.75">
      <c r="AN193" s="79"/>
      <c r="AO193" s="80"/>
      <c r="GU193" s="1154" t="s">
        <v>433</v>
      </c>
      <c r="GV193" s="646" t="s">
        <v>4112</v>
      </c>
      <c r="GW193" s="646">
        <v>1982</v>
      </c>
      <c r="GX193" s="646" t="s">
        <v>4113</v>
      </c>
      <c r="GY193" s="1311">
        <v>0.019880104166666666</v>
      </c>
      <c r="GZ193" s="1300">
        <v>139</v>
      </c>
      <c r="IL193" s="1154" t="s">
        <v>126</v>
      </c>
      <c r="IM193" s="1299" t="s">
        <v>4943</v>
      </c>
      <c r="IN193" s="1247">
        <v>1972</v>
      </c>
      <c r="IO193" s="1362"/>
      <c r="IP193" s="1363">
        <v>0.02027630787037037</v>
      </c>
      <c r="IQ193" s="1300" t="s">
        <v>4249</v>
      </c>
    </row>
    <row r="194" spans="11:251" ht="12.75">
      <c r="K194" s="954"/>
      <c r="GU194" s="1154" t="s">
        <v>436</v>
      </c>
      <c r="GV194" s="646" t="s">
        <v>4114</v>
      </c>
      <c r="GW194" s="646">
        <v>1985</v>
      </c>
      <c r="GX194" s="646" t="s">
        <v>4115</v>
      </c>
      <c r="GY194" s="1311">
        <v>0.019929652777777775</v>
      </c>
      <c r="GZ194" s="1300">
        <v>140</v>
      </c>
      <c r="IL194" s="1154" t="s">
        <v>123</v>
      </c>
      <c r="IM194" s="1299" t="s">
        <v>4688</v>
      </c>
      <c r="IN194" s="1247">
        <v>1973</v>
      </c>
      <c r="IO194" s="1362"/>
      <c r="IP194" s="1363">
        <v>0.020423599537037037</v>
      </c>
      <c r="IQ194" s="1300" t="s">
        <v>4254</v>
      </c>
    </row>
    <row r="195" spans="40:251" ht="12.75">
      <c r="AN195" s="989"/>
      <c r="GU195" s="1154" t="s">
        <v>438</v>
      </c>
      <c r="GV195" s="646" t="s">
        <v>4116</v>
      </c>
      <c r="GW195" s="646">
        <v>1983</v>
      </c>
      <c r="GX195" s="646" t="s">
        <v>4117</v>
      </c>
      <c r="GY195" s="1311">
        <v>0.019957326388888887</v>
      </c>
      <c r="GZ195" s="1300">
        <v>141</v>
      </c>
      <c r="IL195" s="1154" t="s">
        <v>124</v>
      </c>
      <c r="IM195" s="1299" t="s">
        <v>4944</v>
      </c>
      <c r="IN195" s="1247">
        <v>1972</v>
      </c>
      <c r="IO195" s="1362" t="s">
        <v>4945</v>
      </c>
      <c r="IP195" s="1363">
        <v>0.020506747685185185</v>
      </c>
      <c r="IQ195" s="1300" t="s">
        <v>4946</v>
      </c>
    </row>
    <row r="196" spans="40:251" ht="12.75">
      <c r="AN196" s="79"/>
      <c r="AO196" s="80"/>
      <c r="GU196" s="1154" t="s">
        <v>440</v>
      </c>
      <c r="GV196" s="646" t="s">
        <v>4118</v>
      </c>
      <c r="GW196" s="646">
        <v>1990</v>
      </c>
      <c r="GX196" s="646"/>
      <c r="GY196" s="1311">
        <v>0.019972708333333335</v>
      </c>
      <c r="GZ196" s="1300">
        <v>143</v>
      </c>
      <c r="IL196" s="1154" t="s">
        <v>164</v>
      </c>
      <c r="IM196" s="1299" t="s">
        <v>4947</v>
      </c>
      <c r="IN196" s="1247">
        <v>1973</v>
      </c>
      <c r="IO196" s="1362" t="s">
        <v>4948</v>
      </c>
      <c r="IP196" s="1363">
        <v>0.020891400462962964</v>
      </c>
      <c r="IQ196" s="1300" t="s">
        <v>4949</v>
      </c>
    </row>
    <row r="197" spans="40:251" ht="12.75">
      <c r="AN197" s="79"/>
      <c r="AO197" s="80"/>
      <c r="GU197" s="1154" t="s">
        <v>442</v>
      </c>
      <c r="GV197" s="646" t="s">
        <v>4119</v>
      </c>
      <c r="GW197" s="646">
        <v>1985</v>
      </c>
      <c r="GX197" s="646"/>
      <c r="GY197" s="1311">
        <v>0.02013982638888889</v>
      </c>
      <c r="GZ197" s="1300">
        <v>147</v>
      </c>
      <c r="IL197" s="1154" t="s">
        <v>227</v>
      </c>
      <c r="IM197" s="1299" t="s">
        <v>4950</v>
      </c>
      <c r="IN197" s="1247">
        <v>1968</v>
      </c>
      <c r="IO197" s="1362"/>
      <c r="IP197" s="1363">
        <v>0.022997928240740737</v>
      </c>
      <c r="IQ197" s="1300" t="s">
        <v>4951</v>
      </c>
    </row>
    <row r="198" spans="11:251" ht="12.75">
      <c r="K198" s="954"/>
      <c r="AN198" s="79"/>
      <c r="AO198" s="80"/>
      <c r="GU198" s="1154" t="s">
        <v>445</v>
      </c>
      <c r="GV198" s="646" t="s">
        <v>4120</v>
      </c>
      <c r="GW198" s="646">
        <v>1973</v>
      </c>
      <c r="GX198" s="646" t="s">
        <v>4121</v>
      </c>
      <c r="GY198" s="1311">
        <v>0.02018149305555556</v>
      </c>
      <c r="GZ198" s="1300">
        <v>148</v>
      </c>
      <c r="IL198" s="1154" t="s">
        <v>229</v>
      </c>
      <c r="IM198" s="1299" t="s">
        <v>4952</v>
      </c>
      <c r="IN198" s="1247">
        <v>1973</v>
      </c>
      <c r="IO198" s="1362"/>
      <c r="IP198" s="1363">
        <v>0.023471574074074075</v>
      </c>
      <c r="IQ198" s="1300" t="s">
        <v>4953</v>
      </c>
    </row>
    <row r="199" spans="40:251" ht="12.75">
      <c r="AN199" s="79"/>
      <c r="AO199" s="80"/>
      <c r="GU199" s="1154" t="s">
        <v>447</v>
      </c>
      <c r="GV199" s="646" t="s">
        <v>4122</v>
      </c>
      <c r="GW199" s="646">
        <v>1977</v>
      </c>
      <c r="GX199" s="646"/>
      <c r="GY199" s="1311">
        <v>0.020223206018518517</v>
      </c>
      <c r="GZ199" s="1300">
        <v>150</v>
      </c>
      <c r="IL199" s="1154" t="s">
        <v>231</v>
      </c>
      <c r="IM199" s="1299" t="s">
        <v>4954</v>
      </c>
      <c r="IN199" s="1247">
        <v>1973</v>
      </c>
      <c r="IO199" s="1362"/>
      <c r="IP199" s="1363">
        <v>0.025654641203703702</v>
      </c>
      <c r="IQ199" s="1300" t="s">
        <v>4955</v>
      </c>
    </row>
    <row r="200" spans="40:251" ht="12.75">
      <c r="AN200" s="79"/>
      <c r="AO200" s="80"/>
      <c r="GU200" s="1154" t="s">
        <v>450</v>
      </c>
      <c r="GV200" s="646" t="s">
        <v>4123</v>
      </c>
      <c r="GW200" s="646">
        <v>1987</v>
      </c>
      <c r="GX200" s="646" t="s">
        <v>4124</v>
      </c>
      <c r="GY200" s="1311">
        <v>0.020262650462962963</v>
      </c>
      <c r="GZ200" s="1300">
        <v>152</v>
      </c>
      <c r="IL200" s="1154" t="s">
        <v>232</v>
      </c>
      <c r="IM200" s="1299" t="s">
        <v>4956</v>
      </c>
      <c r="IN200" s="1247">
        <v>1972</v>
      </c>
      <c r="IO200" s="1362" t="s">
        <v>4676</v>
      </c>
      <c r="IP200" s="1363">
        <v>0.02588493055555555</v>
      </c>
      <c r="IQ200" s="1300" t="s">
        <v>4957</v>
      </c>
    </row>
    <row r="201" spans="40:251" ht="13.5" thickBot="1">
      <c r="AN201" s="79"/>
      <c r="AO201" s="80"/>
      <c r="GU201" s="1154" t="s">
        <v>453</v>
      </c>
      <c r="GV201" s="646" t="s">
        <v>4125</v>
      </c>
      <c r="GW201" s="646">
        <v>1982</v>
      </c>
      <c r="GX201" s="646"/>
      <c r="GY201" s="1311">
        <v>0.020309444444444446</v>
      </c>
      <c r="GZ201" s="1300">
        <v>154</v>
      </c>
      <c r="IL201" s="1155" t="s">
        <v>234</v>
      </c>
      <c r="IM201" s="1301" t="s">
        <v>4958</v>
      </c>
      <c r="IN201" s="1261">
        <v>1965</v>
      </c>
      <c r="IO201" s="1364" t="s">
        <v>4959</v>
      </c>
      <c r="IP201" s="1365">
        <v>0.026567928240740737</v>
      </c>
      <c r="IQ201" s="1302" t="s">
        <v>4960</v>
      </c>
    </row>
    <row r="202" spans="11:251" ht="12.75">
      <c r="K202" s="954"/>
      <c r="GU202" s="1154" t="s">
        <v>455</v>
      </c>
      <c r="GV202" s="646" t="s">
        <v>4126</v>
      </c>
      <c r="GW202" s="646">
        <v>1980</v>
      </c>
      <c r="GX202" s="646"/>
      <c r="GY202" s="1311">
        <v>0.020372881944444445</v>
      </c>
      <c r="GZ202" s="1300">
        <v>155</v>
      </c>
      <c r="IL202" s="1368" t="s">
        <v>3831</v>
      </c>
      <c r="IM202" s="1369"/>
      <c r="IN202" s="481" t="s">
        <v>1807</v>
      </c>
      <c r="IO202" s="487" t="s">
        <v>4990</v>
      </c>
      <c r="IP202" s="1304" t="s">
        <v>159</v>
      </c>
      <c r="IQ202" s="492" t="s">
        <v>3825</v>
      </c>
    </row>
    <row r="203" spans="40:251" ht="12.75">
      <c r="AN203" s="989"/>
      <c r="GU203" s="1154" t="s">
        <v>457</v>
      </c>
      <c r="GV203" s="646" t="s">
        <v>4127</v>
      </c>
      <c r="GW203" s="646">
        <v>1979</v>
      </c>
      <c r="GX203" s="646"/>
      <c r="GY203" s="1311">
        <v>0.020374479166666667</v>
      </c>
      <c r="GZ203" s="1300">
        <v>156</v>
      </c>
      <c r="IL203" s="1154" t="s">
        <v>46</v>
      </c>
      <c r="IM203" s="1299" t="s">
        <v>4961</v>
      </c>
      <c r="IN203" s="1247">
        <v>1955</v>
      </c>
      <c r="IO203" s="1362" t="s">
        <v>4962</v>
      </c>
      <c r="IP203" s="1363">
        <v>0.01581136574074074</v>
      </c>
      <c r="IQ203" s="1300" t="s">
        <v>400</v>
      </c>
    </row>
    <row r="204" spans="40:251" ht="12.75">
      <c r="AN204" s="79"/>
      <c r="AO204" s="80"/>
      <c r="GU204" s="1154" t="s">
        <v>459</v>
      </c>
      <c r="GV204" s="646" t="s">
        <v>4128</v>
      </c>
      <c r="GW204" s="646">
        <v>1979</v>
      </c>
      <c r="GX204" s="646" t="s">
        <v>4032</v>
      </c>
      <c r="GY204" s="1311">
        <v>0.02044230324074074</v>
      </c>
      <c r="GZ204" s="1300">
        <v>157</v>
      </c>
      <c r="IL204" s="1154" t="s">
        <v>50</v>
      </c>
      <c r="IM204" s="1299" t="s">
        <v>4963</v>
      </c>
      <c r="IN204" s="1247">
        <v>1964</v>
      </c>
      <c r="IO204" s="1362" t="s">
        <v>4625</v>
      </c>
      <c r="IP204" s="1363">
        <v>0.01628247685185185</v>
      </c>
      <c r="IQ204" s="1300" t="s">
        <v>429</v>
      </c>
    </row>
    <row r="205" spans="40:251" ht="12.75">
      <c r="AN205" s="79"/>
      <c r="AO205" s="80"/>
      <c r="GU205" s="1154" t="s">
        <v>461</v>
      </c>
      <c r="GV205" s="646" t="s">
        <v>4129</v>
      </c>
      <c r="GW205" s="646">
        <v>1983</v>
      </c>
      <c r="GX205" s="646"/>
      <c r="GY205" s="1311">
        <v>0.020514618055555555</v>
      </c>
      <c r="GZ205" s="1300">
        <v>159</v>
      </c>
      <c r="IL205" s="1154" t="s">
        <v>49</v>
      </c>
      <c r="IM205" s="1299" t="s">
        <v>4964</v>
      </c>
      <c r="IN205" s="1247">
        <v>1964</v>
      </c>
      <c r="IO205" s="1362" t="s">
        <v>4965</v>
      </c>
      <c r="IP205" s="1363">
        <v>0.016283472222222223</v>
      </c>
      <c r="IQ205" s="1300" t="s">
        <v>431</v>
      </c>
    </row>
    <row r="206" spans="11:251" ht="12.75">
      <c r="K206" s="954"/>
      <c r="AN206" s="79"/>
      <c r="AO206" s="80"/>
      <c r="GU206" s="1154" t="s">
        <v>463</v>
      </c>
      <c r="GV206" s="646" t="s">
        <v>4130</v>
      </c>
      <c r="GW206" s="646">
        <v>1968</v>
      </c>
      <c r="GX206" s="646" t="s">
        <v>4131</v>
      </c>
      <c r="GY206" s="1311">
        <v>0.020517777777777777</v>
      </c>
      <c r="GZ206" s="1300">
        <v>160</v>
      </c>
      <c r="IL206" s="1154" t="s">
        <v>47</v>
      </c>
      <c r="IM206" s="1299" t="s">
        <v>4966</v>
      </c>
      <c r="IN206" s="1247">
        <v>1962</v>
      </c>
      <c r="IO206" s="1362"/>
      <c r="IP206" s="1363">
        <v>0.016625243055555555</v>
      </c>
      <c r="IQ206" s="1300" t="s">
        <v>461</v>
      </c>
    </row>
    <row r="207" spans="40:251" ht="12.75">
      <c r="AN207" s="79"/>
      <c r="AO207" s="80"/>
      <c r="GU207" s="1154" t="s">
        <v>465</v>
      </c>
      <c r="GV207" s="646" t="s">
        <v>4132</v>
      </c>
      <c r="GW207" s="646">
        <v>1988</v>
      </c>
      <c r="GX207" s="646"/>
      <c r="GY207" s="1311">
        <v>0.020567199074074075</v>
      </c>
      <c r="GZ207" s="1300">
        <v>163</v>
      </c>
      <c r="IL207" s="1154" t="s">
        <v>55</v>
      </c>
      <c r="IM207" s="1299" t="s">
        <v>4967</v>
      </c>
      <c r="IN207" s="1247">
        <v>1964</v>
      </c>
      <c r="IO207" s="1362" t="s">
        <v>4968</v>
      </c>
      <c r="IP207" s="1363">
        <v>0.01845809027777778</v>
      </c>
      <c r="IQ207" s="1300" t="s">
        <v>2808</v>
      </c>
    </row>
    <row r="208" spans="40:251" ht="12.75">
      <c r="AN208" s="79"/>
      <c r="AO208" s="80"/>
      <c r="GU208" s="1154" t="s">
        <v>467</v>
      </c>
      <c r="GV208" s="646" t="s">
        <v>4133</v>
      </c>
      <c r="GW208" s="646">
        <v>1980</v>
      </c>
      <c r="GX208" s="646"/>
      <c r="GY208" s="1311">
        <v>0.020600462962962963</v>
      </c>
      <c r="GZ208" s="1300">
        <v>164</v>
      </c>
      <c r="IL208" s="1154" t="s">
        <v>52</v>
      </c>
      <c r="IM208" s="1299" t="s">
        <v>4969</v>
      </c>
      <c r="IN208" s="1247">
        <v>1958</v>
      </c>
      <c r="IO208" s="1362"/>
      <c r="IP208" s="1363">
        <v>0.019610150462962963</v>
      </c>
      <c r="IQ208" s="1300" t="s">
        <v>4237</v>
      </c>
    </row>
    <row r="209" spans="40:251" ht="12.75">
      <c r="AN209" s="79"/>
      <c r="AO209" s="80"/>
      <c r="GU209" s="1154" t="s">
        <v>469</v>
      </c>
      <c r="GV209" s="646" t="s">
        <v>4134</v>
      </c>
      <c r="GW209" s="646">
        <v>1988</v>
      </c>
      <c r="GX209" s="646"/>
      <c r="GY209" s="1311">
        <v>0.020609212962962965</v>
      </c>
      <c r="GZ209" s="1300">
        <v>165</v>
      </c>
      <c r="IL209" s="1154" t="s">
        <v>56</v>
      </c>
      <c r="IM209" s="1299" t="s">
        <v>4970</v>
      </c>
      <c r="IN209" s="1247">
        <v>1963</v>
      </c>
      <c r="IO209" s="1362" t="s">
        <v>4971</v>
      </c>
      <c r="IP209" s="1363">
        <v>0.019810833333333333</v>
      </c>
      <c r="IQ209" s="1300" t="s">
        <v>4241</v>
      </c>
    </row>
    <row r="210" spans="40:251" ht="12.75">
      <c r="AN210" s="79"/>
      <c r="AO210" s="80"/>
      <c r="GU210" s="1154" t="s">
        <v>472</v>
      </c>
      <c r="GV210" s="646" t="s">
        <v>4135</v>
      </c>
      <c r="GW210" s="646">
        <v>1988</v>
      </c>
      <c r="GX210" s="646"/>
      <c r="GY210" s="1311">
        <v>0.020714120370370372</v>
      </c>
      <c r="GZ210" s="1300">
        <v>166</v>
      </c>
      <c r="IL210" s="1154" t="s">
        <v>53</v>
      </c>
      <c r="IM210" s="1299" t="s">
        <v>4972</v>
      </c>
      <c r="IN210" s="1247">
        <v>1955</v>
      </c>
      <c r="IO210" s="1362"/>
      <c r="IP210" s="1363">
        <v>0.02107685185185185</v>
      </c>
      <c r="IQ210" s="1300" t="s">
        <v>4973</v>
      </c>
    </row>
    <row r="211" spans="203:251" ht="13.5" thickBot="1">
      <c r="GU211" s="1154" t="s">
        <v>474</v>
      </c>
      <c r="GV211" s="646" t="s">
        <v>4136</v>
      </c>
      <c r="GW211" s="646">
        <v>1987</v>
      </c>
      <c r="GX211" s="646"/>
      <c r="GY211" s="1311">
        <v>0.020742777777777777</v>
      </c>
      <c r="GZ211" s="1300">
        <v>167</v>
      </c>
      <c r="IL211" s="1155" t="s">
        <v>57</v>
      </c>
      <c r="IM211" s="1301" t="s">
        <v>4974</v>
      </c>
      <c r="IN211" s="1261">
        <v>1955</v>
      </c>
      <c r="IO211" s="1364"/>
      <c r="IP211" s="1365">
        <v>0.02117841435185185</v>
      </c>
      <c r="IQ211" s="1302" t="s">
        <v>4975</v>
      </c>
    </row>
    <row r="212" spans="40:251" ht="12.75">
      <c r="AN212" s="989"/>
      <c r="GU212" s="1154" t="s">
        <v>477</v>
      </c>
      <c r="GV212" s="646" t="s">
        <v>4137</v>
      </c>
      <c r="GW212" s="646">
        <v>1988</v>
      </c>
      <c r="GX212" s="646"/>
      <c r="GY212" s="1311">
        <v>0.020746574074074074</v>
      </c>
      <c r="GZ212" s="1300">
        <v>168</v>
      </c>
      <c r="IL212" s="1368" t="s">
        <v>4992</v>
      </c>
      <c r="IM212" s="1369"/>
      <c r="IN212" s="481" t="s">
        <v>1807</v>
      </c>
      <c r="IO212" s="487" t="s">
        <v>4990</v>
      </c>
      <c r="IP212" s="1304" t="s">
        <v>159</v>
      </c>
      <c r="IQ212" s="492" t="s">
        <v>3825</v>
      </c>
    </row>
    <row r="213" spans="40:251" ht="13.5" thickBot="1">
      <c r="AN213" s="79"/>
      <c r="AO213" s="80"/>
      <c r="GU213" s="1154" t="s">
        <v>479</v>
      </c>
      <c r="GV213" s="646" t="s">
        <v>4138</v>
      </c>
      <c r="GW213" s="646">
        <v>1987</v>
      </c>
      <c r="GX213" s="646" t="s">
        <v>3968</v>
      </c>
      <c r="GY213" s="1311">
        <v>0.020835613425925926</v>
      </c>
      <c r="GZ213" s="1300">
        <v>171</v>
      </c>
      <c r="IL213" s="1155" t="s">
        <v>46</v>
      </c>
      <c r="IM213" s="1301" t="s">
        <v>4976</v>
      </c>
      <c r="IN213" s="1261">
        <v>1945</v>
      </c>
      <c r="IO213" s="1364" t="s">
        <v>4977</v>
      </c>
      <c r="IP213" s="1365">
        <v>0.021222974537037035</v>
      </c>
      <c r="IQ213" s="1302" t="s">
        <v>4978</v>
      </c>
    </row>
    <row r="214" spans="40:251" ht="12.75">
      <c r="AN214" s="79"/>
      <c r="AO214" s="80"/>
      <c r="GU214" s="1154" t="s">
        <v>481</v>
      </c>
      <c r="GV214" s="646" t="s">
        <v>4139</v>
      </c>
      <c r="GW214" s="646">
        <v>1987</v>
      </c>
      <c r="GX214" s="646"/>
      <c r="GY214" s="1311">
        <v>0.020858541666666664</v>
      </c>
      <c r="GZ214" s="1300">
        <v>173</v>
      </c>
      <c r="IL214" s="1370" t="s">
        <v>5008</v>
      </c>
      <c r="IM214" s="1369"/>
      <c r="IN214" s="481" t="s">
        <v>1807</v>
      </c>
      <c r="IO214" s="487" t="s">
        <v>4990</v>
      </c>
      <c r="IP214" s="1304" t="s">
        <v>159</v>
      </c>
      <c r="IQ214" s="492" t="s">
        <v>3825</v>
      </c>
    </row>
    <row r="215" spans="40:251" ht="12.75">
      <c r="AN215" s="79"/>
      <c r="AO215" s="80"/>
      <c r="GU215" s="1154" t="s">
        <v>484</v>
      </c>
      <c r="GV215" s="646" t="s">
        <v>4140</v>
      </c>
      <c r="GW215" s="646">
        <v>1990</v>
      </c>
      <c r="GX215" s="646"/>
      <c r="GY215" s="1311">
        <v>0.020863217592592593</v>
      </c>
      <c r="GZ215" s="1300">
        <v>174</v>
      </c>
      <c r="IL215" s="1154" t="s">
        <v>46</v>
      </c>
      <c r="IM215" s="1299" t="s">
        <v>4979</v>
      </c>
      <c r="IN215" s="717">
        <v>1977</v>
      </c>
      <c r="IO215" s="1362" t="s">
        <v>4980</v>
      </c>
      <c r="IP215" s="1363">
        <v>0.012929340277777777</v>
      </c>
      <c r="IQ215" s="1300" t="s">
        <v>52</v>
      </c>
    </row>
    <row r="216" spans="40:251" ht="12.75">
      <c r="AN216" s="79"/>
      <c r="AO216" s="80"/>
      <c r="GU216" s="1154" t="s">
        <v>485</v>
      </c>
      <c r="GV216" s="646" t="s">
        <v>4141</v>
      </c>
      <c r="GW216" s="646">
        <v>1981</v>
      </c>
      <c r="GX216" s="646" t="s">
        <v>3928</v>
      </c>
      <c r="GY216" s="1311">
        <v>0.020865069444444443</v>
      </c>
      <c r="GZ216" s="1300">
        <v>175</v>
      </c>
      <c r="IL216" s="1154" t="s">
        <v>50</v>
      </c>
      <c r="IM216" s="1299" t="s">
        <v>4981</v>
      </c>
      <c r="IN216" s="717">
        <v>2002</v>
      </c>
      <c r="IO216" s="1362" t="s">
        <v>4980</v>
      </c>
      <c r="IP216" s="1363">
        <v>0.014096423611111112</v>
      </c>
      <c r="IQ216" s="1300" t="s">
        <v>63</v>
      </c>
    </row>
    <row r="217" spans="40:251" ht="12.75">
      <c r="AN217" s="79"/>
      <c r="AO217" s="80"/>
      <c r="GU217" s="1154" t="s">
        <v>488</v>
      </c>
      <c r="GV217" s="646" t="s">
        <v>4142</v>
      </c>
      <c r="GW217" s="646">
        <v>1987</v>
      </c>
      <c r="GX217" s="646"/>
      <c r="GY217" s="1311">
        <v>0.02087283564814815</v>
      </c>
      <c r="GZ217" s="1300">
        <v>176</v>
      </c>
      <c r="IL217" s="1154" t="s">
        <v>49</v>
      </c>
      <c r="IM217" s="1299" t="s">
        <v>4982</v>
      </c>
      <c r="IN217" s="717">
        <v>1970</v>
      </c>
      <c r="IO217" s="1362" t="s">
        <v>4733</v>
      </c>
      <c r="IP217" s="1363">
        <v>0.017520081018518516</v>
      </c>
      <c r="IQ217" s="1300" t="s">
        <v>506</v>
      </c>
    </row>
    <row r="218" spans="40:251" ht="12.75">
      <c r="AN218" s="79"/>
      <c r="AO218" s="80"/>
      <c r="GU218" s="1154" t="s">
        <v>490</v>
      </c>
      <c r="GV218" s="646" t="s">
        <v>4143</v>
      </c>
      <c r="GW218" s="646">
        <v>1987</v>
      </c>
      <c r="GX218" s="646"/>
      <c r="GY218" s="1311">
        <v>0.020906018518518518</v>
      </c>
      <c r="GZ218" s="1300">
        <v>178</v>
      </c>
      <c r="IL218" s="1154" t="s">
        <v>47</v>
      </c>
      <c r="IM218" s="1299" t="s">
        <v>4998</v>
      </c>
      <c r="IN218" s="717">
        <v>1976</v>
      </c>
      <c r="IO218" s="1299" t="s">
        <v>4999</v>
      </c>
      <c r="IP218" s="1363">
        <v>0.018957800925925927</v>
      </c>
      <c r="IQ218" s="1300" t="s">
        <v>426</v>
      </c>
    </row>
    <row r="219" spans="40:251" ht="12.75">
      <c r="AN219" s="79"/>
      <c r="AO219" s="80"/>
      <c r="GU219" s="1154" t="s">
        <v>492</v>
      </c>
      <c r="GV219" s="646" t="s">
        <v>4144</v>
      </c>
      <c r="GW219" s="646">
        <v>1987</v>
      </c>
      <c r="GX219" s="646"/>
      <c r="GY219" s="1311">
        <v>0.021039814814814817</v>
      </c>
      <c r="GZ219" s="1300">
        <v>179</v>
      </c>
      <c r="IL219" s="1154" t="s">
        <v>55</v>
      </c>
      <c r="IM219" s="1299" t="s">
        <v>5000</v>
      </c>
      <c r="IN219" s="717">
        <v>1975</v>
      </c>
      <c r="IO219" s="1299" t="s">
        <v>4684</v>
      </c>
      <c r="IP219" s="1363">
        <v>0.020336886574074075</v>
      </c>
      <c r="IQ219" s="1300" t="s">
        <v>2795</v>
      </c>
    </row>
    <row r="220" spans="203:251" ht="12.75">
      <c r="GU220" s="1154" t="s">
        <v>494</v>
      </c>
      <c r="GV220" s="646" t="s">
        <v>4145</v>
      </c>
      <c r="GW220" s="646">
        <v>1985</v>
      </c>
      <c r="GX220" s="646" t="s">
        <v>3968</v>
      </c>
      <c r="GY220" s="1311">
        <v>0.021112523148148144</v>
      </c>
      <c r="GZ220" s="1300">
        <v>181</v>
      </c>
      <c r="IL220" s="1154" t="s">
        <v>52</v>
      </c>
      <c r="IM220" s="1299" t="s">
        <v>4983</v>
      </c>
      <c r="IN220" s="717">
        <v>1974</v>
      </c>
      <c r="IO220" s="1362" t="s">
        <v>4684</v>
      </c>
      <c r="IP220" s="1363">
        <v>0.020338425925925926</v>
      </c>
      <c r="IQ220" s="1300" t="s">
        <v>4252</v>
      </c>
    </row>
    <row r="221" spans="40:251" ht="12.75">
      <c r="AN221" s="989"/>
      <c r="GU221" s="1154" t="s">
        <v>496</v>
      </c>
      <c r="GV221" s="646" t="s">
        <v>4146</v>
      </c>
      <c r="GW221" s="646">
        <v>1983</v>
      </c>
      <c r="GX221" s="646"/>
      <c r="GY221" s="1311">
        <v>0.02113611111111111</v>
      </c>
      <c r="GZ221" s="1300">
        <v>183</v>
      </c>
      <c r="IL221" s="1154" t="s">
        <v>56</v>
      </c>
      <c r="IM221" s="1299" t="s">
        <v>5001</v>
      </c>
      <c r="IN221" s="717">
        <v>1985</v>
      </c>
      <c r="IO221" s="1299" t="s">
        <v>5002</v>
      </c>
      <c r="IP221" s="1363">
        <v>0.020848333333333333</v>
      </c>
      <c r="IQ221" s="1300" t="s">
        <v>3020</v>
      </c>
    </row>
    <row r="222" spans="40:251" ht="12.75">
      <c r="AN222" s="79"/>
      <c r="AO222" s="80"/>
      <c r="GU222" s="1154" t="s">
        <v>498</v>
      </c>
      <c r="GV222" s="646" t="s">
        <v>4147</v>
      </c>
      <c r="GW222" s="646">
        <v>1975</v>
      </c>
      <c r="GX222" s="646"/>
      <c r="GY222" s="1311">
        <v>0.02115929398148148</v>
      </c>
      <c r="GZ222" s="1300">
        <v>184</v>
      </c>
      <c r="IL222" s="1154" t="s">
        <v>53</v>
      </c>
      <c r="IM222" s="1299" t="s">
        <v>4984</v>
      </c>
      <c r="IN222" s="717">
        <v>1971</v>
      </c>
      <c r="IO222" s="1362"/>
      <c r="IP222" s="1363">
        <v>0.021094525462962962</v>
      </c>
      <c r="IQ222" s="1300" t="s">
        <v>4985</v>
      </c>
    </row>
    <row r="223" spans="40:251" ht="12.75">
      <c r="AN223" s="79"/>
      <c r="AO223" s="80"/>
      <c r="GU223" s="1154" t="s">
        <v>500</v>
      </c>
      <c r="GV223" s="646" t="s">
        <v>4148</v>
      </c>
      <c r="GW223" s="646">
        <v>1979</v>
      </c>
      <c r="GX223" s="646" t="s">
        <v>4149</v>
      </c>
      <c r="GY223" s="1311">
        <v>0.021171342592592592</v>
      </c>
      <c r="GZ223" s="1300">
        <v>185</v>
      </c>
      <c r="IL223" s="1154" t="s">
        <v>57</v>
      </c>
      <c r="IM223" s="1299" t="s">
        <v>5003</v>
      </c>
      <c r="IN223" s="717">
        <v>1992</v>
      </c>
      <c r="IO223" s="1299" t="s">
        <v>5004</v>
      </c>
      <c r="IP223" s="1363">
        <v>0.021657210648148146</v>
      </c>
      <c r="IQ223" s="1300" t="s">
        <v>4241</v>
      </c>
    </row>
    <row r="224" spans="40:251" ht="12.75">
      <c r="AN224" s="79"/>
      <c r="AO224" s="80"/>
      <c r="GU224" s="1154" t="s">
        <v>502</v>
      </c>
      <c r="GV224" s="646" t="s">
        <v>4150</v>
      </c>
      <c r="GW224" s="646">
        <v>1979</v>
      </c>
      <c r="GX224" s="646"/>
      <c r="GY224" s="1311">
        <v>0.02118199074074074</v>
      </c>
      <c r="GZ224" s="1300">
        <v>187</v>
      </c>
      <c r="IL224" s="1154" t="s">
        <v>51</v>
      </c>
      <c r="IM224" s="1299" t="s">
        <v>4986</v>
      </c>
      <c r="IN224" s="717">
        <v>1977</v>
      </c>
      <c r="IO224" s="1362" t="s">
        <v>4987</v>
      </c>
      <c r="IP224" s="1363">
        <v>0.024619108796296297</v>
      </c>
      <c r="IQ224" s="1300" t="s">
        <v>4988</v>
      </c>
    </row>
    <row r="225" spans="40:251" ht="13.5" thickBot="1">
      <c r="AN225" s="79"/>
      <c r="AO225" s="80"/>
      <c r="GU225" s="1154" t="s">
        <v>504</v>
      </c>
      <c r="GV225" s="646" t="s">
        <v>4151</v>
      </c>
      <c r="GW225" s="646">
        <v>1985</v>
      </c>
      <c r="GX225" s="646"/>
      <c r="GY225" s="1311">
        <v>0.02118298611111111</v>
      </c>
      <c r="GZ225" s="1300">
        <v>188</v>
      </c>
      <c r="IL225" s="1155" t="s">
        <v>48</v>
      </c>
      <c r="IM225" s="1301" t="s">
        <v>5005</v>
      </c>
      <c r="IN225" s="718">
        <v>1982</v>
      </c>
      <c r="IO225" s="1301" t="s">
        <v>5006</v>
      </c>
      <c r="IP225" s="1365">
        <v>0.027253831018518516</v>
      </c>
      <c r="IQ225" s="1302" t="s">
        <v>5007</v>
      </c>
    </row>
    <row r="226" spans="203:251" ht="12.75">
      <c r="GU226" s="1154" t="s">
        <v>506</v>
      </c>
      <c r="GV226" s="646" t="s">
        <v>4152</v>
      </c>
      <c r="GW226" s="646">
        <v>1978</v>
      </c>
      <c r="GX226" s="646"/>
      <c r="GY226" s="1311">
        <v>0.021189027777777775</v>
      </c>
      <c r="GZ226" s="1300">
        <v>189</v>
      </c>
      <c r="IL226" s="1275" t="s">
        <v>5377</v>
      </c>
      <c r="IM226" s="481"/>
      <c r="IN226" s="481" t="s">
        <v>1807</v>
      </c>
      <c r="IO226" s="487" t="s">
        <v>4990</v>
      </c>
      <c r="IP226" s="1304" t="s">
        <v>159</v>
      </c>
      <c r="IQ226" s="492" t="s">
        <v>3825</v>
      </c>
    </row>
    <row r="227" spans="40:251" ht="12.75">
      <c r="AN227" s="989"/>
      <c r="GU227" s="1154" t="s">
        <v>508</v>
      </c>
      <c r="GV227" s="646" t="s">
        <v>4153</v>
      </c>
      <c r="GW227" s="646">
        <v>1987</v>
      </c>
      <c r="GX227" s="646"/>
      <c r="GY227" s="1311">
        <v>0.021199560185185182</v>
      </c>
      <c r="GZ227" s="1300">
        <v>190</v>
      </c>
      <c r="IL227" s="485" t="s">
        <v>46</v>
      </c>
      <c r="IM227" s="128" t="s">
        <v>5009</v>
      </c>
      <c r="IN227" s="203">
        <v>1999</v>
      </c>
      <c r="IO227" s="488"/>
      <c r="IP227" s="1371">
        <v>0.01651863425925926</v>
      </c>
      <c r="IQ227" s="486" t="s">
        <v>56</v>
      </c>
    </row>
    <row r="228" spans="40:251" ht="12.75">
      <c r="AN228" s="79"/>
      <c r="AO228" s="80"/>
      <c r="GU228" s="1154" t="s">
        <v>511</v>
      </c>
      <c r="GV228" s="646" t="s">
        <v>4154</v>
      </c>
      <c r="GW228" s="646">
        <v>1966</v>
      </c>
      <c r="GX228" s="646"/>
      <c r="GY228" s="1311">
        <v>0.021242314814814815</v>
      </c>
      <c r="GZ228" s="1300">
        <v>191</v>
      </c>
      <c r="IL228" s="485" t="s">
        <v>50</v>
      </c>
      <c r="IM228" s="128" t="s">
        <v>5010</v>
      </c>
      <c r="IN228" s="203">
        <v>1997</v>
      </c>
      <c r="IO228" s="488"/>
      <c r="IP228" s="1371">
        <v>0.01732479166666667</v>
      </c>
      <c r="IQ228" s="486" t="s">
        <v>122</v>
      </c>
    </row>
    <row r="229" spans="40:251" ht="12.75">
      <c r="AN229" s="79"/>
      <c r="AO229" s="80"/>
      <c r="GU229" s="1154" t="s">
        <v>2783</v>
      </c>
      <c r="GV229" s="646" t="s">
        <v>4155</v>
      </c>
      <c r="GW229" s="646">
        <v>1990</v>
      </c>
      <c r="GX229" s="646"/>
      <c r="GY229" s="1311">
        <v>0.0212522337962963</v>
      </c>
      <c r="GZ229" s="1300">
        <v>193</v>
      </c>
      <c r="IL229" s="485" t="s">
        <v>49</v>
      </c>
      <c r="IM229" s="128" t="s">
        <v>5011</v>
      </c>
      <c r="IN229" s="203">
        <v>1998</v>
      </c>
      <c r="IO229" s="488"/>
      <c r="IP229" s="1371">
        <v>0.01787091435185185</v>
      </c>
      <c r="IQ229" s="486" t="s">
        <v>379</v>
      </c>
    </row>
    <row r="230" spans="40:251" ht="12.75">
      <c r="AN230" s="79"/>
      <c r="AO230" s="80"/>
      <c r="GU230" s="1154" t="s">
        <v>2784</v>
      </c>
      <c r="GV230" s="646" t="s">
        <v>4156</v>
      </c>
      <c r="GW230" s="646">
        <v>1985</v>
      </c>
      <c r="GX230" s="646" t="s">
        <v>4077</v>
      </c>
      <c r="GY230" s="1311">
        <v>0.021286180555555558</v>
      </c>
      <c r="GZ230" s="1300">
        <v>196</v>
      </c>
      <c r="IL230" s="485" t="s">
        <v>47</v>
      </c>
      <c r="IM230" s="128" t="s">
        <v>5012</v>
      </c>
      <c r="IN230" s="203">
        <v>1999</v>
      </c>
      <c r="IO230" s="488"/>
      <c r="IP230" s="1371">
        <v>0.01795693287037037</v>
      </c>
      <c r="IQ230" s="486" t="s">
        <v>382</v>
      </c>
    </row>
    <row r="231" spans="40:251" ht="12.75">
      <c r="AN231" s="79"/>
      <c r="AO231" s="80"/>
      <c r="GU231" s="1154" t="s">
        <v>2785</v>
      </c>
      <c r="GV231" s="646" t="s">
        <v>4157</v>
      </c>
      <c r="GW231" s="646">
        <v>1989</v>
      </c>
      <c r="GX231" s="646"/>
      <c r="GY231" s="1311">
        <v>0.021299594907407408</v>
      </c>
      <c r="GZ231" s="1300">
        <v>198</v>
      </c>
      <c r="IL231" s="485" t="s">
        <v>55</v>
      </c>
      <c r="IM231" s="128" t="s">
        <v>5013</v>
      </c>
      <c r="IN231" s="203">
        <v>1999</v>
      </c>
      <c r="IO231" s="488" t="s">
        <v>5014</v>
      </c>
      <c r="IP231" s="1371">
        <v>0.01826880787037037</v>
      </c>
      <c r="IQ231" s="486" t="s">
        <v>400</v>
      </c>
    </row>
    <row r="232" spans="40:251" ht="12.75">
      <c r="AN232" s="79"/>
      <c r="AO232" s="80"/>
      <c r="GU232" s="1154" t="s">
        <v>2786</v>
      </c>
      <c r="GV232" s="646" t="s">
        <v>4158</v>
      </c>
      <c r="GW232" s="646">
        <v>1978</v>
      </c>
      <c r="GX232" s="646"/>
      <c r="GY232" s="1311">
        <v>0.021355925925925928</v>
      </c>
      <c r="GZ232" s="1300">
        <v>201</v>
      </c>
      <c r="IL232" s="485" t="s">
        <v>52</v>
      </c>
      <c r="IM232" s="128" t="s">
        <v>5015</v>
      </c>
      <c r="IN232" s="203">
        <v>1996</v>
      </c>
      <c r="IO232" s="488"/>
      <c r="IP232" s="1371">
        <v>0.019354594907407405</v>
      </c>
      <c r="IQ232" s="486" t="s">
        <v>457</v>
      </c>
    </row>
    <row r="233" spans="40:251" ht="12.75">
      <c r="AN233" s="79"/>
      <c r="AO233" s="80"/>
      <c r="GU233" s="1154" t="s">
        <v>2787</v>
      </c>
      <c r="GV233" s="646" t="s">
        <v>4159</v>
      </c>
      <c r="GW233" s="646">
        <v>1975</v>
      </c>
      <c r="GX233" s="646"/>
      <c r="GY233" s="1311">
        <v>0.021407569444444444</v>
      </c>
      <c r="GZ233" s="1300">
        <v>204</v>
      </c>
      <c r="IL233" s="485" t="s">
        <v>56</v>
      </c>
      <c r="IM233" s="128" t="s">
        <v>3988</v>
      </c>
      <c r="IN233" s="203">
        <v>1996</v>
      </c>
      <c r="IO233" s="488" t="s">
        <v>5016</v>
      </c>
      <c r="IP233" s="1371">
        <v>0.019470208333333332</v>
      </c>
      <c r="IQ233" s="486" t="s">
        <v>479</v>
      </c>
    </row>
    <row r="234" spans="40:251" ht="12.75">
      <c r="AN234" s="79"/>
      <c r="AO234" s="80"/>
      <c r="GU234" s="1154" t="s">
        <v>2788</v>
      </c>
      <c r="GV234" s="646" t="s">
        <v>4160</v>
      </c>
      <c r="GW234" s="646">
        <v>1974</v>
      </c>
      <c r="GX234" s="646"/>
      <c r="GY234" s="1311">
        <v>0.021434687500000004</v>
      </c>
      <c r="GZ234" s="1300">
        <v>206</v>
      </c>
      <c r="IL234" s="485" t="s">
        <v>53</v>
      </c>
      <c r="IM234" s="128" t="s">
        <v>3990</v>
      </c>
      <c r="IN234" s="203">
        <v>1997</v>
      </c>
      <c r="IO234" s="488"/>
      <c r="IP234" s="1371">
        <v>0.019559444444444445</v>
      </c>
      <c r="IQ234" s="486" t="s">
        <v>488</v>
      </c>
    </row>
    <row r="235" spans="203:251" ht="12.75">
      <c r="GU235" s="1154" t="s">
        <v>2789</v>
      </c>
      <c r="GV235" s="646" t="s">
        <v>4161</v>
      </c>
      <c r="GW235" s="646">
        <v>1974</v>
      </c>
      <c r="GX235" s="646" t="s">
        <v>4162</v>
      </c>
      <c r="GY235" s="1311">
        <v>0.02143991898148148</v>
      </c>
      <c r="GZ235" s="1300">
        <v>207</v>
      </c>
      <c r="IL235" s="485" t="s">
        <v>57</v>
      </c>
      <c r="IM235" s="128" t="s">
        <v>5017</v>
      </c>
      <c r="IN235" s="203">
        <v>1997</v>
      </c>
      <c r="IO235" s="488" t="s">
        <v>5018</v>
      </c>
      <c r="IP235" s="1371">
        <v>0.019647071759259258</v>
      </c>
      <c r="IQ235" s="486" t="s">
        <v>496</v>
      </c>
    </row>
    <row r="236" spans="40:251" ht="12.75">
      <c r="AN236" s="989"/>
      <c r="GU236" s="1154" t="s">
        <v>2790</v>
      </c>
      <c r="GV236" s="646" t="s">
        <v>4163</v>
      </c>
      <c r="GW236" s="646">
        <v>1978</v>
      </c>
      <c r="GX236" s="646" t="s">
        <v>4074</v>
      </c>
      <c r="GY236" s="1311">
        <v>0.02155244212962963</v>
      </c>
      <c r="GZ236" s="1300">
        <v>208</v>
      </c>
      <c r="IL236" s="485" t="s">
        <v>51</v>
      </c>
      <c r="IM236" s="128" t="s">
        <v>5019</v>
      </c>
      <c r="IN236" s="203">
        <v>1997</v>
      </c>
      <c r="IO236" s="488"/>
      <c r="IP236" s="1371">
        <v>0.019647141203703703</v>
      </c>
      <c r="IQ236" s="486" t="s">
        <v>498</v>
      </c>
    </row>
    <row r="237" spans="40:251" ht="12.75">
      <c r="AN237" s="79"/>
      <c r="AO237" s="80"/>
      <c r="GU237" s="1154" t="s">
        <v>2791</v>
      </c>
      <c r="GV237" s="646" t="s">
        <v>4164</v>
      </c>
      <c r="GW237" s="646">
        <v>1988</v>
      </c>
      <c r="GX237" s="646"/>
      <c r="GY237" s="1311">
        <v>0.021673865740740737</v>
      </c>
      <c r="GZ237" s="1300">
        <v>209</v>
      </c>
      <c r="IL237" s="485" t="s">
        <v>48</v>
      </c>
      <c r="IM237" s="128" t="s">
        <v>5020</v>
      </c>
      <c r="IN237" s="203">
        <v>1998</v>
      </c>
      <c r="IO237" s="488"/>
      <c r="IP237" s="1371">
        <v>0.019985960648148147</v>
      </c>
      <c r="IQ237" s="486" t="s">
        <v>2785</v>
      </c>
    </row>
    <row r="238" spans="40:251" ht="12.75">
      <c r="AN238" s="79"/>
      <c r="AO238" s="80"/>
      <c r="GU238" s="1154" t="s">
        <v>2792</v>
      </c>
      <c r="GV238" s="646" t="s">
        <v>4165</v>
      </c>
      <c r="GW238" s="646">
        <v>1987</v>
      </c>
      <c r="GX238" s="646"/>
      <c r="GY238" s="1311">
        <v>0.02170090277777778</v>
      </c>
      <c r="GZ238" s="1300">
        <v>210</v>
      </c>
      <c r="IL238" s="485" t="s">
        <v>62</v>
      </c>
      <c r="IM238" s="128" t="s">
        <v>5021</v>
      </c>
      <c r="IN238" s="203">
        <v>1996</v>
      </c>
      <c r="IO238" s="488"/>
      <c r="IP238" s="1371">
        <v>0.020111747685185186</v>
      </c>
      <c r="IQ238" s="486" t="s">
        <v>2788</v>
      </c>
    </row>
    <row r="239" spans="40:251" ht="12.75">
      <c r="AN239" s="79"/>
      <c r="AO239" s="80"/>
      <c r="GU239" s="1154" t="s">
        <v>2793</v>
      </c>
      <c r="GV239" s="646" t="s">
        <v>4166</v>
      </c>
      <c r="GW239" s="646">
        <v>1983</v>
      </c>
      <c r="GX239" s="646"/>
      <c r="GY239" s="1311">
        <v>0.02172471064814815</v>
      </c>
      <c r="GZ239" s="1300">
        <v>211</v>
      </c>
      <c r="IL239" s="485" t="s">
        <v>114</v>
      </c>
      <c r="IM239" s="128" t="s">
        <v>5022</v>
      </c>
      <c r="IN239" s="203">
        <v>1996</v>
      </c>
      <c r="IO239" s="488"/>
      <c r="IP239" s="1371">
        <v>0.020394837962962962</v>
      </c>
      <c r="IQ239" s="486" t="s">
        <v>2798</v>
      </c>
    </row>
    <row r="240" spans="40:251" ht="12.75">
      <c r="AN240" s="79"/>
      <c r="AO240" s="80"/>
      <c r="GU240" s="1154" t="s">
        <v>2794</v>
      </c>
      <c r="GV240" s="646" t="s">
        <v>4167</v>
      </c>
      <c r="GW240" s="646">
        <v>1975</v>
      </c>
      <c r="GX240" s="646"/>
      <c r="GY240" s="1311">
        <v>0.021830925925925924</v>
      </c>
      <c r="GZ240" s="1300">
        <v>214</v>
      </c>
      <c r="IL240" s="485" t="s">
        <v>54</v>
      </c>
      <c r="IM240" s="128" t="s">
        <v>5023</v>
      </c>
      <c r="IN240" s="203">
        <v>1996</v>
      </c>
      <c r="IO240" s="488"/>
      <c r="IP240" s="1371">
        <v>0.02047554398148148</v>
      </c>
      <c r="IQ240" s="486" t="s">
        <v>2800</v>
      </c>
    </row>
    <row r="241" spans="40:251" ht="12.75">
      <c r="AN241" s="79"/>
      <c r="AO241" s="80"/>
      <c r="GU241" s="1154" t="s">
        <v>2795</v>
      </c>
      <c r="GV241" s="646" t="s">
        <v>4168</v>
      </c>
      <c r="GW241" s="646">
        <v>1983</v>
      </c>
      <c r="GX241" s="646"/>
      <c r="GY241" s="1311">
        <v>0.021838171296296296</v>
      </c>
      <c r="GZ241" s="1300">
        <v>216</v>
      </c>
      <c r="IL241" s="485" t="s">
        <v>120</v>
      </c>
      <c r="IM241" s="128" t="s">
        <v>3993</v>
      </c>
      <c r="IN241" s="203">
        <v>1996</v>
      </c>
      <c r="IO241" s="488" t="s">
        <v>5016</v>
      </c>
      <c r="IP241" s="1371">
        <v>0.02081832175925926</v>
      </c>
      <c r="IQ241" s="486" t="s">
        <v>3017</v>
      </c>
    </row>
    <row r="242" spans="40:251" ht="12.75">
      <c r="AN242" s="79"/>
      <c r="AO242" s="80"/>
      <c r="GU242" s="1154" t="s">
        <v>2796</v>
      </c>
      <c r="GV242" s="646" t="s">
        <v>4169</v>
      </c>
      <c r="GW242" s="646">
        <v>1978</v>
      </c>
      <c r="GX242" s="646" t="s">
        <v>4058</v>
      </c>
      <c r="GY242" s="1311">
        <v>0.022036631944444444</v>
      </c>
      <c r="GZ242" s="1300">
        <v>218</v>
      </c>
      <c r="IL242" s="485" t="s">
        <v>121</v>
      </c>
      <c r="IM242" s="128" t="s">
        <v>5024</v>
      </c>
      <c r="IN242" s="203">
        <v>1999</v>
      </c>
      <c r="IO242" s="488"/>
      <c r="IP242" s="1371">
        <v>0.020908194444444445</v>
      </c>
      <c r="IQ242" s="486" t="s">
        <v>3022</v>
      </c>
    </row>
    <row r="243" spans="40:251" ht="12.75">
      <c r="AN243" s="79"/>
      <c r="AO243" s="80"/>
      <c r="GU243" s="1154" t="s">
        <v>2797</v>
      </c>
      <c r="GV243" s="646" t="s">
        <v>4170</v>
      </c>
      <c r="GW243" s="646">
        <v>1975</v>
      </c>
      <c r="GX243" s="646"/>
      <c r="GY243" s="1311">
        <v>0.02205837962962963</v>
      </c>
      <c r="GZ243" s="1300">
        <v>219</v>
      </c>
      <c r="IL243" s="485" t="s">
        <v>63</v>
      </c>
      <c r="IM243" s="128" t="s">
        <v>5025</v>
      </c>
      <c r="IN243" s="203">
        <v>1996</v>
      </c>
      <c r="IO243" s="488"/>
      <c r="IP243" s="1371">
        <v>0.021319513888888888</v>
      </c>
      <c r="IQ243" s="486" t="s">
        <v>4234</v>
      </c>
    </row>
    <row r="244" spans="203:251" ht="12.75">
      <c r="GU244" s="1154" t="s">
        <v>2798</v>
      </c>
      <c r="GV244" s="646" t="s">
        <v>4171</v>
      </c>
      <c r="GW244" s="646">
        <v>1981</v>
      </c>
      <c r="GX244" s="646"/>
      <c r="GY244" s="1311">
        <v>0.02206085648148148</v>
      </c>
      <c r="GZ244" s="1300">
        <v>220</v>
      </c>
      <c r="IL244" s="485" t="s">
        <v>151</v>
      </c>
      <c r="IM244" s="128" t="s">
        <v>5026</v>
      </c>
      <c r="IN244" s="203">
        <v>1999</v>
      </c>
      <c r="IO244" s="488"/>
      <c r="IP244" s="1371">
        <v>0.021513229166666665</v>
      </c>
      <c r="IQ244" s="486" t="s">
        <v>4239</v>
      </c>
    </row>
    <row r="245" spans="40:251" ht="12.75">
      <c r="AN245" s="989"/>
      <c r="GU245" s="1154" t="s">
        <v>2799</v>
      </c>
      <c r="GV245" s="646" t="s">
        <v>4172</v>
      </c>
      <c r="GW245" s="646">
        <v>1981</v>
      </c>
      <c r="GX245" s="646"/>
      <c r="GY245" s="1311">
        <v>0.022102604166666668</v>
      </c>
      <c r="GZ245" s="1300">
        <v>223</v>
      </c>
      <c r="IL245" s="485" t="s">
        <v>59</v>
      </c>
      <c r="IM245" s="128" t="s">
        <v>5027</v>
      </c>
      <c r="IN245" s="203">
        <v>1996</v>
      </c>
      <c r="IO245" s="488"/>
      <c r="IP245" s="1371">
        <v>0.02166599537037037</v>
      </c>
      <c r="IQ245" s="486" t="s">
        <v>4242</v>
      </c>
    </row>
    <row r="246" spans="40:251" ht="12.75">
      <c r="AN246" s="79"/>
      <c r="AO246" s="80"/>
      <c r="GU246" s="1154" t="s">
        <v>2800</v>
      </c>
      <c r="GV246" s="646" t="s">
        <v>4173</v>
      </c>
      <c r="GW246" s="646">
        <v>1987</v>
      </c>
      <c r="GX246" s="646"/>
      <c r="GY246" s="1311">
        <v>0.022105555555555555</v>
      </c>
      <c r="GZ246" s="1300">
        <v>224</v>
      </c>
      <c r="IL246" s="485" t="s">
        <v>58</v>
      </c>
      <c r="IM246" s="128" t="s">
        <v>5028</v>
      </c>
      <c r="IN246" s="203">
        <v>1997</v>
      </c>
      <c r="IO246" s="488"/>
      <c r="IP246" s="1371">
        <v>0.021701168981481483</v>
      </c>
      <c r="IQ246" s="486" t="s">
        <v>4243</v>
      </c>
    </row>
    <row r="247" spans="40:251" ht="12.75">
      <c r="AN247" s="79"/>
      <c r="AO247" s="80"/>
      <c r="GU247" s="1154" t="s">
        <v>2801</v>
      </c>
      <c r="GV247" s="646" t="s">
        <v>4174</v>
      </c>
      <c r="GW247" s="646">
        <v>1973</v>
      </c>
      <c r="GX247" s="646"/>
      <c r="GY247" s="1311">
        <v>0.0221569212962963</v>
      </c>
      <c r="GZ247" s="1300">
        <v>225</v>
      </c>
      <c r="IL247" s="485" t="s">
        <v>122</v>
      </c>
      <c r="IM247" s="128" t="s">
        <v>5029</v>
      </c>
      <c r="IN247" s="203">
        <v>1996</v>
      </c>
      <c r="IO247" s="488"/>
      <c r="IP247" s="1371">
        <v>0.022096203703703705</v>
      </c>
      <c r="IQ247" s="486" t="s">
        <v>4949</v>
      </c>
    </row>
    <row r="248" spans="40:251" ht="12.75">
      <c r="AN248" s="79"/>
      <c r="AO248" s="80"/>
      <c r="GU248" s="1154" t="s">
        <v>2802</v>
      </c>
      <c r="GV248" s="646" t="s">
        <v>4175</v>
      </c>
      <c r="GW248" s="646">
        <v>1974</v>
      </c>
      <c r="GX248" s="646" t="s">
        <v>4032</v>
      </c>
      <c r="GY248" s="1311">
        <v>0.022161435185185183</v>
      </c>
      <c r="GZ248" s="1300">
        <v>227</v>
      </c>
      <c r="IL248" s="485" t="s">
        <v>152</v>
      </c>
      <c r="IM248" s="128" t="s">
        <v>5030</v>
      </c>
      <c r="IN248" s="203">
        <v>1997</v>
      </c>
      <c r="IO248" s="488"/>
      <c r="IP248" s="1371">
        <v>0.02213503472222222</v>
      </c>
      <c r="IQ248" s="486" t="s">
        <v>4973</v>
      </c>
    </row>
    <row r="249" spans="40:251" ht="12.75">
      <c r="AN249" s="79"/>
      <c r="AO249" s="80"/>
      <c r="GU249" s="1154" t="s">
        <v>2803</v>
      </c>
      <c r="GV249" s="646" t="s">
        <v>4176</v>
      </c>
      <c r="GW249" s="646">
        <v>1966</v>
      </c>
      <c r="GX249" s="646"/>
      <c r="GY249" s="1311">
        <v>0.022161886574074075</v>
      </c>
      <c r="GZ249" s="1300">
        <v>228</v>
      </c>
      <c r="IL249" s="485" t="s">
        <v>153</v>
      </c>
      <c r="IM249" s="128" t="s">
        <v>5031</v>
      </c>
      <c r="IN249" s="203">
        <v>1996</v>
      </c>
      <c r="IO249" s="488" t="s">
        <v>5016</v>
      </c>
      <c r="IP249" s="1371">
        <v>0.022273182870370372</v>
      </c>
      <c r="IQ249" s="486" t="s">
        <v>4855</v>
      </c>
    </row>
    <row r="250" spans="40:251" ht="12.75">
      <c r="AN250" s="79"/>
      <c r="AO250" s="80"/>
      <c r="GU250" s="1154" t="s">
        <v>2804</v>
      </c>
      <c r="GV250" s="646" t="s">
        <v>4177</v>
      </c>
      <c r="GW250" s="646">
        <v>1972</v>
      </c>
      <c r="GX250" s="646"/>
      <c r="GY250" s="1311">
        <v>0.02223972222222222</v>
      </c>
      <c r="GZ250" s="1300">
        <v>230</v>
      </c>
      <c r="IL250" s="485" t="s">
        <v>126</v>
      </c>
      <c r="IM250" s="128" t="s">
        <v>5032</v>
      </c>
      <c r="IN250" s="203">
        <v>1996</v>
      </c>
      <c r="IO250" s="488"/>
      <c r="IP250" s="1371">
        <v>0.022438263888888893</v>
      </c>
      <c r="IQ250" s="486" t="s">
        <v>4869</v>
      </c>
    </row>
    <row r="251" spans="40:251" ht="12.75">
      <c r="AN251" s="79"/>
      <c r="AO251" s="80"/>
      <c r="GU251" s="1154" t="s">
        <v>2805</v>
      </c>
      <c r="GV251" s="646" t="s">
        <v>4178</v>
      </c>
      <c r="GW251" s="646">
        <v>1988</v>
      </c>
      <c r="GX251" s="646"/>
      <c r="GY251" s="1311">
        <v>0.022271168981481484</v>
      </c>
      <c r="GZ251" s="1300">
        <v>231</v>
      </c>
      <c r="IL251" s="485" t="s">
        <v>123</v>
      </c>
      <c r="IM251" s="128" t="s">
        <v>5033</v>
      </c>
      <c r="IN251" s="203">
        <v>1996</v>
      </c>
      <c r="IO251" s="488"/>
      <c r="IP251" s="1371">
        <v>0.02262715277777778</v>
      </c>
      <c r="IQ251" s="486" t="s">
        <v>4879</v>
      </c>
    </row>
    <row r="252" spans="40:251" ht="12.75">
      <c r="AN252" s="79"/>
      <c r="AO252" s="80"/>
      <c r="GU252" s="1154" t="s">
        <v>2806</v>
      </c>
      <c r="GV252" s="646" t="s">
        <v>4179</v>
      </c>
      <c r="GW252" s="646">
        <v>1980</v>
      </c>
      <c r="GX252" s="646"/>
      <c r="GY252" s="1311">
        <v>0.02227826388888889</v>
      </c>
      <c r="GZ252" s="1300">
        <v>232</v>
      </c>
      <c r="IL252" s="485" t="s">
        <v>124</v>
      </c>
      <c r="IM252" s="128" t="s">
        <v>5379</v>
      </c>
      <c r="IN252" s="203">
        <v>1997</v>
      </c>
      <c r="IO252" s="488" t="s">
        <v>5034</v>
      </c>
      <c r="IP252" s="1371">
        <v>0.022940740740740737</v>
      </c>
      <c r="IQ252" s="486" t="s">
        <v>4957</v>
      </c>
    </row>
    <row r="253" spans="203:251" ht="12.75">
      <c r="GU253" s="1154" t="s">
        <v>2807</v>
      </c>
      <c r="GV253" s="646" t="s">
        <v>4180</v>
      </c>
      <c r="GW253" s="646">
        <v>1983</v>
      </c>
      <c r="GX253" s="646"/>
      <c r="GY253" s="1311">
        <v>0.02243568287037037</v>
      </c>
      <c r="GZ253" s="1300">
        <v>233</v>
      </c>
      <c r="IL253" s="485" t="s">
        <v>164</v>
      </c>
      <c r="IM253" s="128" t="s">
        <v>5035</v>
      </c>
      <c r="IN253" s="203">
        <v>1998</v>
      </c>
      <c r="IO253" s="488"/>
      <c r="IP253" s="1371">
        <v>0.023836296296296296</v>
      </c>
      <c r="IQ253" s="486" t="s">
        <v>5036</v>
      </c>
    </row>
    <row r="254" spans="40:251" ht="12.75">
      <c r="AN254" s="989"/>
      <c r="GU254" s="1154" t="s">
        <v>2808</v>
      </c>
      <c r="GV254" s="646" t="s">
        <v>4181</v>
      </c>
      <c r="GW254" s="646">
        <v>1985</v>
      </c>
      <c r="GX254" s="646"/>
      <c r="GY254" s="1311">
        <v>0.022437581018518518</v>
      </c>
      <c r="GZ254" s="1300">
        <v>234</v>
      </c>
      <c r="IL254" s="485" t="s">
        <v>227</v>
      </c>
      <c r="IM254" s="128" t="s">
        <v>5037</v>
      </c>
      <c r="IN254" s="203">
        <v>1996</v>
      </c>
      <c r="IO254" s="488"/>
      <c r="IP254" s="1371">
        <v>0.024281944444444443</v>
      </c>
      <c r="IQ254" s="486" t="s">
        <v>5038</v>
      </c>
    </row>
    <row r="255" spans="40:251" ht="12.75">
      <c r="AN255" s="79"/>
      <c r="AO255" s="80"/>
      <c r="AQ255" s="991"/>
      <c r="GU255" s="1154" t="s">
        <v>2809</v>
      </c>
      <c r="GV255" s="646" t="s">
        <v>4182</v>
      </c>
      <c r="GW255" s="646">
        <v>1977</v>
      </c>
      <c r="GX255" s="646"/>
      <c r="GY255" s="1311">
        <v>0.02245962962962963</v>
      </c>
      <c r="GZ255" s="1300">
        <v>235</v>
      </c>
      <c r="IL255" s="485" t="s">
        <v>229</v>
      </c>
      <c r="IM255" s="128" t="s">
        <v>5039</v>
      </c>
      <c r="IN255" s="203">
        <v>1997</v>
      </c>
      <c r="IO255" s="488"/>
      <c r="IP255" s="1371">
        <v>0.02565488425925926</v>
      </c>
      <c r="IQ255" s="486" t="s">
        <v>5040</v>
      </c>
    </row>
    <row r="256" spans="40:251" ht="12.75">
      <c r="AN256" s="79"/>
      <c r="AO256" s="80"/>
      <c r="AQ256" s="991"/>
      <c r="GU256" s="1154" t="s">
        <v>2810</v>
      </c>
      <c r="GV256" s="646" t="s">
        <v>4183</v>
      </c>
      <c r="GW256" s="646">
        <v>1968</v>
      </c>
      <c r="GX256" s="646"/>
      <c r="GY256" s="1311">
        <v>0.022480520833333333</v>
      </c>
      <c r="GZ256" s="1300">
        <v>236</v>
      </c>
      <c r="IL256" s="485" t="s">
        <v>231</v>
      </c>
      <c r="IM256" s="128" t="s">
        <v>5041</v>
      </c>
      <c r="IN256" s="203">
        <v>1996</v>
      </c>
      <c r="IO256" s="488"/>
      <c r="IP256" s="1371">
        <v>0.02613371527777778</v>
      </c>
      <c r="IQ256" s="486" t="s">
        <v>5042</v>
      </c>
    </row>
    <row r="257" spans="40:251" ht="13.5" thickBot="1">
      <c r="AN257" s="79"/>
      <c r="AO257" s="80"/>
      <c r="AQ257" s="991"/>
      <c r="GU257" s="1154" t="s">
        <v>3012</v>
      </c>
      <c r="GV257" s="646" t="s">
        <v>4184</v>
      </c>
      <c r="GW257" s="646">
        <v>1989</v>
      </c>
      <c r="GX257" s="646"/>
      <c r="GY257" s="1311">
        <v>0.022552372685185187</v>
      </c>
      <c r="GZ257" s="1300">
        <v>237</v>
      </c>
      <c r="IL257" s="482" t="s">
        <v>232</v>
      </c>
      <c r="IM257" s="177" t="s">
        <v>5043</v>
      </c>
      <c r="IN257" s="211">
        <v>1997</v>
      </c>
      <c r="IO257" s="490"/>
      <c r="IP257" s="1372">
        <v>0.030323611111111107</v>
      </c>
      <c r="IQ257" s="484" t="s">
        <v>5044</v>
      </c>
    </row>
    <row r="258" spans="40:251" ht="12.75">
      <c r="AN258" s="79"/>
      <c r="AO258" s="80"/>
      <c r="AQ258" s="760"/>
      <c r="GU258" s="1154" t="s">
        <v>3013</v>
      </c>
      <c r="GV258" s="646" t="s">
        <v>4185</v>
      </c>
      <c r="GW258" s="646">
        <v>1990</v>
      </c>
      <c r="GX258" s="646"/>
      <c r="GY258" s="1311">
        <v>0.022684710648148153</v>
      </c>
      <c r="GZ258" s="1300">
        <v>240</v>
      </c>
      <c r="IL258" s="1368" t="s">
        <v>5378</v>
      </c>
      <c r="IM258" s="1369"/>
      <c r="IN258" s="481" t="s">
        <v>1807</v>
      </c>
      <c r="IO258" s="487" t="s">
        <v>4990</v>
      </c>
      <c r="IP258" s="1304" t="s">
        <v>159</v>
      </c>
      <c r="IQ258" s="492" t="s">
        <v>3825</v>
      </c>
    </row>
    <row r="259" spans="40:251" ht="12.75">
      <c r="AN259" s="79"/>
      <c r="AO259" s="80"/>
      <c r="AP259" s="696"/>
      <c r="AQ259" s="760"/>
      <c r="GU259" s="1154" t="s">
        <v>3014</v>
      </c>
      <c r="GV259" s="646" t="s">
        <v>4186</v>
      </c>
      <c r="GW259" s="646">
        <v>1985</v>
      </c>
      <c r="GX259" s="646" t="s">
        <v>4187</v>
      </c>
      <c r="GY259" s="1311">
        <v>0.022695092592592597</v>
      </c>
      <c r="GZ259" s="1300">
        <v>241</v>
      </c>
      <c r="IL259" s="485" t="s">
        <v>46</v>
      </c>
      <c r="IM259" s="128" t="s">
        <v>5045</v>
      </c>
      <c r="IN259" s="203">
        <v>1984</v>
      </c>
      <c r="IO259" s="488" t="s">
        <v>5046</v>
      </c>
      <c r="IP259" s="1371">
        <v>0.013886990740740741</v>
      </c>
      <c r="IQ259" s="486" t="s">
        <v>46</v>
      </c>
    </row>
    <row r="260" spans="40:251" ht="12.75">
      <c r="AN260" s="79"/>
      <c r="AO260" s="80"/>
      <c r="AP260" s="696"/>
      <c r="AQ260" s="760"/>
      <c r="GU260" s="1154" t="s">
        <v>3015</v>
      </c>
      <c r="GV260" s="646" t="s">
        <v>4188</v>
      </c>
      <c r="GW260" s="646">
        <v>1977</v>
      </c>
      <c r="GX260" s="646"/>
      <c r="GY260" s="1311">
        <v>0.02272238425925926</v>
      </c>
      <c r="GZ260" s="1300">
        <v>242</v>
      </c>
      <c r="IL260" s="485" t="s">
        <v>50</v>
      </c>
      <c r="IM260" s="128" t="s">
        <v>5047</v>
      </c>
      <c r="IN260" s="203">
        <v>1981</v>
      </c>
      <c r="IO260" s="488" t="s">
        <v>5048</v>
      </c>
      <c r="IP260" s="1371">
        <v>0.014975196759259258</v>
      </c>
      <c r="IQ260" s="486" t="s">
        <v>50</v>
      </c>
    </row>
    <row r="261" spans="40:251" ht="12.75">
      <c r="AN261" s="79"/>
      <c r="AO261" s="80"/>
      <c r="AP261" s="696"/>
      <c r="AQ261" s="760"/>
      <c r="GU261" s="1154" t="s">
        <v>3016</v>
      </c>
      <c r="GV261" s="646" t="s">
        <v>4189</v>
      </c>
      <c r="GW261" s="646">
        <v>1984</v>
      </c>
      <c r="GX261" s="646"/>
      <c r="GY261" s="1311">
        <v>0.022980740740740743</v>
      </c>
      <c r="GZ261" s="1300">
        <v>245</v>
      </c>
      <c r="IL261" s="485" t="s">
        <v>49</v>
      </c>
      <c r="IM261" s="128" t="s">
        <v>5049</v>
      </c>
      <c r="IN261" s="203">
        <v>1976</v>
      </c>
      <c r="IO261" s="488" t="s">
        <v>5050</v>
      </c>
      <c r="IP261" s="1371">
        <v>0.015063796296296296</v>
      </c>
      <c r="IQ261" s="486" t="s">
        <v>49</v>
      </c>
    </row>
    <row r="262" spans="42:251" ht="12.75">
      <c r="AP262" s="696"/>
      <c r="AQ262" s="992"/>
      <c r="GU262" s="1154" t="s">
        <v>3017</v>
      </c>
      <c r="GV262" s="646" t="s">
        <v>4190</v>
      </c>
      <c r="GW262" s="646">
        <v>1989</v>
      </c>
      <c r="GX262" s="646"/>
      <c r="GY262" s="1311">
        <v>0.022994004629629628</v>
      </c>
      <c r="GZ262" s="1300">
        <v>246</v>
      </c>
      <c r="IL262" s="485" t="s">
        <v>47</v>
      </c>
      <c r="IM262" s="128" t="s">
        <v>5051</v>
      </c>
      <c r="IN262" s="203">
        <v>1984</v>
      </c>
      <c r="IO262" s="488"/>
      <c r="IP262" s="1371">
        <v>0.01587385416666667</v>
      </c>
      <c r="IQ262" s="486" t="s">
        <v>47</v>
      </c>
    </row>
    <row r="263" spans="203:251" ht="12.75">
      <c r="GU263" s="1154" t="s">
        <v>3018</v>
      </c>
      <c r="GV263" s="646" t="s">
        <v>4191</v>
      </c>
      <c r="GW263" s="646">
        <v>1974</v>
      </c>
      <c r="GX263" s="646" t="s">
        <v>4054</v>
      </c>
      <c r="GY263" s="1311">
        <v>0.02306003472222222</v>
      </c>
      <c r="GZ263" s="1300">
        <v>247</v>
      </c>
      <c r="IL263" s="485" t="s">
        <v>55</v>
      </c>
      <c r="IM263" s="128" t="s">
        <v>5052</v>
      </c>
      <c r="IN263" s="203">
        <v>1993</v>
      </c>
      <c r="IO263" s="488"/>
      <c r="IP263" s="1371">
        <v>0.01641607638888889</v>
      </c>
      <c r="IQ263" s="486" t="s">
        <v>55</v>
      </c>
    </row>
    <row r="264" spans="203:251" ht="12.75">
      <c r="GU264" s="1154" t="s">
        <v>3019</v>
      </c>
      <c r="GV264" s="646" t="s">
        <v>4192</v>
      </c>
      <c r="GW264" s="646">
        <v>1990</v>
      </c>
      <c r="GX264" s="646"/>
      <c r="GY264" s="1311">
        <v>0.02307300925925926</v>
      </c>
      <c r="GZ264" s="1300">
        <v>248</v>
      </c>
      <c r="IL264" s="485" t="s">
        <v>52</v>
      </c>
      <c r="IM264" s="128" t="s">
        <v>5053</v>
      </c>
      <c r="IN264" s="203">
        <v>1987</v>
      </c>
      <c r="IO264" s="488"/>
      <c r="IP264" s="1371">
        <v>0.016479942129629627</v>
      </c>
      <c r="IQ264" s="486" t="s">
        <v>52</v>
      </c>
    </row>
    <row r="265" spans="203:251" ht="12.75">
      <c r="GU265" s="1154" t="s">
        <v>3020</v>
      </c>
      <c r="GV265" s="646" t="s">
        <v>4193</v>
      </c>
      <c r="GW265" s="646">
        <v>1981</v>
      </c>
      <c r="GX265" s="646"/>
      <c r="GY265" s="1311">
        <v>0.02308613425925926</v>
      </c>
      <c r="GZ265" s="1300">
        <v>249</v>
      </c>
      <c r="IL265" s="485" t="s">
        <v>56</v>
      </c>
      <c r="IM265" s="128" t="s">
        <v>5054</v>
      </c>
      <c r="IN265" s="203">
        <v>1992</v>
      </c>
      <c r="IO265" s="488" t="s">
        <v>4916</v>
      </c>
      <c r="IP265" s="1371">
        <v>0.01658265046296296</v>
      </c>
      <c r="IQ265" s="486" t="s">
        <v>53</v>
      </c>
    </row>
    <row r="266" spans="203:251" ht="12.75">
      <c r="GU266" s="1154" t="s">
        <v>3021</v>
      </c>
      <c r="GV266" s="646" t="s">
        <v>4194</v>
      </c>
      <c r="GW266" s="646">
        <v>1985</v>
      </c>
      <c r="GX266" s="646" t="s">
        <v>3960</v>
      </c>
      <c r="GY266" s="1311">
        <v>0.023110740740740737</v>
      </c>
      <c r="GZ266" s="1300">
        <v>250</v>
      </c>
      <c r="IL266" s="485" t="s">
        <v>53</v>
      </c>
      <c r="IM266" s="128" t="s">
        <v>5055</v>
      </c>
      <c r="IN266" s="203">
        <v>1976</v>
      </c>
      <c r="IO266" s="488"/>
      <c r="IP266" s="1371">
        <v>0.016613900462962964</v>
      </c>
      <c r="IQ266" s="486" t="s">
        <v>51</v>
      </c>
    </row>
    <row r="267" spans="203:251" ht="12.75">
      <c r="GU267" s="1154" t="s">
        <v>3022</v>
      </c>
      <c r="GV267" s="646" t="s">
        <v>4195</v>
      </c>
      <c r="GW267" s="646">
        <v>1980</v>
      </c>
      <c r="GX267" s="646"/>
      <c r="GY267" s="1311">
        <v>0.0231441087962963</v>
      </c>
      <c r="GZ267" s="1300">
        <v>251</v>
      </c>
      <c r="IL267" s="485" t="s">
        <v>57</v>
      </c>
      <c r="IM267" s="128" t="s">
        <v>5056</v>
      </c>
      <c r="IN267" s="203">
        <v>1981</v>
      </c>
      <c r="IO267" s="488" t="s">
        <v>5057</v>
      </c>
      <c r="IP267" s="1371">
        <v>0.01671869212962963</v>
      </c>
      <c r="IQ267" s="486" t="s">
        <v>48</v>
      </c>
    </row>
    <row r="268" spans="203:251" ht="12.75">
      <c r="GU268" s="1154" t="s">
        <v>3023</v>
      </c>
      <c r="GV268" s="646" t="s">
        <v>4196</v>
      </c>
      <c r="GW268" s="646">
        <v>1986</v>
      </c>
      <c r="GX268" s="646"/>
      <c r="GY268" s="1311">
        <v>0.02315803240740741</v>
      </c>
      <c r="GZ268" s="1300">
        <v>253</v>
      </c>
      <c r="IL268" s="485" t="s">
        <v>51</v>
      </c>
      <c r="IM268" s="128" t="s">
        <v>5058</v>
      </c>
      <c r="IN268" s="203">
        <v>1987</v>
      </c>
      <c r="IO268" s="488" t="s">
        <v>4074</v>
      </c>
      <c r="IP268" s="1371">
        <v>0.016765648148148148</v>
      </c>
      <c r="IQ268" s="486" t="s">
        <v>62</v>
      </c>
    </row>
    <row r="269" spans="203:251" ht="12.75">
      <c r="GU269" s="1154" t="s">
        <v>3024</v>
      </c>
      <c r="GV269" s="646" t="s">
        <v>4197</v>
      </c>
      <c r="GW269" s="646">
        <v>1981</v>
      </c>
      <c r="GX269" s="646"/>
      <c r="GY269" s="1311">
        <v>0.023176319444444444</v>
      </c>
      <c r="GZ269" s="1300">
        <v>254</v>
      </c>
      <c r="IL269" s="485" t="s">
        <v>48</v>
      </c>
      <c r="IM269" s="128" t="s">
        <v>5059</v>
      </c>
      <c r="IN269" s="203">
        <v>1995</v>
      </c>
      <c r="IO269" s="488" t="s">
        <v>4702</v>
      </c>
      <c r="IP269" s="1371">
        <v>0.01680127314814815</v>
      </c>
      <c r="IQ269" s="486" t="s">
        <v>114</v>
      </c>
    </row>
    <row r="270" spans="203:251" ht="12.75">
      <c r="GU270" s="1154" t="s">
        <v>3025</v>
      </c>
      <c r="GV270" s="646" t="s">
        <v>4198</v>
      </c>
      <c r="GW270" s="646">
        <v>1973</v>
      </c>
      <c r="GX270" s="646"/>
      <c r="GY270" s="1311">
        <v>0.02328657407407407</v>
      </c>
      <c r="GZ270" s="1300">
        <v>257</v>
      </c>
      <c r="IL270" s="485" t="s">
        <v>62</v>
      </c>
      <c r="IM270" s="128" t="s">
        <v>5060</v>
      </c>
      <c r="IN270" s="203">
        <v>1994</v>
      </c>
      <c r="IO270" s="488"/>
      <c r="IP270" s="1371">
        <v>0.016808402777777776</v>
      </c>
      <c r="IQ270" s="486" t="s">
        <v>54</v>
      </c>
    </row>
    <row r="271" spans="203:251" ht="12.75">
      <c r="GU271" s="1154" t="s">
        <v>3026</v>
      </c>
      <c r="GV271" s="646" t="s">
        <v>4199</v>
      </c>
      <c r="GW271" s="646">
        <v>1983</v>
      </c>
      <c r="GX271" s="646" t="s">
        <v>4054</v>
      </c>
      <c r="GY271" s="1311">
        <v>0.02367979166666667</v>
      </c>
      <c r="GZ271" s="1300">
        <v>259</v>
      </c>
      <c r="IL271" s="485" t="s">
        <v>114</v>
      </c>
      <c r="IM271" s="128" t="s">
        <v>5061</v>
      </c>
      <c r="IN271" s="203">
        <v>1978</v>
      </c>
      <c r="IO271" s="488"/>
      <c r="IP271" s="1371">
        <v>0.017024583333333333</v>
      </c>
      <c r="IQ271" s="486" t="s">
        <v>121</v>
      </c>
    </row>
    <row r="272" spans="203:251" ht="12.75">
      <c r="GU272" s="1154" t="s">
        <v>4229</v>
      </c>
      <c r="GV272" s="646" t="s">
        <v>4200</v>
      </c>
      <c r="GW272" s="646">
        <v>1988</v>
      </c>
      <c r="GX272" s="646"/>
      <c r="GY272" s="1311">
        <v>0.023722881944444444</v>
      </c>
      <c r="GZ272" s="1300">
        <v>260</v>
      </c>
      <c r="IL272" s="485" t="s">
        <v>54</v>
      </c>
      <c r="IM272" s="128" t="s">
        <v>5062</v>
      </c>
      <c r="IN272" s="203">
        <v>1995</v>
      </c>
      <c r="IO272" s="488"/>
      <c r="IP272" s="1371">
        <v>0.01722048611111111</v>
      </c>
      <c r="IQ272" s="486" t="s">
        <v>151</v>
      </c>
    </row>
    <row r="273" spans="203:251" ht="12.75">
      <c r="GU273" s="1154" t="s">
        <v>4230</v>
      </c>
      <c r="GV273" s="646" t="s">
        <v>4201</v>
      </c>
      <c r="GW273" s="646">
        <v>1978</v>
      </c>
      <c r="GX273" s="646"/>
      <c r="GY273" s="1311">
        <v>0.023732986111111107</v>
      </c>
      <c r="GZ273" s="1300">
        <v>261</v>
      </c>
      <c r="IL273" s="485" t="s">
        <v>120</v>
      </c>
      <c r="IM273" s="128" t="s">
        <v>5063</v>
      </c>
      <c r="IN273" s="203">
        <v>1992</v>
      </c>
      <c r="IO273" s="488"/>
      <c r="IP273" s="1371">
        <v>0.017224386574074074</v>
      </c>
      <c r="IQ273" s="486" t="s">
        <v>59</v>
      </c>
    </row>
    <row r="274" spans="203:251" ht="12.75">
      <c r="GU274" s="1154" t="s">
        <v>4231</v>
      </c>
      <c r="GV274" s="646" t="s">
        <v>4202</v>
      </c>
      <c r="GW274" s="646">
        <v>1986</v>
      </c>
      <c r="GX274" s="646" t="s">
        <v>4074</v>
      </c>
      <c r="GY274" s="1311">
        <v>0.023781932870370368</v>
      </c>
      <c r="GZ274" s="1300">
        <v>262</v>
      </c>
      <c r="IL274" s="485" t="s">
        <v>121</v>
      </c>
      <c r="IM274" s="128" t="s">
        <v>5064</v>
      </c>
      <c r="IN274" s="203">
        <v>1993</v>
      </c>
      <c r="IO274" s="488" t="s">
        <v>5065</v>
      </c>
      <c r="IP274" s="1371">
        <v>0.017382569444444444</v>
      </c>
      <c r="IQ274" s="486" t="s">
        <v>152</v>
      </c>
    </row>
    <row r="275" spans="203:251" ht="12.75">
      <c r="GU275" s="1154" t="s">
        <v>4232</v>
      </c>
      <c r="GV275" s="646" t="s">
        <v>4203</v>
      </c>
      <c r="GW275" s="646">
        <v>1974</v>
      </c>
      <c r="GX275" s="646" t="s">
        <v>4032</v>
      </c>
      <c r="GY275" s="1311">
        <v>0.023785150462962965</v>
      </c>
      <c r="GZ275" s="1300">
        <v>263</v>
      </c>
      <c r="IL275" s="485" t="s">
        <v>63</v>
      </c>
      <c r="IM275" s="128" t="s">
        <v>5066</v>
      </c>
      <c r="IN275" s="203">
        <v>1975</v>
      </c>
      <c r="IO275" s="488"/>
      <c r="IP275" s="1371">
        <v>0.017402164351851854</v>
      </c>
      <c r="IQ275" s="486" t="s">
        <v>153</v>
      </c>
    </row>
    <row r="276" spans="203:251" ht="12.75">
      <c r="GU276" s="1154" t="s">
        <v>4233</v>
      </c>
      <c r="GV276" s="646" t="s">
        <v>4204</v>
      </c>
      <c r="GW276" s="646">
        <v>1986</v>
      </c>
      <c r="GX276" s="646"/>
      <c r="GY276" s="1311">
        <v>0.02397520833333333</v>
      </c>
      <c r="GZ276" s="1300">
        <v>264</v>
      </c>
      <c r="IL276" s="485" t="s">
        <v>151</v>
      </c>
      <c r="IM276" s="128" t="s">
        <v>5067</v>
      </c>
      <c r="IN276" s="203">
        <v>1992</v>
      </c>
      <c r="IO276" s="488"/>
      <c r="IP276" s="1371">
        <v>0.017435925925925924</v>
      </c>
      <c r="IQ276" s="486" t="s">
        <v>126</v>
      </c>
    </row>
    <row r="277" spans="203:251" ht="12.75">
      <c r="GU277" s="1154" t="s">
        <v>4234</v>
      </c>
      <c r="GV277" s="646" t="s">
        <v>4205</v>
      </c>
      <c r="GW277" s="646">
        <v>1958</v>
      </c>
      <c r="GX277" s="646"/>
      <c r="GY277" s="1311">
        <v>0.0240628587962963</v>
      </c>
      <c r="GZ277" s="1300">
        <v>266</v>
      </c>
      <c r="IL277" s="485" t="s">
        <v>59</v>
      </c>
      <c r="IM277" s="128" t="s">
        <v>5068</v>
      </c>
      <c r="IN277" s="203">
        <v>1992</v>
      </c>
      <c r="IO277" s="488"/>
      <c r="IP277" s="1371">
        <v>0.01745409722222222</v>
      </c>
      <c r="IQ277" s="486" t="s">
        <v>123</v>
      </c>
    </row>
    <row r="278" spans="203:251" ht="12.75">
      <c r="GU278" s="1154" t="s">
        <v>4235</v>
      </c>
      <c r="GV278" s="646" t="s">
        <v>4206</v>
      </c>
      <c r="GW278" s="646">
        <v>1984</v>
      </c>
      <c r="GX278" s="646" t="s">
        <v>3972</v>
      </c>
      <c r="GY278" s="1311">
        <v>0.024318391203703705</v>
      </c>
      <c r="GZ278" s="1300">
        <v>267</v>
      </c>
      <c r="IL278" s="485" t="s">
        <v>58</v>
      </c>
      <c r="IM278" s="128" t="s">
        <v>5069</v>
      </c>
      <c r="IN278" s="203">
        <v>1982</v>
      </c>
      <c r="IO278" s="488"/>
      <c r="IP278" s="1371">
        <v>0.01747763888888889</v>
      </c>
      <c r="IQ278" s="486" t="s">
        <v>124</v>
      </c>
    </row>
    <row r="279" spans="203:251" ht="12.75">
      <c r="GU279" s="1154" t="s">
        <v>4236</v>
      </c>
      <c r="GV279" s="646" t="s">
        <v>4207</v>
      </c>
      <c r="GW279" s="646">
        <v>1987</v>
      </c>
      <c r="GX279" s="646"/>
      <c r="GY279" s="1311">
        <v>0.02435976851851852</v>
      </c>
      <c r="GZ279" s="1300">
        <v>268</v>
      </c>
      <c r="IL279" s="485" t="s">
        <v>122</v>
      </c>
      <c r="IM279" s="128" t="s">
        <v>5070</v>
      </c>
      <c r="IN279" s="203">
        <v>1976</v>
      </c>
      <c r="IO279" s="488"/>
      <c r="IP279" s="1371">
        <v>0.01757962962962963</v>
      </c>
      <c r="IQ279" s="486" t="s">
        <v>164</v>
      </c>
    </row>
    <row r="280" spans="203:251" ht="12.75">
      <c r="GU280" s="1154" t="s">
        <v>4237</v>
      </c>
      <c r="GV280" s="646" t="s">
        <v>4208</v>
      </c>
      <c r="GW280" s="646">
        <v>1985</v>
      </c>
      <c r="GX280" s="646"/>
      <c r="GY280" s="1311">
        <v>0.024437754629629632</v>
      </c>
      <c r="GZ280" s="1300">
        <v>269</v>
      </c>
      <c r="IL280" s="485" t="s">
        <v>152</v>
      </c>
      <c r="IM280" s="128" t="s">
        <v>5071</v>
      </c>
      <c r="IN280" s="203">
        <v>1979</v>
      </c>
      <c r="IO280" s="488"/>
      <c r="IP280" s="1371">
        <v>0.01769570601851852</v>
      </c>
      <c r="IQ280" s="486" t="s">
        <v>227</v>
      </c>
    </row>
    <row r="281" spans="203:251" ht="12.75">
      <c r="GU281" s="1154" t="s">
        <v>4238</v>
      </c>
      <c r="GV281" s="646" t="s">
        <v>4209</v>
      </c>
      <c r="GW281" s="646">
        <v>1987</v>
      </c>
      <c r="GX281" s="646"/>
      <c r="GY281" s="1311">
        <v>0.02443951388888889</v>
      </c>
      <c r="GZ281" s="1300">
        <v>270</v>
      </c>
      <c r="IL281" s="485" t="s">
        <v>153</v>
      </c>
      <c r="IM281" s="128" t="s">
        <v>5072</v>
      </c>
      <c r="IN281" s="203">
        <v>1991</v>
      </c>
      <c r="IO281" s="488" t="s">
        <v>5073</v>
      </c>
      <c r="IP281" s="1371">
        <v>0.01775644675925926</v>
      </c>
      <c r="IQ281" s="486" t="s">
        <v>232</v>
      </c>
    </row>
    <row r="282" spans="203:251" ht="12.75">
      <c r="GU282" s="1154" t="s">
        <v>4239</v>
      </c>
      <c r="GV282" s="646" t="s">
        <v>4210</v>
      </c>
      <c r="GW282" s="646">
        <v>1990</v>
      </c>
      <c r="GX282" s="646"/>
      <c r="GY282" s="1311">
        <v>0.024599513888888886</v>
      </c>
      <c r="GZ282" s="1300">
        <v>271</v>
      </c>
      <c r="IL282" s="485" t="s">
        <v>126</v>
      </c>
      <c r="IM282" s="128" t="s">
        <v>5074</v>
      </c>
      <c r="IN282" s="203">
        <v>1986</v>
      </c>
      <c r="IO282" s="488"/>
      <c r="IP282" s="1371">
        <v>0.01776431712962963</v>
      </c>
      <c r="IQ282" s="486" t="s">
        <v>234</v>
      </c>
    </row>
    <row r="283" spans="203:251" ht="12.75">
      <c r="GU283" s="1154" t="s">
        <v>4240</v>
      </c>
      <c r="GV283" s="646" t="s">
        <v>4211</v>
      </c>
      <c r="GW283" s="646">
        <v>1987</v>
      </c>
      <c r="GX283" s="646" t="s">
        <v>3928</v>
      </c>
      <c r="GY283" s="1311">
        <v>0.024661041666666664</v>
      </c>
      <c r="GZ283" s="1300">
        <v>272</v>
      </c>
      <c r="IL283" s="1106" t="s">
        <v>123</v>
      </c>
      <c r="IM283" s="1073" t="s">
        <v>3253</v>
      </c>
      <c r="IN283" s="332">
        <v>1986</v>
      </c>
      <c r="IO283" s="603" t="s">
        <v>1478</v>
      </c>
      <c r="IP283" s="1373">
        <v>0.01777310185185185</v>
      </c>
      <c r="IQ283" s="1314" t="s">
        <v>374</v>
      </c>
    </row>
    <row r="284" spans="203:251" ht="12.75">
      <c r="GU284" s="1154" t="s">
        <v>4241</v>
      </c>
      <c r="GV284" s="646" t="s">
        <v>4212</v>
      </c>
      <c r="GW284" s="646">
        <v>1977</v>
      </c>
      <c r="GX284" s="646" t="s">
        <v>3978</v>
      </c>
      <c r="GY284" s="1311">
        <v>0.025162395833333333</v>
      </c>
      <c r="GZ284" s="1300">
        <v>274</v>
      </c>
      <c r="IL284" s="485" t="s">
        <v>124</v>
      </c>
      <c r="IM284" s="128" t="s">
        <v>5075</v>
      </c>
      <c r="IN284" s="203">
        <v>1986</v>
      </c>
      <c r="IO284" s="488"/>
      <c r="IP284" s="1371">
        <v>0.01777415509259259</v>
      </c>
      <c r="IQ284" s="486" t="s">
        <v>376</v>
      </c>
    </row>
    <row r="285" spans="203:251" ht="12.75">
      <c r="GU285" s="1154" t="s">
        <v>4242</v>
      </c>
      <c r="GV285" s="646" t="s">
        <v>4213</v>
      </c>
      <c r="GW285" s="646">
        <v>1979</v>
      </c>
      <c r="GX285" s="646" t="s">
        <v>4214</v>
      </c>
      <c r="GY285" s="1311">
        <v>0.025560428240740743</v>
      </c>
      <c r="GZ285" s="1300">
        <v>275</v>
      </c>
      <c r="IL285" s="485" t="s">
        <v>164</v>
      </c>
      <c r="IM285" s="128" t="s">
        <v>5076</v>
      </c>
      <c r="IN285" s="203">
        <v>1993</v>
      </c>
      <c r="IO285" s="488" t="s">
        <v>4777</v>
      </c>
      <c r="IP285" s="1371">
        <v>0.017928020833333332</v>
      </c>
      <c r="IQ285" s="486" t="s">
        <v>380</v>
      </c>
    </row>
    <row r="286" spans="203:251" ht="12.75">
      <c r="GU286" s="1154" t="s">
        <v>4243</v>
      </c>
      <c r="GV286" s="646" t="s">
        <v>4215</v>
      </c>
      <c r="GW286" s="646">
        <v>1989</v>
      </c>
      <c r="GX286" s="646"/>
      <c r="GY286" s="1311">
        <v>0.02565109953703704</v>
      </c>
      <c r="GZ286" s="1300">
        <v>276</v>
      </c>
      <c r="IL286" s="485" t="s">
        <v>227</v>
      </c>
      <c r="IM286" s="128" t="s">
        <v>5077</v>
      </c>
      <c r="IN286" s="203">
        <v>1979</v>
      </c>
      <c r="IO286" s="488" t="s">
        <v>5078</v>
      </c>
      <c r="IP286" s="1371">
        <v>0.018158356481481484</v>
      </c>
      <c r="IQ286" s="486" t="s">
        <v>391</v>
      </c>
    </row>
    <row r="287" spans="203:251" ht="12.75">
      <c r="GU287" s="1154" t="s">
        <v>4244</v>
      </c>
      <c r="GV287" s="646" t="s">
        <v>4216</v>
      </c>
      <c r="GW287" s="646">
        <v>1989</v>
      </c>
      <c r="GX287" s="646" t="s">
        <v>4217</v>
      </c>
      <c r="GY287" s="1311">
        <v>0.0256524537037037</v>
      </c>
      <c r="GZ287" s="1300">
        <v>277</v>
      </c>
      <c r="IL287" s="485" t="s">
        <v>229</v>
      </c>
      <c r="IM287" s="128" t="s">
        <v>5079</v>
      </c>
      <c r="IN287" s="203">
        <v>1993</v>
      </c>
      <c r="IO287" s="488"/>
      <c r="IP287" s="1371">
        <v>0.01821559027777778</v>
      </c>
      <c r="IQ287" s="486" t="s">
        <v>397</v>
      </c>
    </row>
    <row r="288" spans="203:251" ht="12.75">
      <c r="GU288" s="1154" t="s">
        <v>4245</v>
      </c>
      <c r="GV288" s="646" t="s">
        <v>4218</v>
      </c>
      <c r="GW288" s="646">
        <v>1982</v>
      </c>
      <c r="GX288" s="646"/>
      <c r="GY288" s="1311">
        <v>0.027749918981481478</v>
      </c>
      <c r="GZ288" s="1300">
        <v>281</v>
      </c>
      <c r="IL288" s="485" t="s">
        <v>231</v>
      </c>
      <c r="IM288" s="128" t="s">
        <v>5080</v>
      </c>
      <c r="IN288" s="203">
        <v>1989</v>
      </c>
      <c r="IO288" s="488" t="s">
        <v>5081</v>
      </c>
      <c r="IP288" s="1371">
        <v>0.018276886574074076</v>
      </c>
      <c r="IQ288" s="486" t="s">
        <v>402</v>
      </c>
    </row>
    <row r="289" spans="203:251" ht="12.75">
      <c r="GU289" s="1154" t="s">
        <v>4246</v>
      </c>
      <c r="GV289" s="646" t="s">
        <v>4219</v>
      </c>
      <c r="GW289" s="646">
        <v>1969</v>
      </c>
      <c r="GX289" s="646"/>
      <c r="GY289" s="1311">
        <v>0.02780903935185185</v>
      </c>
      <c r="GZ289" s="1300">
        <v>282</v>
      </c>
      <c r="IL289" s="485" t="s">
        <v>232</v>
      </c>
      <c r="IM289" s="128" t="s">
        <v>5082</v>
      </c>
      <c r="IN289" s="203">
        <v>1984</v>
      </c>
      <c r="IO289" s="488"/>
      <c r="IP289" s="1371">
        <v>0.018299340277777777</v>
      </c>
      <c r="IQ289" s="486" t="s">
        <v>404</v>
      </c>
    </row>
    <row r="290" spans="203:251" ht="12.75">
      <c r="GU290" s="1154" t="s">
        <v>4247</v>
      </c>
      <c r="GV290" s="646" t="s">
        <v>4220</v>
      </c>
      <c r="GW290" s="646">
        <v>1990</v>
      </c>
      <c r="GX290" s="646"/>
      <c r="GY290" s="1311">
        <v>0.027810625000000002</v>
      </c>
      <c r="GZ290" s="1300">
        <v>283</v>
      </c>
      <c r="IL290" s="485" t="s">
        <v>234</v>
      </c>
      <c r="IM290" s="128" t="s">
        <v>5083</v>
      </c>
      <c r="IN290" s="203">
        <v>1985</v>
      </c>
      <c r="IO290" s="488"/>
      <c r="IP290" s="1371">
        <v>0.018311307870370372</v>
      </c>
      <c r="IQ290" s="486" t="s">
        <v>407</v>
      </c>
    </row>
    <row r="291" spans="203:251" ht="12.75">
      <c r="GU291" s="1154" t="s">
        <v>4248</v>
      </c>
      <c r="GV291" s="646" t="s">
        <v>4221</v>
      </c>
      <c r="GW291" s="646">
        <v>1988</v>
      </c>
      <c r="GX291" s="646" t="s">
        <v>4074</v>
      </c>
      <c r="GY291" s="1311">
        <v>0.0279993287037037</v>
      </c>
      <c r="GZ291" s="1300">
        <v>284</v>
      </c>
      <c r="IL291" s="485" t="s">
        <v>374</v>
      </c>
      <c r="IM291" s="128" t="s">
        <v>5084</v>
      </c>
      <c r="IN291" s="203">
        <v>1991</v>
      </c>
      <c r="IO291" s="488"/>
      <c r="IP291" s="1371">
        <v>0.018323414351851853</v>
      </c>
      <c r="IQ291" s="486" t="s">
        <v>410</v>
      </c>
    </row>
    <row r="292" spans="203:251" ht="12.75">
      <c r="GU292" s="1154" t="s">
        <v>4249</v>
      </c>
      <c r="GV292" s="646" t="s">
        <v>4222</v>
      </c>
      <c r="GW292" s="646">
        <v>1969</v>
      </c>
      <c r="GX292" s="646"/>
      <c r="GY292" s="1311">
        <v>0.028089340277777777</v>
      </c>
      <c r="GZ292" s="1300">
        <v>285</v>
      </c>
      <c r="IL292" s="485" t="s">
        <v>376</v>
      </c>
      <c r="IM292" s="128" t="s">
        <v>5085</v>
      </c>
      <c r="IN292" s="203">
        <v>1979</v>
      </c>
      <c r="IO292" s="488"/>
      <c r="IP292" s="1371">
        <v>0.018527175925925926</v>
      </c>
      <c r="IQ292" s="486" t="s">
        <v>412</v>
      </c>
    </row>
    <row r="293" spans="203:251" ht="12.75">
      <c r="GU293" s="1154" t="s">
        <v>4250</v>
      </c>
      <c r="GV293" s="646" t="s">
        <v>4223</v>
      </c>
      <c r="GW293" s="646">
        <v>1977</v>
      </c>
      <c r="GX293" s="646" t="s">
        <v>4224</v>
      </c>
      <c r="GY293" s="1311">
        <v>0.02816292824074074</v>
      </c>
      <c r="GZ293" s="1300">
        <v>286</v>
      </c>
      <c r="IL293" s="485" t="s">
        <v>379</v>
      </c>
      <c r="IM293" s="128" t="s">
        <v>5086</v>
      </c>
      <c r="IN293" s="203">
        <v>1983</v>
      </c>
      <c r="IO293" s="488" t="s">
        <v>5087</v>
      </c>
      <c r="IP293" s="1371">
        <v>0.018598425925925928</v>
      </c>
      <c r="IQ293" s="486" t="s">
        <v>414</v>
      </c>
    </row>
    <row r="294" spans="203:251" ht="12.75">
      <c r="GU294" s="1154" t="s">
        <v>4251</v>
      </c>
      <c r="GV294" s="646" t="s">
        <v>4225</v>
      </c>
      <c r="GW294" s="646">
        <v>1976</v>
      </c>
      <c r="GX294" s="646" t="s">
        <v>4224</v>
      </c>
      <c r="GY294" s="1311">
        <v>0.028202916666666664</v>
      </c>
      <c r="GZ294" s="1300">
        <v>287</v>
      </c>
      <c r="IL294" s="485" t="s">
        <v>380</v>
      </c>
      <c r="IM294" s="128" t="s">
        <v>5088</v>
      </c>
      <c r="IN294" s="203">
        <v>1985</v>
      </c>
      <c r="IO294" s="488" t="s">
        <v>4074</v>
      </c>
      <c r="IP294" s="1371">
        <v>0.018630763888888888</v>
      </c>
      <c r="IQ294" s="486" t="s">
        <v>416</v>
      </c>
    </row>
    <row r="295" spans="203:251" ht="12.75">
      <c r="GU295" s="1154" t="s">
        <v>4252</v>
      </c>
      <c r="GV295" s="646" t="s">
        <v>4226</v>
      </c>
      <c r="GW295" s="646">
        <v>1975</v>
      </c>
      <c r="GX295" s="646"/>
      <c r="GY295" s="1311">
        <v>0.028432685185185186</v>
      </c>
      <c r="GZ295" s="1300">
        <v>288</v>
      </c>
      <c r="IL295" s="485" t="s">
        <v>382</v>
      </c>
      <c r="IM295" s="128" t="s">
        <v>5089</v>
      </c>
      <c r="IN295" s="203">
        <v>1983</v>
      </c>
      <c r="IO295" s="488" t="s">
        <v>4032</v>
      </c>
      <c r="IP295" s="1371">
        <v>0.018657824074074073</v>
      </c>
      <c r="IQ295" s="486" t="s">
        <v>418</v>
      </c>
    </row>
    <row r="296" spans="203:251" ht="12.75">
      <c r="GU296" s="1154" t="s">
        <v>4253</v>
      </c>
      <c r="GV296" s="646" t="s">
        <v>4227</v>
      </c>
      <c r="GW296" s="646">
        <v>1981</v>
      </c>
      <c r="GX296" s="646" t="s">
        <v>3928</v>
      </c>
      <c r="GY296" s="1311">
        <v>0.028573275462962965</v>
      </c>
      <c r="GZ296" s="1300">
        <v>290</v>
      </c>
      <c r="IL296" s="485" t="s">
        <v>384</v>
      </c>
      <c r="IM296" s="128" t="s">
        <v>5090</v>
      </c>
      <c r="IN296" s="203">
        <v>1989</v>
      </c>
      <c r="IO296" s="488"/>
      <c r="IP296" s="1371">
        <v>0.01874560185185185</v>
      </c>
      <c r="IQ296" s="486" t="s">
        <v>422</v>
      </c>
    </row>
    <row r="297" spans="203:251" ht="13.5" thickBot="1">
      <c r="GU297" s="1155" t="s">
        <v>4254</v>
      </c>
      <c r="GV297" s="647" t="s">
        <v>4228</v>
      </c>
      <c r="GW297" s="647">
        <v>1985</v>
      </c>
      <c r="GX297" s="647" t="s">
        <v>4187</v>
      </c>
      <c r="GY297" s="1312">
        <v>0.029294317129629627</v>
      </c>
      <c r="GZ297" s="1302">
        <v>291</v>
      </c>
      <c r="IL297" s="485" t="s">
        <v>386</v>
      </c>
      <c r="IM297" s="128" t="s">
        <v>5091</v>
      </c>
      <c r="IN297" s="203">
        <v>1976</v>
      </c>
      <c r="IO297" s="488"/>
      <c r="IP297" s="1371">
        <v>0.01889247685185185</v>
      </c>
      <c r="IQ297" s="486" t="s">
        <v>424</v>
      </c>
    </row>
    <row r="298" spans="246:251" ht="12.75">
      <c r="IL298" s="1106" t="s">
        <v>388</v>
      </c>
      <c r="IM298" s="1073" t="s">
        <v>3420</v>
      </c>
      <c r="IN298" s="332">
        <v>1987</v>
      </c>
      <c r="IO298" s="603" t="s">
        <v>1478</v>
      </c>
      <c r="IP298" s="1373">
        <v>0.018987430555555556</v>
      </c>
      <c r="IQ298" s="1314" t="s">
        <v>428</v>
      </c>
    </row>
    <row r="299" spans="246:251" ht="12.75">
      <c r="IL299" s="485" t="s">
        <v>391</v>
      </c>
      <c r="IM299" s="128" t="s">
        <v>5380</v>
      </c>
      <c r="IN299" s="203">
        <v>1985</v>
      </c>
      <c r="IO299" s="488"/>
      <c r="IP299" s="1371">
        <v>0.0190080787037037</v>
      </c>
      <c r="IQ299" s="486" t="s">
        <v>429</v>
      </c>
    </row>
    <row r="300" spans="246:251" ht="12.75">
      <c r="IL300" s="485" t="s">
        <v>394</v>
      </c>
      <c r="IM300" s="128" t="s">
        <v>5092</v>
      </c>
      <c r="IN300" s="203">
        <v>1985</v>
      </c>
      <c r="IO300" s="488" t="s">
        <v>4074</v>
      </c>
      <c r="IP300" s="1371">
        <v>0.019041076388888887</v>
      </c>
      <c r="IQ300" s="486" t="s">
        <v>431</v>
      </c>
    </row>
    <row r="301" spans="246:251" ht="12.75">
      <c r="IL301" s="485" t="s">
        <v>397</v>
      </c>
      <c r="IM301" s="128" t="s">
        <v>5093</v>
      </c>
      <c r="IN301" s="203">
        <v>1982</v>
      </c>
      <c r="IO301" s="488" t="s">
        <v>4032</v>
      </c>
      <c r="IP301" s="1371">
        <v>0.019049201388888888</v>
      </c>
      <c r="IQ301" s="486" t="s">
        <v>433</v>
      </c>
    </row>
    <row r="302" spans="246:251" ht="12.75">
      <c r="IL302" s="485" t="s">
        <v>400</v>
      </c>
      <c r="IM302" s="128" t="s">
        <v>5094</v>
      </c>
      <c r="IN302" s="203">
        <v>1982</v>
      </c>
      <c r="IO302" s="488" t="s">
        <v>5095</v>
      </c>
      <c r="IP302" s="1371">
        <v>0.01914121527777778</v>
      </c>
      <c r="IQ302" s="486" t="s">
        <v>438</v>
      </c>
    </row>
    <row r="303" spans="246:251" ht="12.75">
      <c r="IL303" s="485" t="s">
        <v>402</v>
      </c>
      <c r="IM303" s="128" t="s">
        <v>5096</v>
      </c>
      <c r="IN303" s="203">
        <v>1985</v>
      </c>
      <c r="IO303" s="488"/>
      <c r="IP303" s="1371">
        <v>0.019158472222222223</v>
      </c>
      <c r="IQ303" s="486" t="s">
        <v>440</v>
      </c>
    </row>
    <row r="304" spans="246:251" ht="12.75">
      <c r="IL304" s="485" t="s">
        <v>404</v>
      </c>
      <c r="IM304" s="128" t="s">
        <v>5097</v>
      </c>
      <c r="IN304" s="203">
        <v>1978</v>
      </c>
      <c r="IO304" s="488" t="s">
        <v>4812</v>
      </c>
      <c r="IP304" s="1371">
        <v>0.019169247685185183</v>
      </c>
      <c r="IQ304" s="486" t="s">
        <v>442</v>
      </c>
    </row>
    <row r="305" spans="246:251" ht="12.75">
      <c r="IL305" s="485" t="s">
        <v>407</v>
      </c>
      <c r="IM305" s="128" t="s">
        <v>5098</v>
      </c>
      <c r="IN305" s="203">
        <v>1981</v>
      </c>
      <c r="IO305" s="488" t="s">
        <v>4812</v>
      </c>
      <c r="IP305" s="1371">
        <v>0.019172905092592594</v>
      </c>
      <c r="IQ305" s="486" t="s">
        <v>447</v>
      </c>
    </row>
    <row r="306" spans="246:251" ht="12.75">
      <c r="IL306" s="485" t="s">
        <v>410</v>
      </c>
      <c r="IM306" s="128" t="s">
        <v>5099</v>
      </c>
      <c r="IN306" s="203">
        <v>1989</v>
      </c>
      <c r="IO306" s="488" t="s">
        <v>5100</v>
      </c>
      <c r="IP306" s="1311">
        <v>0.019279849537037038</v>
      </c>
      <c r="IQ306" s="486" t="s">
        <v>453</v>
      </c>
    </row>
    <row r="307" spans="246:251" ht="12.75">
      <c r="IL307" s="485" t="s">
        <v>412</v>
      </c>
      <c r="IM307" s="128" t="s">
        <v>5101</v>
      </c>
      <c r="IN307" s="203">
        <v>1980</v>
      </c>
      <c r="IO307" s="488" t="s">
        <v>5102</v>
      </c>
      <c r="IP307" s="1311">
        <v>0.019315555555555555</v>
      </c>
      <c r="IQ307" s="486" t="s">
        <v>455</v>
      </c>
    </row>
    <row r="308" spans="246:251" ht="12.75">
      <c r="IL308" s="485" t="s">
        <v>414</v>
      </c>
      <c r="IM308" s="128" t="s">
        <v>5103</v>
      </c>
      <c r="IN308" s="203">
        <v>1985</v>
      </c>
      <c r="IO308" s="488"/>
      <c r="IP308" s="1311">
        <v>0.01935835648148148</v>
      </c>
      <c r="IQ308" s="486" t="s">
        <v>459</v>
      </c>
    </row>
    <row r="309" spans="246:251" ht="12.75">
      <c r="IL309" s="485" t="s">
        <v>416</v>
      </c>
      <c r="IM309" s="128" t="s">
        <v>5104</v>
      </c>
      <c r="IN309" s="203">
        <v>1977</v>
      </c>
      <c r="IO309" s="488" t="s">
        <v>4074</v>
      </c>
      <c r="IP309" s="1311">
        <v>0.01937009259259259</v>
      </c>
      <c r="IQ309" s="486" t="s">
        <v>461</v>
      </c>
    </row>
    <row r="310" spans="246:251" ht="12.75">
      <c r="IL310" s="485" t="s">
        <v>418</v>
      </c>
      <c r="IM310" s="128" t="s">
        <v>5105</v>
      </c>
      <c r="IN310" s="203">
        <v>1992</v>
      </c>
      <c r="IO310" s="488"/>
      <c r="IP310" s="1311">
        <v>0.01942949074074074</v>
      </c>
      <c r="IQ310" s="486" t="s">
        <v>463</v>
      </c>
    </row>
    <row r="311" spans="246:251" ht="12.75">
      <c r="IL311" s="485" t="s">
        <v>420</v>
      </c>
      <c r="IM311" s="128" t="s">
        <v>5106</v>
      </c>
      <c r="IN311" s="203">
        <v>1984</v>
      </c>
      <c r="IO311" s="488"/>
      <c r="IP311" s="1311">
        <v>0.0194453125</v>
      </c>
      <c r="IQ311" s="486" t="s">
        <v>465</v>
      </c>
    </row>
    <row r="312" spans="246:251" ht="12.75">
      <c r="IL312" s="485" t="s">
        <v>422</v>
      </c>
      <c r="IM312" s="128" t="s">
        <v>5107</v>
      </c>
      <c r="IN312" s="203">
        <v>1989</v>
      </c>
      <c r="IO312" s="488" t="s">
        <v>4767</v>
      </c>
      <c r="IP312" s="1311">
        <v>0.019450578703703703</v>
      </c>
      <c r="IQ312" s="486" t="s">
        <v>467</v>
      </c>
    </row>
    <row r="313" spans="246:251" ht="12.75">
      <c r="IL313" s="485" t="s">
        <v>424</v>
      </c>
      <c r="IM313" s="128" t="s">
        <v>5108</v>
      </c>
      <c r="IN313" s="203">
        <v>1985</v>
      </c>
      <c r="IO313" s="488" t="s">
        <v>5109</v>
      </c>
      <c r="IP313" s="1311">
        <v>0.019452824074074074</v>
      </c>
      <c r="IQ313" s="486" t="s">
        <v>469</v>
      </c>
    </row>
    <row r="314" spans="246:251" ht="12.75">
      <c r="IL314" s="485" t="s">
        <v>426</v>
      </c>
      <c r="IM314" s="128" t="s">
        <v>5110</v>
      </c>
      <c r="IN314" s="203">
        <v>1994</v>
      </c>
      <c r="IO314" s="488"/>
      <c r="IP314" s="1311">
        <v>0.019460300925925926</v>
      </c>
      <c r="IQ314" s="486" t="s">
        <v>472</v>
      </c>
    </row>
    <row r="315" spans="246:251" ht="12.75">
      <c r="IL315" s="485" t="s">
        <v>428</v>
      </c>
      <c r="IM315" s="128" t="s">
        <v>5111</v>
      </c>
      <c r="IN315" s="203">
        <v>1986</v>
      </c>
      <c r="IO315" s="488"/>
      <c r="IP315" s="1311">
        <v>0.01946298611111111</v>
      </c>
      <c r="IQ315" s="486" t="s">
        <v>474</v>
      </c>
    </row>
    <row r="316" spans="246:251" ht="12.75">
      <c r="IL316" s="485" t="s">
        <v>429</v>
      </c>
      <c r="IM316" s="128" t="s">
        <v>5112</v>
      </c>
      <c r="IN316" s="203">
        <v>1977</v>
      </c>
      <c r="IO316" s="488" t="s">
        <v>4074</v>
      </c>
      <c r="IP316" s="1311">
        <v>0.019465659722222223</v>
      </c>
      <c r="IQ316" s="486" t="s">
        <v>477</v>
      </c>
    </row>
    <row r="317" spans="246:251" ht="12.75">
      <c r="IL317" s="485" t="s">
        <v>431</v>
      </c>
      <c r="IM317" s="128" t="s">
        <v>5113</v>
      </c>
      <c r="IN317" s="203">
        <v>1979</v>
      </c>
      <c r="IO317" s="488"/>
      <c r="IP317" s="1311">
        <v>0.01947094907407407</v>
      </c>
      <c r="IQ317" s="486" t="s">
        <v>481</v>
      </c>
    </row>
    <row r="318" spans="246:251" ht="12.75">
      <c r="IL318" s="485" t="s">
        <v>433</v>
      </c>
      <c r="IM318" s="128" t="s">
        <v>5114</v>
      </c>
      <c r="IN318" s="203">
        <v>1994</v>
      </c>
      <c r="IO318" s="488"/>
      <c r="IP318" s="1311">
        <v>0.01949480324074074</v>
      </c>
      <c r="IQ318" s="486" t="s">
        <v>484</v>
      </c>
    </row>
    <row r="319" spans="246:251" ht="12.75">
      <c r="IL319" s="485" t="s">
        <v>436</v>
      </c>
      <c r="IM319" s="128" t="s">
        <v>4064</v>
      </c>
      <c r="IN319" s="203">
        <v>1990</v>
      </c>
      <c r="IO319" s="488"/>
      <c r="IP319" s="1311">
        <v>0.019496527777777776</v>
      </c>
      <c r="IQ319" s="486" t="s">
        <v>485</v>
      </c>
    </row>
    <row r="320" spans="246:251" ht="12.75">
      <c r="IL320" s="485" t="s">
        <v>438</v>
      </c>
      <c r="IM320" s="128" t="s">
        <v>5115</v>
      </c>
      <c r="IN320" s="203">
        <v>1979</v>
      </c>
      <c r="IO320" s="488"/>
      <c r="IP320" s="1311">
        <v>0.019575462962962965</v>
      </c>
      <c r="IQ320" s="486" t="s">
        <v>490</v>
      </c>
    </row>
    <row r="321" spans="246:251" ht="12.75">
      <c r="IL321" s="485" t="s">
        <v>440</v>
      </c>
      <c r="IM321" s="128" t="s">
        <v>5116</v>
      </c>
      <c r="IN321" s="203">
        <v>1984</v>
      </c>
      <c r="IO321" s="488"/>
      <c r="IP321" s="1311">
        <v>0.01957886574074074</v>
      </c>
      <c r="IQ321" s="486" t="s">
        <v>492</v>
      </c>
    </row>
    <row r="322" spans="246:251" ht="12.75">
      <c r="IL322" s="485" t="s">
        <v>442</v>
      </c>
      <c r="IM322" s="128" t="s">
        <v>5117</v>
      </c>
      <c r="IN322" s="203">
        <v>1992</v>
      </c>
      <c r="IO322" s="488"/>
      <c r="IP322" s="1311">
        <v>0.019603229166666666</v>
      </c>
      <c r="IQ322" s="486" t="s">
        <v>494</v>
      </c>
    </row>
    <row r="323" spans="246:251" ht="12.75">
      <c r="IL323" s="485" t="s">
        <v>445</v>
      </c>
      <c r="IM323" s="128" t="s">
        <v>5118</v>
      </c>
      <c r="IN323" s="203">
        <v>1982</v>
      </c>
      <c r="IO323" s="488" t="s">
        <v>4999</v>
      </c>
      <c r="IP323" s="1311">
        <v>0.01973351851851852</v>
      </c>
      <c r="IQ323" s="486" t="s">
        <v>500</v>
      </c>
    </row>
    <row r="324" spans="246:251" ht="12.75">
      <c r="IL324" s="485" t="s">
        <v>447</v>
      </c>
      <c r="IM324" s="128" t="s">
        <v>5119</v>
      </c>
      <c r="IN324" s="203">
        <v>1985</v>
      </c>
      <c r="IO324" s="488"/>
      <c r="IP324" s="1311">
        <v>0.019738530092592594</v>
      </c>
      <c r="IQ324" s="486" t="s">
        <v>502</v>
      </c>
    </row>
    <row r="325" spans="246:251" ht="12.75">
      <c r="IL325" s="485" t="s">
        <v>450</v>
      </c>
      <c r="IM325" s="128" t="s">
        <v>5120</v>
      </c>
      <c r="IN325" s="203">
        <v>1979</v>
      </c>
      <c r="IO325" s="488" t="s">
        <v>4074</v>
      </c>
      <c r="IP325" s="1311">
        <v>0.019755914351851853</v>
      </c>
      <c r="IQ325" s="486" t="s">
        <v>504</v>
      </c>
    </row>
    <row r="326" spans="246:251" ht="12.75">
      <c r="IL326" s="485" t="s">
        <v>453</v>
      </c>
      <c r="IM326" s="128" t="s">
        <v>5121</v>
      </c>
      <c r="IN326" s="203">
        <v>1992</v>
      </c>
      <c r="IO326" s="488"/>
      <c r="IP326" s="1311">
        <v>0.01978173611111111</v>
      </c>
      <c r="IQ326" s="486" t="s">
        <v>508</v>
      </c>
    </row>
    <row r="327" spans="246:251" ht="12.75">
      <c r="IL327" s="485" t="s">
        <v>455</v>
      </c>
      <c r="IM327" s="128" t="s">
        <v>5122</v>
      </c>
      <c r="IN327" s="203">
        <v>1984</v>
      </c>
      <c r="IO327" s="488" t="s">
        <v>5123</v>
      </c>
      <c r="IP327" s="1311">
        <v>0.019931597222222222</v>
      </c>
      <c r="IQ327" s="486" t="s">
        <v>511</v>
      </c>
    </row>
    <row r="328" spans="246:251" ht="12.75">
      <c r="IL328" s="485" t="s">
        <v>457</v>
      </c>
      <c r="IM328" s="128" t="s">
        <v>5124</v>
      </c>
      <c r="IN328" s="203">
        <v>1992</v>
      </c>
      <c r="IO328" s="488"/>
      <c r="IP328" s="1311">
        <v>0.019973680555555557</v>
      </c>
      <c r="IQ328" s="486" t="s">
        <v>2783</v>
      </c>
    </row>
    <row r="329" spans="246:251" ht="12.75">
      <c r="IL329" s="485" t="s">
        <v>459</v>
      </c>
      <c r="IM329" s="128" t="s">
        <v>5125</v>
      </c>
      <c r="IN329" s="203">
        <v>1985</v>
      </c>
      <c r="IO329" s="488"/>
      <c r="IP329" s="1311">
        <v>0.01997783564814815</v>
      </c>
      <c r="IQ329" s="486" t="s">
        <v>2784</v>
      </c>
    </row>
    <row r="330" spans="246:251" ht="12.75">
      <c r="IL330" s="485" t="s">
        <v>461</v>
      </c>
      <c r="IM330" s="128" t="s">
        <v>5126</v>
      </c>
      <c r="IN330" s="203">
        <v>1980</v>
      </c>
      <c r="IO330" s="488"/>
      <c r="IP330" s="1311">
        <v>0.02008380787037037</v>
      </c>
      <c r="IQ330" s="486" t="s">
        <v>2786</v>
      </c>
    </row>
    <row r="331" spans="246:251" ht="12.75">
      <c r="IL331" s="485" t="s">
        <v>463</v>
      </c>
      <c r="IM331" s="128" t="s">
        <v>5127</v>
      </c>
      <c r="IN331" s="203">
        <v>1988</v>
      </c>
      <c r="IO331" s="488"/>
      <c r="IP331" s="1311">
        <v>0.020244502314814814</v>
      </c>
      <c r="IQ331" s="486" t="s">
        <v>2790</v>
      </c>
    </row>
    <row r="332" spans="246:251" ht="12.75">
      <c r="IL332" s="485" t="s">
        <v>465</v>
      </c>
      <c r="IM332" s="128" t="s">
        <v>5128</v>
      </c>
      <c r="IN332" s="203">
        <v>1986</v>
      </c>
      <c r="IO332" s="488" t="s">
        <v>5129</v>
      </c>
      <c r="IP332" s="1311">
        <v>0.02025616898148148</v>
      </c>
      <c r="IQ332" s="486" t="s">
        <v>2791</v>
      </c>
    </row>
    <row r="333" spans="246:251" ht="12.75">
      <c r="IL333" s="485" t="s">
        <v>467</v>
      </c>
      <c r="IM333" s="128" t="s">
        <v>5130</v>
      </c>
      <c r="IN333" s="203">
        <v>1989</v>
      </c>
      <c r="IO333" s="488"/>
      <c r="IP333" s="1311">
        <v>0.020301909722222223</v>
      </c>
      <c r="IQ333" s="486" t="s">
        <v>2793</v>
      </c>
    </row>
    <row r="334" spans="246:251" ht="12.75">
      <c r="IL334" s="485" t="s">
        <v>469</v>
      </c>
      <c r="IM334" s="128" t="s">
        <v>5131</v>
      </c>
      <c r="IN334" s="203">
        <v>1994</v>
      </c>
      <c r="IO334" s="488"/>
      <c r="IP334" s="1311">
        <v>0.020320775462962962</v>
      </c>
      <c r="IQ334" s="486" t="s">
        <v>2794</v>
      </c>
    </row>
    <row r="335" spans="246:251" ht="12.75">
      <c r="IL335" s="485" t="s">
        <v>472</v>
      </c>
      <c r="IM335" s="128" t="s">
        <v>5132</v>
      </c>
      <c r="IN335" s="203">
        <v>1978</v>
      </c>
      <c r="IO335" s="488" t="s">
        <v>5133</v>
      </c>
      <c r="IP335" s="1311">
        <v>0.020386192129629627</v>
      </c>
      <c r="IQ335" s="486" t="s">
        <v>2796</v>
      </c>
    </row>
    <row r="336" spans="246:251" ht="12.75">
      <c r="IL336" s="485" t="s">
        <v>474</v>
      </c>
      <c r="IM336" s="128" t="s">
        <v>5134</v>
      </c>
      <c r="IN336" s="203">
        <v>1995</v>
      </c>
      <c r="IO336" s="488"/>
      <c r="IP336" s="1311">
        <v>0.020392650462962965</v>
      </c>
      <c r="IQ336" s="486" t="s">
        <v>2797</v>
      </c>
    </row>
    <row r="337" spans="246:251" ht="12.75">
      <c r="IL337" s="485" t="s">
        <v>477</v>
      </c>
      <c r="IM337" s="128" t="s">
        <v>5381</v>
      </c>
      <c r="IN337" s="203">
        <v>1980</v>
      </c>
      <c r="IO337" s="488"/>
      <c r="IP337" s="1311">
        <v>0.02044269675925926</v>
      </c>
      <c r="IQ337" s="486" t="s">
        <v>2799</v>
      </c>
    </row>
    <row r="338" spans="246:251" ht="12.75">
      <c r="IL338" s="485" t="s">
        <v>479</v>
      </c>
      <c r="IM338" s="128" t="s">
        <v>5135</v>
      </c>
      <c r="IN338" s="203">
        <v>1993</v>
      </c>
      <c r="IO338" s="488" t="s">
        <v>5016</v>
      </c>
      <c r="IP338" s="1311">
        <v>0.020488275462962963</v>
      </c>
      <c r="IQ338" s="486" t="s">
        <v>2801</v>
      </c>
    </row>
    <row r="339" spans="246:251" ht="12.75">
      <c r="IL339" s="485" t="s">
        <v>481</v>
      </c>
      <c r="IM339" s="128" t="s">
        <v>5136</v>
      </c>
      <c r="IN339" s="203">
        <v>1991</v>
      </c>
      <c r="IO339" s="488"/>
      <c r="IP339" s="1311">
        <v>0.020587986111111112</v>
      </c>
      <c r="IQ339" s="486" t="s">
        <v>2802</v>
      </c>
    </row>
    <row r="340" spans="246:251" ht="12.75">
      <c r="IL340" s="485" t="s">
        <v>484</v>
      </c>
      <c r="IM340" s="128" t="s">
        <v>5137</v>
      </c>
      <c r="IN340" s="203">
        <v>1978</v>
      </c>
      <c r="IO340" s="488" t="s">
        <v>5138</v>
      </c>
      <c r="IP340" s="1311">
        <v>0.02062869212962963</v>
      </c>
      <c r="IQ340" s="486" t="s">
        <v>2804</v>
      </c>
    </row>
    <row r="341" spans="246:251" ht="12.75">
      <c r="IL341" s="485" t="s">
        <v>485</v>
      </c>
      <c r="IM341" s="128" t="s">
        <v>5139</v>
      </c>
      <c r="IN341" s="203">
        <v>1977</v>
      </c>
      <c r="IO341" s="488" t="s">
        <v>5140</v>
      </c>
      <c r="IP341" s="1311">
        <v>0.02063636574074074</v>
      </c>
      <c r="IQ341" s="486" t="s">
        <v>2805</v>
      </c>
    </row>
    <row r="342" spans="246:251" ht="12.75">
      <c r="IL342" s="485" t="s">
        <v>488</v>
      </c>
      <c r="IM342" s="128" t="s">
        <v>5141</v>
      </c>
      <c r="IN342" s="203">
        <v>1995</v>
      </c>
      <c r="IO342" s="488"/>
      <c r="IP342" s="1311">
        <v>0.02064806712962963</v>
      </c>
      <c r="IQ342" s="486" t="s">
        <v>2806</v>
      </c>
    </row>
    <row r="343" spans="246:251" ht="12.75">
      <c r="IL343" s="485" t="s">
        <v>490</v>
      </c>
      <c r="IM343" s="128" t="s">
        <v>5142</v>
      </c>
      <c r="IN343" s="203">
        <v>1985</v>
      </c>
      <c r="IO343" s="488"/>
      <c r="IP343" s="1311">
        <v>0.02065596064814815</v>
      </c>
      <c r="IQ343" s="486" t="s">
        <v>2807</v>
      </c>
    </row>
    <row r="344" spans="246:251" ht="12.75">
      <c r="IL344" s="485" t="s">
        <v>492</v>
      </c>
      <c r="IM344" s="128" t="s">
        <v>5143</v>
      </c>
      <c r="IN344" s="203">
        <v>1980</v>
      </c>
      <c r="IO344" s="488"/>
      <c r="IP344" s="1311">
        <v>0.020709247685185186</v>
      </c>
      <c r="IQ344" s="486" t="s">
        <v>2809</v>
      </c>
    </row>
    <row r="345" spans="246:251" ht="12.75">
      <c r="IL345" s="485" t="s">
        <v>494</v>
      </c>
      <c r="IM345" s="128" t="s">
        <v>5382</v>
      </c>
      <c r="IN345" s="203">
        <v>1984</v>
      </c>
      <c r="IO345" s="488" t="s">
        <v>4812</v>
      </c>
      <c r="IP345" s="1311">
        <v>0.020709560185185185</v>
      </c>
      <c r="IQ345" s="486" t="s">
        <v>2810</v>
      </c>
    </row>
    <row r="346" spans="246:251" ht="12.75">
      <c r="IL346" s="485" t="s">
        <v>496</v>
      </c>
      <c r="IM346" s="128" t="s">
        <v>5144</v>
      </c>
      <c r="IN346" s="203">
        <v>1978</v>
      </c>
      <c r="IO346" s="488"/>
      <c r="IP346" s="1311">
        <v>0.02074962962962963</v>
      </c>
      <c r="IQ346" s="486" t="s">
        <v>3015</v>
      </c>
    </row>
    <row r="347" spans="246:251" ht="12.75">
      <c r="IL347" s="485" t="s">
        <v>498</v>
      </c>
      <c r="IM347" s="128" t="s">
        <v>5145</v>
      </c>
      <c r="IN347" s="203">
        <v>1977</v>
      </c>
      <c r="IO347" s="488"/>
      <c r="IP347" s="1311">
        <v>0.02079608796296296</v>
      </c>
      <c r="IQ347" s="486" t="s">
        <v>3016</v>
      </c>
    </row>
    <row r="348" spans="246:251" ht="12.75">
      <c r="IL348" s="485" t="s">
        <v>500</v>
      </c>
      <c r="IM348" s="128" t="s">
        <v>5146</v>
      </c>
      <c r="IN348" s="203">
        <v>1991</v>
      </c>
      <c r="IO348" s="488" t="s">
        <v>4705</v>
      </c>
      <c r="IP348" s="1311">
        <v>0.020838622685185187</v>
      </c>
      <c r="IQ348" s="486" t="s">
        <v>3019</v>
      </c>
    </row>
    <row r="349" spans="246:251" ht="12.75">
      <c r="IL349" s="485" t="s">
        <v>502</v>
      </c>
      <c r="IM349" s="128" t="s">
        <v>5147</v>
      </c>
      <c r="IN349" s="203">
        <v>1993</v>
      </c>
      <c r="IO349" s="488"/>
      <c r="IP349" s="1311">
        <v>0.020876979166666667</v>
      </c>
      <c r="IQ349" s="486" t="s">
        <v>3021</v>
      </c>
    </row>
    <row r="350" spans="246:251" ht="12.75">
      <c r="IL350" s="485" t="s">
        <v>504</v>
      </c>
      <c r="IM350" s="128" t="s">
        <v>5148</v>
      </c>
      <c r="IN350" s="203">
        <v>1984</v>
      </c>
      <c r="IO350" s="488" t="s">
        <v>4079</v>
      </c>
      <c r="IP350" s="1311">
        <v>0.021050462962962962</v>
      </c>
      <c r="IQ350" s="486" t="s">
        <v>3025</v>
      </c>
    </row>
    <row r="351" spans="246:251" ht="12.75">
      <c r="IL351" s="485" t="s">
        <v>506</v>
      </c>
      <c r="IM351" s="128" t="s">
        <v>5149</v>
      </c>
      <c r="IN351" s="203">
        <v>1985</v>
      </c>
      <c r="IO351" s="488"/>
      <c r="IP351" s="1311">
        <v>0.021070081018518514</v>
      </c>
      <c r="IQ351" s="486" t="s">
        <v>3026</v>
      </c>
    </row>
    <row r="352" spans="246:251" ht="12.75">
      <c r="IL352" s="485" t="s">
        <v>508</v>
      </c>
      <c r="IM352" s="128" t="s">
        <v>5150</v>
      </c>
      <c r="IN352" s="203">
        <v>1986</v>
      </c>
      <c r="IO352" s="488"/>
      <c r="IP352" s="1311">
        <v>0.021128344907407406</v>
      </c>
      <c r="IQ352" s="486" t="s">
        <v>4229</v>
      </c>
    </row>
    <row r="353" spans="246:251" ht="12.75">
      <c r="IL353" s="485" t="s">
        <v>511</v>
      </c>
      <c r="IM353" s="128" t="s">
        <v>5151</v>
      </c>
      <c r="IN353" s="203">
        <v>1976</v>
      </c>
      <c r="IO353" s="488"/>
      <c r="IP353" s="1311">
        <v>0.0212056712962963</v>
      </c>
      <c r="IQ353" s="486" t="s">
        <v>4230</v>
      </c>
    </row>
    <row r="354" spans="246:251" ht="12.75">
      <c r="IL354" s="485" t="s">
        <v>2783</v>
      </c>
      <c r="IM354" s="128" t="s">
        <v>5152</v>
      </c>
      <c r="IN354" s="203">
        <v>1986</v>
      </c>
      <c r="IO354" s="488"/>
      <c r="IP354" s="1311">
        <v>0.021214675925925925</v>
      </c>
      <c r="IQ354" s="486" t="s">
        <v>4231</v>
      </c>
    </row>
    <row r="355" spans="246:251" ht="12.75">
      <c r="IL355" s="485" t="s">
        <v>2784</v>
      </c>
      <c r="IM355" s="128" t="s">
        <v>5153</v>
      </c>
      <c r="IN355" s="203">
        <v>1987</v>
      </c>
      <c r="IO355" s="488"/>
      <c r="IP355" s="1311">
        <v>0.02121657407407407</v>
      </c>
      <c r="IQ355" s="486" t="s">
        <v>4232</v>
      </c>
    </row>
    <row r="356" spans="246:251" ht="12.75">
      <c r="IL356" s="485" t="s">
        <v>2785</v>
      </c>
      <c r="IM356" s="128" t="s">
        <v>5154</v>
      </c>
      <c r="IN356" s="203">
        <v>1988</v>
      </c>
      <c r="IO356" s="488" t="s">
        <v>4074</v>
      </c>
      <c r="IP356" s="1311">
        <v>0.02122980324074074</v>
      </c>
      <c r="IQ356" s="486" t="s">
        <v>4233</v>
      </c>
    </row>
    <row r="357" spans="246:251" ht="12.75">
      <c r="IL357" s="485" t="s">
        <v>2786</v>
      </c>
      <c r="IM357" s="128" t="s">
        <v>5155</v>
      </c>
      <c r="IN357" s="203">
        <v>1986</v>
      </c>
      <c r="IO357" s="488"/>
      <c r="IP357" s="1311">
        <v>0.02132030092592593</v>
      </c>
      <c r="IQ357" s="486" t="s">
        <v>4235</v>
      </c>
    </row>
    <row r="358" spans="246:251" ht="12.75">
      <c r="IL358" s="485" t="s">
        <v>2787</v>
      </c>
      <c r="IM358" s="128" t="s">
        <v>5156</v>
      </c>
      <c r="IN358" s="203">
        <v>1975</v>
      </c>
      <c r="IO358" s="488" t="s">
        <v>5157</v>
      </c>
      <c r="IP358" s="1311">
        <v>0.021437118055555555</v>
      </c>
      <c r="IQ358" s="486" t="s">
        <v>4237</v>
      </c>
    </row>
    <row r="359" spans="246:251" ht="12.75">
      <c r="IL359" s="485" t="s">
        <v>2788</v>
      </c>
      <c r="IM359" s="128" t="s">
        <v>5158</v>
      </c>
      <c r="IN359" s="203">
        <v>1979</v>
      </c>
      <c r="IO359" s="488"/>
      <c r="IP359" s="1311">
        <v>0.021470370370370372</v>
      </c>
      <c r="IQ359" s="486" t="s">
        <v>4238</v>
      </c>
    </row>
    <row r="360" spans="246:251" ht="12.75">
      <c r="IL360" s="485" t="s">
        <v>2789</v>
      </c>
      <c r="IM360" s="128" t="s">
        <v>5159</v>
      </c>
      <c r="IN360" s="203">
        <v>1980</v>
      </c>
      <c r="IO360" s="488"/>
      <c r="IP360" s="1311">
        <v>0.021612766203703702</v>
      </c>
      <c r="IQ360" s="486" t="s">
        <v>4240</v>
      </c>
    </row>
    <row r="361" spans="246:251" ht="12.75">
      <c r="IL361" s="485" t="s">
        <v>2790</v>
      </c>
      <c r="IM361" s="128" t="s">
        <v>5160</v>
      </c>
      <c r="IN361" s="203">
        <v>1981</v>
      </c>
      <c r="IO361" s="488"/>
      <c r="IP361" s="1311">
        <v>0.02173207175925926</v>
      </c>
      <c r="IQ361" s="486" t="s">
        <v>4244</v>
      </c>
    </row>
    <row r="362" spans="246:251" ht="12.75">
      <c r="IL362" s="485" t="s">
        <v>2791</v>
      </c>
      <c r="IM362" s="128" t="s">
        <v>5161</v>
      </c>
      <c r="IN362" s="203">
        <v>1992</v>
      </c>
      <c r="IO362" s="488"/>
      <c r="IP362" s="1311">
        <v>0.021735555555555553</v>
      </c>
      <c r="IQ362" s="486" t="s">
        <v>4245</v>
      </c>
    </row>
    <row r="363" spans="246:251" ht="12.75">
      <c r="IL363" s="485" t="s">
        <v>2792</v>
      </c>
      <c r="IM363" s="128" t="s">
        <v>5162</v>
      </c>
      <c r="IN363" s="203">
        <v>1981</v>
      </c>
      <c r="IO363" s="488"/>
      <c r="IP363" s="1311">
        <v>0.021759027777777776</v>
      </c>
      <c r="IQ363" s="486" t="s">
        <v>4246</v>
      </c>
    </row>
    <row r="364" spans="246:251" ht="12.75">
      <c r="IL364" s="485" t="s">
        <v>2793</v>
      </c>
      <c r="IM364" s="128" t="s">
        <v>5163</v>
      </c>
      <c r="IN364" s="203">
        <v>1991</v>
      </c>
      <c r="IO364" s="488" t="s">
        <v>5081</v>
      </c>
      <c r="IP364" s="1311">
        <v>0.021781319444444443</v>
      </c>
      <c r="IQ364" s="486" t="s">
        <v>4247</v>
      </c>
    </row>
    <row r="365" spans="246:251" ht="12.75">
      <c r="IL365" s="485" t="s">
        <v>2794</v>
      </c>
      <c r="IM365" s="128" t="s">
        <v>5164</v>
      </c>
      <c r="IN365" s="203">
        <v>1986</v>
      </c>
      <c r="IO365" s="488" t="s">
        <v>5165</v>
      </c>
      <c r="IP365" s="1311">
        <v>0.021794004629629632</v>
      </c>
      <c r="IQ365" s="486" t="s">
        <v>4248</v>
      </c>
    </row>
    <row r="366" spans="246:251" ht="12.75">
      <c r="IL366" s="485" t="s">
        <v>2795</v>
      </c>
      <c r="IM366" s="128" t="s">
        <v>5166</v>
      </c>
      <c r="IN366" s="203">
        <v>1976</v>
      </c>
      <c r="IO366" s="488"/>
      <c r="IP366" s="1311">
        <v>0.021894965277777775</v>
      </c>
      <c r="IQ366" s="486" t="s">
        <v>4249</v>
      </c>
    </row>
    <row r="367" spans="246:251" ht="12.75">
      <c r="IL367" s="485" t="s">
        <v>2796</v>
      </c>
      <c r="IM367" s="128" t="s">
        <v>5167</v>
      </c>
      <c r="IN367" s="203">
        <v>1994</v>
      </c>
      <c r="IO367" s="488"/>
      <c r="IP367" s="1311">
        <v>0.021904699074074076</v>
      </c>
      <c r="IQ367" s="486" t="s">
        <v>4250</v>
      </c>
    </row>
    <row r="368" spans="246:251" ht="12.75">
      <c r="IL368" s="485" t="s">
        <v>2797</v>
      </c>
      <c r="IM368" s="128" t="s">
        <v>5168</v>
      </c>
      <c r="IN368" s="203">
        <v>1995</v>
      </c>
      <c r="IO368" s="488" t="s">
        <v>5169</v>
      </c>
      <c r="IP368" s="1311">
        <v>0.021930590277777776</v>
      </c>
      <c r="IQ368" s="486" t="s">
        <v>4251</v>
      </c>
    </row>
    <row r="369" spans="246:251" ht="12.75">
      <c r="IL369" s="485" t="s">
        <v>2798</v>
      </c>
      <c r="IM369" s="128" t="s">
        <v>5170</v>
      </c>
      <c r="IN369" s="203">
        <v>1987</v>
      </c>
      <c r="IO369" s="488"/>
      <c r="IP369" s="1311">
        <v>0.02195646990740741</v>
      </c>
      <c r="IQ369" s="486" t="s">
        <v>4252</v>
      </c>
    </row>
    <row r="370" spans="246:251" ht="12.75">
      <c r="IL370" s="485" t="s">
        <v>2799</v>
      </c>
      <c r="IM370" s="128" t="s">
        <v>5171</v>
      </c>
      <c r="IN370" s="203">
        <v>1981</v>
      </c>
      <c r="IO370" s="488"/>
      <c r="IP370" s="1311">
        <v>0.02195675925925926</v>
      </c>
      <c r="IQ370" s="486" t="s">
        <v>4253</v>
      </c>
    </row>
    <row r="371" spans="246:251" ht="12.75">
      <c r="IL371" s="485" t="s">
        <v>2800</v>
      </c>
      <c r="IM371" s="128" t="s">
        <v>5172</v>
      </c>
      <c r="IN371" s="203">
        <v>1983</v>
      </c>
      <c r="IO371" s="488"/>
      <c r="IP371" s="1311">
        <v>0.0219852662037037</v>
      </c>
      <c r="IQ371" s="486" t="s">
        <v>4254</v>
      </c>
    </row>
    <row r="372" spans="246:251" ht="12.75">
      <c r="IL372" s="485" t="s">
        <v>2801</v>
      </c>
      <c r="IM372" s="128" t="s">
        <v>5173</v>
      </c>
      <c r="IN372" s="203">
        <v>1981</v>
      </c>
      <c r="IO372" s="488" t="s">
        <v>5174</v>
      </c>
      <c r="IP372" s="1311">
        <v>0.02198678240740741</v>
      </c>
      <c r="IQ372" s="486" t="s">
        <v>4946</v>
      </c>
    </row>
    <row r="373" spans="246:251" ht="12.75">
      <c r="IL373" s="485" t="s">
        <v>2802</v>
      </c>
      <c r="IM373" s="128" t="s">
        <v>5175</v>
      </c>
      <c r="IN373" s="203">
        <v>1989</v>
      </c>
      <c r="IO373" s="488"/>
      <c r="IP373" s="1311">
        <v>0.022003645833333335</v>
      </c>
      <c r="IQ373" s="486" t="s">
        <v>4839</v>
      </c>
    </row>
    <row r="374" spans="246:251" ht="12.75">
      <c r="IL374" s="485" t="s">
        <v>2803</v>
      </c>
      <c r="IM374" s="128" t="s">
        <v>5176</v>
      </c>
      <c r="IN374" s="203">
        <v>1991</v>
      </c>
      <c r="IO374" s="488"/>
      <c r="IP374" s="1311">
        <v>0.022062395833333335</v>
      </c>
      <c r="IQ374" s="486" t="s">
        <v>4841</v>
      </c>
    </row>
    <row r="375" spans="246:251" ht="12.75">
      <c r="IL375" s="485" t="s">
        <v>2804</v>
      </c>
      <c r="IM375" s="128" t="s">
        <v>5177</v>
      </c>
      <c r="IN375" s="203">
        <v>1980</v>
      </c>
      <c r="IO375" s="488"/>
      <c r="IP375" s="1311">
        <v>0.022067453703703704</v>
      </c>
      <c r="IQ375" s="486" t="s">
        <v>4843</v>
      </c>
    </row>
    <row r="376" spans="246:251" ht="12.75">
      <c r="IL376" s="485" t="s">
        <v>2805</v>
      </c>
      <c r="IM376" s="128" t="s">
        <v>5178</v>
      </c>
      <c r="IN376" s="203">
        <v>1987</v>
      </c>
      <c r="IO376" s="488"/>
      <c r="IP376" s="1311">
        <v>0.022107962962962965</v>
      </c>
      <c r="IQ376" s="486" t="s">
        <v>4847</v>
      </c>
    </row>
    <row r="377" spans="246:251" ht="12.75">
      <c r="IL377" s="485" t="s">
        <v>2806</v>
      </c>
      <c r="IM377" s="128" t="s">
        <v>5179</v>
      </c>
      <c r="IN377" s="203">
        <v>1993</v>
      </c>
      <c r="IO377" s="488"/>
      <c r="IP377" s="1311">
        <v>0.022111342592592592</v>
      </c>
      <c r="IQ377" s="486" t="s">
        <v>4849</v>
      </c>
    </row>
    <row r="378" spans="246:251" ht="12.75">
      <c r="IL378" s="485" t="s">
        <v>2807</v>
      </c>
      <c r="IM378" s="128" t="s">
        <v>5180</v>
      </c>
      <c r="IN378" s="203">
        <v>1980</v>
      </c>
      <c r="IO378" s="488"/>
      <c r="IP378" s="1311">
        <v>0.022182048611111112</v>
      </c>
      <c r="IQ378" s="486" t="s">
        <v>4975</v>
      </c>
    </row>
    <row r="379" spans="246:251" ht="12.75">
      <c r="IL379" s="485" t="s">
        <v>2808</v>
      </c>
      <c r="IM379" s="128" t="s">
        <v>5181</v>
      </c>
      <c r="IN379" s="203">
        <v>1977</v>
      </c>
      <c r="IO379" s="488"/>
      <c r="IP379" s="1311">
        <v>0.022182303240740744</v>
      </c>
      <c r="IQ379" s="486" t="s">
        <v>4978</v>
      </c>
    </row>
    <row r="380" spans="246:251" ht="12.75">
      <c r="IL380" s="485" t="s">
        <v>2809</v>
      </c>
      <c r="IM380" s="128" t="s">
        <v>5182</v>
      </c>
      <c r="IN380" s="203">
        <v>1990</v>
      </c>
      <c r="IO380" s="488"/>
      <c r="IP380" s="1311">
        <v>0.022239016203703704</v>
      </c>
      <c r="IQ380" s="486" t="s">
        <v>4690</v>
      </c>
    </row>
    <row r="381" spans="246:251" ht="12.75">
      <c r="IL381" s="485" t="s">
        <v>2810</v>
      </c>
      <c r="IM381" s="128" t="s">
        <v>5183</v>
      </c>
      <c r="IN381" s="203">
        <v>1984</v>
      </c>
      <c r="IO381" s="488"/>
      <c r="IP381" s="1311">
        <v>0.022305914351851853</v>
      </c>
      <c r="IQ381" s="486" t="s">
        <v>4857</v>
      </c>
    </row>
    <row r="382" spans="246:251" ht="12.75">
      <c r="IL382" s="485" t="s">
        <v>3012</v>
      </c>
      <c r="IM382" s="128" t="s">
        <v>5184</v>
      </c>
      <c r="IN382" s="203">
        <v>1989</v>
      </c>
      <c r="IO382" s="488"/>
      <c r="IP382" s="1311">
        <v>0.022311875</v>
      </c>
      <c r="IQ382" s="486" t="s">
        <v>4693</v>
      </c>
    </row>
    <row r="383" spans="246:251" ht="12.75">
      <c r="IL383" s="485" t="s">
        <v>3013</v>
      </c>
      <c r="IM383" s="128" t="s">
        <v>5185</v>
      </c>
      <c r="IN383" s="203">
        <v>1992</v>
      </c>
      <c r="IO383" s="488"/>
      <c r="IP383" s="1311">
        <v>0.02231332175925926</v>
      </c>
      <c r="IQ383" s="486" t="s">
        <v>4859</v>
      </c>
    </row>
    <row r="384" spans="246:251" ht="12.75">
      <c r="IL384" s="485" t="s">
        <v>3014</v>
      </c>
      <c r="IM384" s="128" t="s">
        <v>5186</v>
      </c>
      <c r="IN384" s="203">
        <v>1979</v>
      </c>
      <c r="IO384" s="488"/>
      <c r="IP384" s="1311">
        <v>0.02231376157407407</v>
      </c>
      <c r="IQ384" s="486" t="s">
        <v>4695</v>
      </c>
    </row>
    <row r="385" spans="246:251" ht="12.75">
      <c r="IL385" s="485" t="s">
        <v>3015</v>
      </c>
      <c r="IM385" s="128" t="s">
        <v>5187</v>
      </c>
      <c r="IN385" s="203">
        <v>1976</v>
      </c>
      <c r="IO385" s="488" t="s">
        <v>4676</v>
      </c>
      <c r="IP385" s="1311">
        <v>0.022316273148148148</v>
      </c>
      <c r="IQ385" s="486" t="s">
        <v>4861</v>
      </c>
    </row>
    <row r="386" spans="246:251" ht="12.75">
      <c r="IL386" s="485" t="s">
        <v>3016</v>
      </c>
      <c r="IM386" s="128" t="s">
        <v>5188</v>
      </c>
      <c r="IN386" s="203">
        <v>1987</v>
      </c>
      <c r="IO386" s="488" t="s">
        <v>5189</v>
      </c>
      <c r="IP386" s="1311">
        <v>0.022442222222222225</v>
      </c>
      <c r="IQ386" s="486" t="s">
        <v>4871</v>
      </c>
    </row>
    <row r="387" spans="246:251" ht="12.75">
      <c r="IL387" s="485" t="s">
        <v>3017</v>
      </c>
      <c r="IM387" s="128" t="s">
        <v>5190</v>
      </c>
      <c r="IN387" s="203">
        <v>1992</v>
      </c>
      <c r="IO387" s="488"/>
      <c r="IP387" s="1311">
        <v>0.022467881944444445</v>
      </c>
      <c r="IQ387" s="486" t="s">
        <v>4697</v>
      </c>
    </row>
    <row r="388" spans="246:251" ht="12.75">
      <c r="IL388" s="485" t="s">
        <v>3018</v>
      </c>
      <c r="IM388" s="128" t="s">
        <v>5191</v>
      </c>
      <c r="IN388" s="203">
        <v>1992</v>
      </c>
      <c r="IO388" s="488"/>
      <c r="IP388" s="1311">
        <v>0.02256605324074074</v>
      </c>
      <c r="IQ388" s="486" t="s">
        <v>4873</v>
      </c>
    </row>
    <row r="389" spans="246:251" ht="12.75">
      <c r="IL389" s="485" t="s">
        <v>3019</v>
      </c>
      <c r="IM389" s="128" t="s">
        <v>5192</v>
      </c>
      <c r="IN389" s="203">
        <v>1987</v>
      </c>
      <c r="IO389" s="488"/>
      <c r="IP389" s="1311">
        <v>0.02261310185185185</v>
      </c>
      <c r="IQ389" s="486" t="s">
        <v>4877</v>
      </c>
    </row>
    <row r="390" spans="246:251" ht="12.75">
      <c r="IL390" s="485" t="s">
        <v>3020</v>
      </c>
      <c r="IM390" s="128" t="s">
        <v>5193</v>
      </c>
      <c r="IN390" s="203">
        <v>1993</v>
      </c>
      <c r="IO390" s="488"/>
      <c r="IP390" s="1311">
        <v>0.02261818287037037</v>
      </c>
      <c r="IQ390" s="486" t="s">
        <v>4951</v>
      </c>
    </row>
    <row r="391" spans="246:251" ht="12.75">
      <c r="IL391" s="485" t="s">
        <v>3021</v>
      </c>
      <c r="IM391" s="128" t="s">
        <v>5194</v>
      </c>
      <c r="IN391" s="203">
        <v>1995</v>
      </c>
      <c r="IO391" s="488"/>
      <c r="IP391" s="1311">
        <v>0.022714224537037035</v>
      </c>
      <c r="IQ391" s="486" t="s">
        <v>4953</v>
      </c>
    </row>
    <row r="392" spans="246:251" ht="12.75">
      <c r="IL392" s="485" t="s">
        <v>3022</v>
      </c>
      <c r="IM392" s="128" t="s">
        <v>5195</v>
      </c>
      <c r="IN392" s="203">
        <v>1994</v>
      </c>
      <c r="IO392" s="488" t="s">
        <v>5196</v>
      </c>
      <c r="IP392" s="1311">
        <v>0.02272253472222222</v>
      </c>
      <c r="IQ392" s="486" t="s">
        <v>4885</v>
      </c>
    </row>
    <row r="393" spans="246:251" ht="12.75">
      <c r="IL393" s="485" t="s">
        <v>3023</v>
      </c>
      <c r="IM393" s="128" t="s">
        <v>5197</v>
      </c>
      <c r="IN393" s="203">
        <v>1987</v>
      </c>
      <c r="IO393" s="488" t="s">
        <v>4812</v>
      </c>
      <c r="IP393" s="1311">
        <v>0.02280039351851852</v>
      </c>
      <c r="IQ393" s="486" t="s">
        <v>4887</v>
      </c>
    </row>
    <row r="394" spans="246:251" ht="12.75">
      <c r="IL394" s="485" t="s">
        <v>3024</v>
      </c>
      <c r="IM394" s="128" t="s">
        <v>5198</v>
      </c>
      <c r="IN394" s="203">
        <v>1988</v>
      </c>
      <c r="IO394" s="488" t="s">
        <v>4812</v>
      </c>
      <c r="IP394" s="1311">
        <v>0.02280081018518518</v>
      </c>
      <c r="IQ394" s="486" t="s">
        <v>4890</v>
      </c>
    </row>
    <row r="395" spans="246:251" ht="12.75">
      <c r="IL395" s="485" t="s">
        <v>3025</v>
      </c>
      <c r="IM395" s="128" t="s">
        <v>5199</v>
      </c>
      <c r="IN395" s="203">
        <v>1986</v>
      </c>
      <c r="IO395" s="488"/>
      <c r="IP395" s="1311">
        <v>0.02280633101851852</v>
      </c>
      <c r="IQ395" s="486" t="s">
        <v>4988</v>
      </c>
    </row>
    <row r="396" spans="246:251" ht="12.75">
      <c r="IL396" s="485" t="s">
        <v>3026</v>
      </c>
      <c r="IM396" s="128" t="s">
        <v>5200</v>
      </c>
      <c r="IN396" s="203">
        <v>1988</v>
      </c>
      <c r="IO396" s="488"/>
      <c r="IP396" s="1311">
        <v>0.02280748842592593</v>
      </c>
      <c r="IQ396" s="486" t="s">
        <v>4893</v>
      </c>
    </row>
    <row r="397" spans="246:251" ht="12.75">
      <c r="IL397" s="485" t="s">
        <v>4229</v>
      </c>
      <c r="IM397" s="128" t="s">
        <v>5201</v>
      </c>
      <c r="IN397" s="203">
        <v>1983</v>
      </c>
      <c r="IO397" s="488" t="s">
        <v>5034</v>
      </c>
      <c r="IP397" s="1311">
        <v>0.02282491898148148</v>
      </c>
      <c r="IQ397" s="486" t="s">
        <v>4955</v>
      </c>
    </row>
    <row r="398" spans="246:251" ht="12.75">
      <c r="IL398" s="485" t="s">
        <v>4230</v>
      </c>
      <c r="IM398" s="128" t="s">
        <v>5202</v>
      </c>
      <c r="IN398" s="203">
        <v>1993</v>
      </c>
      <c r="IO398" s="488"/>
      <c r="IP398" s="1311">
        <v>0.02286959490740741</v>
      </c>
      <c r="IQ398" s="486" t="s">
        <v>4896</v>
      </c>
    </row>
    <row r="399" spans="246:251" ht="12.75">
      <c r="IL399" s="485" t="s">
        <v>4231</v>
      </c>
      <c r="IM399" s="128" t="s">
        <v>5203</v>
      </c>
      <c r="IN399" s="203">
        <v>1983</v>
      </c>
      <c r="IO399" s="488"/>
      <c r="IP399" s="1311">
        <v>0.02288693287037037</v>
      </c>
      <c r="IQ399" s="486" t="s">
        <v>4898</v>
      </c>
    </row>
    <row r="400" spans="246:251" ht="12.75">
      <c r="IL400" s="485" t="s">
        <v>4232</v>
      </c>
      <c r="IM400" s="128" t="s">
        <v>5204</v>
      </c>
      <c r="IN400" s="203">
        <v>1987</v>
      </c>
      <c r="IO400" s="488" t="s">
        <v>5205</v>
      </c>
      <c r="IP400" s="1311">
        <v>0.02291309027777778</v>
      </c>
      <c r="IQ400" s="486" t="s">
        <v>4900</v>
      </c>
    </row>
    <row r="401" spans="246:251" ht="12.75">
      <c r="IL401" s="485" t="s">
        <v>4233</v>
      </c>
      <c r="IM401" s="128" t="s">
        <v>5206</v>
      </c>
      <c r="IN401" s="203">
        <v>1991</v>
      </c>
      <c r="IO401" s="488"/>
      <c r="IP401" s="1311">
        <v>0.022997812500000003</v>
      </c>
      <c r="IQ401" s="486" t="s">
        <v>4902</v>
      </c>
    </row>
    <row r="402" spans="246:251" ht="12.75">
      <c r="IL402" s="485" t="s">
        <v>4234</v>
      </c>
      <c r="IM402" s="128" t="s">
        <v>5207</v>
      </c>
      <c r="IN402" s="203">
        <v>1984</v>
      </c>
      <c r="IO402" s="488" t="s">
        <v>5002</v>
      </c>
      <c r="IP402" s="1311">
        <v>0.02299934027777778</v>
      </c>
      <c r="IQ402" s="486" t="s">
        <v>4960</v>
      </c>
    </row>
    <row r="403" spans="246:251" ht="12.75">
      <c r="IL403" s="485" t="s">
        <v>4235</v>
      </c>
      <c r="IM403" s="128" t="s">
        <v>5208</v>
      </c>
      <c r="IN403" s="203">
        <v>1976</v>
      </c>
      <c r="IO403" s="488" t="s">
        <v>5002</v>
      </c>
      <c r="IP403" s="1311">
        <v>0.023001770833333334</v>
      </c>
      <c r="IQ403" s="486" t="s">
        <v>4904</v>
      </c>
    </row>
    <row r="404" spans="246:251" ht="12.75">
      <c r="IL404" s="485" t="s">
        <v>4236</v>
      </c>
      <c r="IM404" s="128" t="s">
        <v>5209</v>
      </c>
      <c r="IN404" s="203">
        <v>1977</v>
      </c>
      <c r="IO404" s="488"/>
      <c r="IP404" s="1311">
        <v>0.02301570601851852</v>
      </c>
      <c r="IQ404" s="486" t="s">
        <v>4907</v>
      </c>
    </row>
    <row r="405" spans="246:251" ht="12.75">
      <c r="IL405" s="485" t="s">
        <v>4237</v>
      </c>
      <c r="IM405" s="128" t="s">
        <v>5210</v>
      </c>
      <c r="IN405" s="203">
        <v>1989</v>
      </c>
      <c r="IO405" s="488"/>
      <c r="IP405" s="1311">
        <v>0.023040393518518523</v>
      </c>
      <c r="IQ405" s="486" t="s">
        <v>4909</v>
      </c>
    </row>
    <row r="406" spans="246:251" ht="12.75">
      <c r="IL406" s="485" t="s">
        <v>4238</v>
      </c>
      <c r="IM406" s="128" t="s">
        <v>5211</v>
      </c>
      <c r="IN406" s="203">
        <v>1976</v>
      </c>
      <c r="IO406" s="488"/>
      <c r="IP406" s="1311">
        <v>0.023041076388888887</v>
      </c>
      <c r="IQ406" s="486" t="s">
        <v>5212</v>
      </c>
    </row>
    <row r="407" spans="246:251" ht="12.75">
      <c r="IL407" s="485" t="s">
        <v>4239</v>
      </c>
      <c r="IM407" s="128" t="s">
        <v>5213</v>
      </c>
      <c r="IN407" s="203">
        <v>1976</v>
      </c>
      <c r="IO407" s="488"/>
      <c r="IP407" s="1311">
        <v>0.023181377314814816</v>
      </c>
      <c r="IQ407" s="486" t="s">
        <v>5214</v>
      </c>
    </row>
    <row r="408" spans="246:251" ht="12.75">
      <c r="IL408" s="485" t="s">
        <v>4240</v>
      </c>
      <c r="IM408" s="128" t="s">
        <v>5215</v>
      </c>
      <c r="IN408" s="203">
        <v>1977</v>
      </c>
      <c r="IO408" s="488"/>
      <c r="IP408" s="1311">
        <v>0.023188993055555555</v>
      </c>
      <c r="IQ408" s="486" t="s">
        <v>5216</v>
      </c>
    </row>
    <row r="409" spans="246:251" ht="12.75">
      <c r="IL409" s="485" t="s">
        <v>4241</v>
      </c>
      <c r="IM409" s="128" t="s">
        <v>5217</v>
      </c>
      <c r="IN409" s="203">
        <v>1989</v>
      </c>
      <c r="IO409" s="488" t="s">
        <v>4812</v>
      </c>
      <c r="IP409" s="1311">
        <v>0.0231966087962963</v>
      </c>
      <c r="IQ409" s="486" t="s">
        <v>5218</v>
      </c>
    </row>
    <row r="410" spans="246:251" ht="12.75">
      <c r="IL410" s="485" t="s">
        <v>4242</v>
      </c>
      <c r="IM410" s="128" t="s">
        <v>5219</v>
      </c>
      <c r="IN410" s="203">
        <v>1990</v>
      </c>
      <c r="IO410" s="488"/>
      <c r="IP410" s="1311">
        <v>0.023249999999999996</v>
      </c>
      <c r="IQ410" s="486" t="s">
        <v>5220</v>
      </c>
    </row>
    <row r="411" spans="246:251" ht="12.75">
      <c r="IL411" s="485" t="s">
        <v>4243</v>
      </c>
      <c r="IM411" s="128" t="s">
        <v>5221</v>
      </c>
      <c r="IN411" s="203">
        <v>1979</v>
      </c>
      <c r="IO411" s="488"/>
      <c r="IP411" s="1311">
        <v>0.023621782407407407</v>
      </c>
      <c r="IQ411" s="486" t="s">
        <v>5222</v>
      </c>
    </row>
    <row r="412" spans="246:251" ht="12.75">
      <c r="IL412" s="485" t="s">
        <v>4244</v>
      </c>
      <c r="IM412" s="128" t="s">
        <v>5223</v>
      </c>
      <c r="IN412" s="203">
        <v>1990</v>
      </c>
      <c r="IO412" s="488" t="s">
        <v>5224</v>
      </c>
      <c r="IP412" s="1311">
        <v>0.023676805555555555</v>
      </c>
      <c r="IQ412" s="486" t="s">
        <v>5225</v>
      </c>
    </row>
    <row r="413" spans="246:251" ht="12.75">
      <c r="IL413" s="485" t="s">
        <v>4245</v>
      </c>
      <c r="IM413" s="128" t="s">
        <v>5226</v>
      </c>
      <c r="IN413" s="203">
        <v>1985</v>
      </c>
      <c r="IO413" s="488"/>
      <c r="IP413" s="1311">
        <v>0.023786157407407405</v>
      </c>
      <c r="IQ413" s="486" t="s">
        <v>5227</v>
      </c>
    </row>
    <row r="414" spans="246:251" ht="12.75">
      <c r="IL414" s="485" t="s">
        <v>4246</v>
      </c>
      <c r="IM414" s="128" t="s">
        <v>5228</v>
      </c>
      <c r="IN414" s="203">
        <v>1993</v>
      </c>
      <c r="IO414" s="488"/>
      <c r="IP414" s="1311">
        <v>0.023810416666666667</v>
      </c>
      <c r="IQ414" s="486" t="s">
        <v>5229</v>
      </c>
    </row>
    <row r="415" spans="246:251" ht="12.75">
      <c r="IL415" s="485" t="s">
        <v>4247</v>
      </c>
      <c r="IM415" s="128" t="s">
        <v>5230</v>
      </c>
      <c r="IN415" s="203">
        <v>1984</v>
      </c>
      <c r="IO415" s="488" t="s">
        <v>4074</v>
      </c>
      <c r="IP415" s="1311">
        <v>0.023834664351851855</v>
      </c>
      <c r="IQ415" s="486" t="s">
        <v>5231</v>
      </c>
    </row>
    <row r="416" spans="246:251" ht="12.75">
      <c r="IL416" s="485" t="s">
        <v>4248</v>
      </c>
      <c r="IM416" s="128" t="s">
        <v>5232</v>
      </c>
      <c r="IN416" s="203">
        <v>1994</v>
      </c>
      <c r="IO416" s="488" t="s">
        <v>5065</v>
      </c>
      <c r="IP416" s="1311">
        <v>0.02397790509259259</v>
      </c>
      <c r="IQ416" s="486" t="s">
        <v>5233</v>
      </c>
    </row>
    <row r="417" spans="246:251" ht="12.75">
      <c r="IL417" s="485" t="s">
        <v>4249</v>
      </c>
      <c r="IM417" s="128" t="s">
        <v>5234</v>
      </c>
      <c r="IN417" s="203">
        <v>1995</v>
      </c>
      <c r="IO417" s="488"/>
      <c r="IP417" s="1311">
        <v>0.023990081018518516</v>
      </c>
      <c r="IQ417" s="486" t="s">
        <v>5235</v>
      </c>
    </row>
    <row r="418" spans="246:251" ht="12.75">
      <c r="IL418" s="485" t="s">
        <v>4250</v>
      </c>
      <c r="IM418" s="128" t="s">
        <v>5236</v>
      </c>
      <c r="IN418" s="203">
        <v>1992</v>
      </c>
      <c r="IO418" s="488"/>
      <c r="IP418" s="1311">
        <v>0.024035949074074078</v>
      </c>
      <c r="IQ418" s="486" t="s">
        <v>5237</v>
      </c>
    </row>
    <row r="419" spans="246:251" ht="12.75">
      <c r="IL419" s="485" t="s">
        <v>4251</v>
      </c>
      <c r="IM419" s="128" t="s">
        <v>5238</v>
      </c>
      <c r="IN419" s="203">
        <v>1979</v>
      </c>
      <c r="IO419" s="488"/>
      <c r="IP419" s="1311">
        <v>0.0240365625</v>
      </c>
      <c r="IQ419" s="486" t="s">
        <v>5239</v>
      </c>
    </row>
    <row r="420" spans="246:251" ht="12.75">
      <c r="IL420" s="485" t="s">
        <v>4252</v>
      </c>
      <c r="IM420" s="128" t="s">
        <v>5240</v>
      </c>
      <c r="IN420" s="203">
        <v>1992</v>
      </c>
      <c r="IO420" s="488"/>
      <c r="IP420" s="1311">
        <v>0.024050856481481486</v>
      </c>
      <c r="IQ420" s="486" t="s">
        <v>5241</v>
      </c>
    </row>
    <row r="421" spans="246:251" ht="12.75">
      <c r="IL421" s="485" t="s">
        <v>4253</v>
      </c>
      <c r="IM421" s="128" t="s">
        <v>5242</v>
      </c>
      <c r="IN421" s="203">
        <v>1987</v>
      </c>
      <c r="IO421" s="488"/>
      <c r="IP421" s="1311">
        <v>0.024064340277777777</v>
      </c>
      <c r="IQ421" s="486" t="s">
        <v>5243</v>
      </c>
    </row>
    <row r="422" spans="246:251" ht="12.75">
      <c r="IL422" s="485" t="s">
        <v>4254</v>
      </c>
      <c r="IM422" s="128" t="s">
        <v>5244</v>
      </c>
      <c r="IN422" s="203">
        <v>1989</v>
      </c>
      <c r="IO422" s="488"/>
      <c r="IP422" s="1311">
        <v>0.024070104166666665</v>
      </c>
      <c r="IQ422" s="486" t="s">
        <v>5245</v>
      </c>
    </row>
    <row r="423" spans="246:251" ht="12.75">
      <c r="IL423" s="485" t="s">
        <v>4946</v>
      </c>
      <c r="IM423" s="128" t="s">
        <v>5246</v>
      </c>
      <c r="IN423" s="203">
        <v>1978</v>
      </c>
      <c r="IO423" s="488" t="s">
        <v>4722</v>
      </c>
      <c r="IP423" s="1311">
        <v>0.02420885416666667</v>
      </c>
      <c r="IQ423" s="486" t="s">
        <v>5247</v>
      </c>
    </row>
    <row r="424" spans="246:251" ht="12.75">
      <c r="IL424" s="485" t="s">
        <v>4839</v>
      </c>
      <c r="IM424" s="128" t="s">
        <v>5248</v>
      </c>
      <c r="IN424" s="203">
        <v>1990</v>
      </c>
      <c r="IO424" s="488"/>
      <c r="IP424" s="1311">
        <v>0.024355023148148146</v>
      </c>
      <c r="IQ424" s="486" t="s">
        <v>5249</v>
      </c>
    </row>
    <row r="425" spans="246:251" ht="12.75">
      <c r="IL425" s="485" t="s">
        <v>4841</v>
      </c>
      <c r="IM425" s="128" t="s">
        <v>5250</v>
      </c>
      <c r="IN425" s="203">
        <v>1978</v>
      </c>
      <c r="IO425" s="488"/>
      <c r="IP425" s="1311">
        <v>0.024385914351851848</v>
      </c>
      <c r="IQ425" s="486" t="s">
        <v>5251</v>
      </c>
    </row>
    <row r="426" spans="246:251" ht="12.75">
      <c r="IL426" s="485" t="s">
        <v>4843</v>
      </c>
      <c r="IM426" s="128" t="s">
        <v>5252</v>
      </c>
      <c r="IN426" s="203">
        <v>1977</v>
      </c>
      <c r="IO426" s="488"/>
      <c r="IP426" s="1311">
        <v>0.024416793981481485</v>
      </c>
      <c r="IQ426" s="486" t="s">
        <v>5253</v>
      </c>
    </row>
    <row r="427" spans="246:251" ht="12.75">
      <c r="IL427" s="485" t="s">
        <v>4845</v>
      </c>
      <c r="IM427" s="128" t="s">
        <v>5254</v>
      </c>
      <c r="IN427" s="203">
        <v>1991</v>
      </c>
      <c r="IO427" s="488"/>
      <c r="IP427" s="1311">
        <v>0.024509201388888888</v>
      </c>
      <c r="IQ427" s="486" t="s">
        <v>5255</v>
      </c>
    </row>
    <row r="428" spans="246:251" ht="12.75">
      <c r="IL428" s="485" t="s">
        <v>4949</v>
      </c>
      <c r="IM428" s="128" t="s">
        <v>5256</v>
      </c>
      <c r="IN428" s="203">
        <v>1995</v>
      </c>
      <c r="IO428" s="488" t="s">
        <v>4889</v>
      </c>
      <c r="IP428" s="1311">
        <v>0.024517534722222224</v>
      </c>
      <c r="IQ428" s="486" t="s">
        <v>5257</v>
      </c>
    </row>
    <row r="429" spans="246:251" ht="12.75">
      <c r="IL429" s="485" t="s">
        <v>4847</v>
      </c>
      <c r="IM429" s="128" t="s">
        <v>5258</v>
      </c>
      <c r="IN429" s="203">
        <v>1979</v>
      </c>
      <c r="IO429" s="488"/>
      <c r="IP429" s="1311">
        <v>0.02452015046296296</v>
      </c>
      <c r="IQ429" s="486" t="s">
        <v>5259</v>
      </c>
    </row>
    <row r="430" spans="246:251" ht="12.75">
      <c r="IL430" s="485" t="s">
        <v>4849</v>
      </c>
      <c r="IM430" s="128" t="s">
        <v>5260</v>
      </c>
      <c r="IN430" s="203">
        <v>1990</v>
      </c>
      <c r="IO430" s="488" t="s">
        <v>4812</v>
      </c>
      <c r="IP430" s="1311">
        <v>0.02459474537037037</v>
      </c>
      <c r="IQ430" s="486" t="s">
        <v>5261</v>
      </c>
    </row>
    <row r="431" spans="246:251" ht="12.75">
      <c r="IL431" s="485" t="s">
        <v>4973</v>
      </c>
      <c r="IM431" s="128" t="s">
        <v>5262</v>
      </c>
      <c r="IN431" s="203">
        <v>1986</v>
      </c>
      <c r="IO431" s="488" t="s">
        <v>5263</v>
      </c>
      <c r="IP431" s="1311">
        <v>0.024598599537037035</v>
      </c>
      <c r="IQ431" s="486" t="s">
        <v>5264</v>
      </c>
    </row>
    <row r="432" spans="246:251" ht="12.75">
      <c r="IL432" s="485" t="s">
        <v>4851</v>
      </c>
      <c r="IM432" s="128" t="s">
        <v>5265</v>
      </c>
      <c r="IN432" s="203">
        <v>1989</v>
      </c>
      <c r="IO432" s="488" t="s">
        <v>4812</v>
      </c>
      <c r="IP432" s="1311">
        <v>0.02461488425925926</v>
      </c>
      <c r="IQ432" s="486" t="s">
        <v>5266</v>
      </c>
    </row>
    <row r="433" spans="246:251" ht="12.75">
      <c r="IL433" s="485" t="s">
        <v>4985</v>
      </c>
      <c r="IM433" s="128" t="s">
        <v>5267</v>
      </c>
      <c r="IN433" s="203">
        <v>1982</v>
      </c>
      <c r="IO433" s="488"/>
      <c r="IP433" s="1311">
        <v>0.024752673611111112</v>
      </c>
      <c r="IQ433" s="486" t="s">
        <v>5268</v>
      </c>
    </row>
    <row r="434" spans="246:251" ht="12.75">
      <c r="IL434" s="485" t="s">
        <v>4853</v>
      </c>
      <c r="IM434" s="128" t="s">
        <v>5269</v>
      </c>
      <c r="IN434" s="203">
        <v>1984</v>
      </c>
      <c r="IO434" s="488"/>
      <c r="IP434" s="1311">
        <v>0.024768229166666666</v>
      </c>
      <c r="IQ434" s="486" t="s">
        <v>5270</v>
      </c>
    </row>
    <row r="435" spans="246:251" ht="12.75">
      <c r="IL435" s="485" t="s">
        <v>4975</v>
      </c>
      <c r="IM435" s="128" t="s">
        <v>5271</v>
      </c>
      <c r="IN435" s="203">
        <v>1993</v>
      </c>
      <c r="IO435" s="488"/>
      <c r="IP435" s="1311">
        <v>0.02496605324074074</v>
      </c>
      <c r="IQ435" s="486" t="s">
        <v>5272</v>
      </c>
    </row>
    <row r="436" spans="246:251" ht="12.75">
      <c r="IL436" s="485" t="s">
        <v>4978</v>
      </c>
      <c r="IM436" s="128" t="s">
        <v>5273</v>
      </c>
      <c r="IN436" s="203">
        <v>1992</v>
      </c>
      <c r="IO436" s="488"/>
      <c r="IP436" s="1311">
        <v>0.025072858796296296</v>
      </c>
      <c r="IQ436" s="486" t="s">
        <v>5274</v>
      </c>
    </row>
    <row r="437" spans="246:251" ht="12.75">
      <c r="IL437" s="485" t="s">
        <v>4690</v>
      </c>
      <c r="IM437" s="128" t="s">
        <v>5275</v>
      </c>
      <c r="IN437" s="203">
        <v>1994</v>
      </c>
      <c r="IO437" s="488" t="s">
        <v>4892</v>
      </c>
      <c r="IP437" s="1311">
        <v>0.02507974537037037</v>
      </c>
      <c r="IQ437" s="486" t="s">
        <v>5276</v>
      </c>
    </row>
    <row r="438" spans="246:251" ht="12.75">
      <c r="IL438" s="485" t="s">
        <v>4855</v>
      </c>
      <c r="IM438" s="128" t="s">
        <v>5277</v>
      </c>
      <c r="IN438" s="203">
        <v>1992</v>
      </c>
      <c r="IO438" s="488"/>
      <c r="IP438" s="1311">
        <v>0.025126608796296298</v>
      </c>
      <c r="IQ438" s="486" t="s">
        <v>5278</v>
      </c>
    </row>
    <row r="439" spans="246:251" ht="12.75">
      <c r="IL439" s="485" t="s">
        <v>4857</v>
      </c>
      <c r="IM439" s="128" t="s">
        <v>5279</v>
      </c>
      <c r="IN439" s="203">
        <v>1976</v>
      </c>
      <c r="IO439" s="488" t="s">
        <v>4074</v>
      </c>
      <c r="IP439" s="1311">
        <v>0.025229571759259262</v>
      </c>
      <c r="IQ439" s="486" t="s">
        <v>5280</v>
      </c>
    </row>
    <row r="440" spans="246:251" ht="12.75">
      <c r="IL440" s="485" t="s">
        <v>4693</v>
      </c>
      <c r="IM440" s="128" t="s">
        <v>5281</v>
      </c>
      <c r="IN440" s="203">
        <v>1995</v>
      </c>
      <c r="IO440" s="488" t="s">
        <v>5169</v>
      </c>
      <c r="IP440" s="1311">
        <v>0.025246122685185182</v>
      </c>
      <c r="IQ440" s="486" t="s">
        <v>5282</v>
      </c>
    </row>
    <row r="441" spans="246:251" ht="12.75">
      <c r="IL441" s="485" t="s">
        <v>4859</v>
      </c>
      <c r="IM441" s="128" t="s">
        <v>5283</v>
      </c>
      <c r="IN441" s="203">
        <v>1991</v>
      </c>
      <c r="IO441" s="488"/>
      <c r="IP441" s="1311">
        <v>0.02524724537037037</v>
      </c>
      <c r="IQ441" s="486" t="s">
        <v>5284</v>
      </c>
    </row>
    <row r="442" spans="246:251" ht="12.75">
      <c r="IL442" s="485" t="s">
        <v>4695</v>
      </c>
      <c r="IM442" s="128" t="s">
        <v>5285</v>
      </c>
      <c r="IN442" s="203">
        <v>1984</v>
      </c>
      <c r="IO442" s="488" t="s">
        <v>5286</v>
      </c>
      <c r="IP442" s="1311">
        <v>0.02524900462962963</v>
      </c>
      <c r="IQ442" s="486" t="s">
        <v>5287</v>
      </c>
    </row>
    <row r="443" spans="246:251" ht="12.75">
      <c r="IL443" s="485" t="s">
        <v>4861</v>
      </c>
      <c r="IM443" s="128" t="s">
        <v>5288</v>
      </c>
      <c r="IN443" s="203">
        <v>1990</v>
      </c>
      <c r="IO443" s="488" t="s">
        <v>5289</v>
      </c>
      <c r="IP443" s="1311">
        <v>0.025333738425925928</v>
      </c>
      <c r="IQ443" s="486" t="s">
        <v>5290</v>
      </c>
    </row>
    <row r="444" spans="246:251" ht="12.75">
      <c r="IL444" s="485" t="s">
        <v>4863</v>
      </c>
      <c r="IM444" s="128" t="s">
        <v>5291</v>
      </c>
      <c r="IN444" s="203">
        <v>1993</v>
      </c>
      <c r="IO444" s="488"/>
      <c r="IP444" s="1311">
        <v>0.025592650462962965</v>
      </c>
      <c r="IQ444" s="486" t="s">
        <v>5292</v>
      </c>
    </row>
    <row r="445" spans="246:251" ht="12.75">
      <c r="IL445" s="485" t="s">
        <v>4865</v>
      </c>
      <c r="IM445" s="128" t="s">
        <v>5293</v>
      </c>
      <c r="IN445" s="203">
        <v>1987</v>
      </c>
      <c r="IO445" s="488"/>
      <c r="IP445" s="1311">
        <v>0.025654953703703704</v>
      </c>
      <c r="IQ445" s="486" t="s">
        <v>5294</v>
      </c>
    </row>
    <row r="446" spans="246:251" ht="12.75">
      <c r="IL446" s="485" t="s">
        <v>4867</v>
      </c>
      <c r="IM446" s="128" t="s">
        <v>5295</v>
      </c>
      <c r="IN446" s="203">
        <v>1975</v>
      </c>
      <c r="IO446" s="488"/>
      <c r="IP446" s="1311">
        <v>0.025656805555555554</v>
      </c>
      <c r="IQ446" s="486" t="s">
        <v>5296</v>
      </c>
    </row>
    <row r="447" spans="246:251" ht="12.75">
      <c r="IL447" s="485" t="s">
        <v>4869</v>
      </c>
      <c r="IM447" s="128" t="s">
        <v>5297</v>
      </c>
      <c r="IN447" s="203">
        <v>1976</v>
      </c>
      <c r="IO447" s="488" t="s">
        <v>4895</v>
      </c>
      <c r="IP447" s="1311">
        <v>0.025662291666666667</v>
      </c>
      <c r="IQ447" s="486" t="s">
        <v>5298</v>
      </c>
    </row>
    <row r="448" spans="246:251" ht="12.75">
      <c r="IL448" s="485" t="s">
        <v>4871</v>
      </c>
      <c r="IM448" s="128" t="s">
        <v>5299</v>
      </c>
      <c r="IN448" s="203">
        <v>1992</v>
      </c>
      <c r="IO448" s="488"/>
      <c r="IP448" s="1311">
        <v>0.025674884259259262</v>
      </c>
      <c r="IQ448" s="486" t="s">
        <v>5300</v>
      </c>
    </row>
    <row r="449" spans="246:251" ht="12.75">
      <c r="IL449" s="485" t="s">
        <v>4697</v>
      </c>
      <c r="IM449" s="128" t="s">
        <v>5301</v>
      </c>
      <c r="IN449" s="203">
        <v>1978</v>
      </c>
      <c r="IO449" s="488" t="s">
        <v>4676</v>
      </c>
      <c r="IP449" s="1311">
        <v>0.025895416666666667</v>
      </c>
      <c r="IQ449" s="486" t="s">
        <v>5302</v>
      </c>
    </row>
    <row r="450" spans="246:251" ht="12.75">
      <c r="IL450" s="485" t="s">
        <v>4873</v>
      </c>
      <c r="IM450" s="128" t="s">
        <v>5303</v>
      </c>
      <c r="IN450" s="203">
        <v>1982</v>
      </c>
      <c r="IO450" s="488"/>
      <c r="IP450" s="1311">
        <v>0.02598599537037037</v>
      </c>
      <c r="IQ450" s="486" t="s">
        <v>5304</v>
      </c>
    </row>
    <row r="451" spans="246:251" ht="12.75">
      <c r="IL451" s="485" t="s">
        <v>4875</v>
      </c>
      <c r="IM451" s="128" t="s">
        <v>5305</v>
      </c>
      <c r="IN451" s="203">
        <v>1995</v>
      </c>
      <c r="IO451" s="488" t="s">
        <v>4889</v>
      </c>
      <c r="IP451" s="1311">
        <v>0.026133773148148146</v>
      </c>
      <c r="IQ451" s="486" t="s">
        <v>5306</v>
      </c>
    </row>
    <row r="452" spans="246:251" ht="12.75">
      <c r="IL452" s="485" t="s">
        <v>4877</v>
      </c>
      <c r="IM452" s="128" t="s">
        <v>5307</v>
      </c>
      <c r="IN452" s="203">
        <v>1986</v>
      </c>
      <c r="IO452" s="488"/>
      <c r="IP452" s="1311">
        <v>0.027598217592592594</v>
      </c>
      <c r="IQ452" s="486" t="s">
        <v>5308</v>
      </c>
    </row>
    <row r="453" spans="246:251" ht="12.75">
      <c r="IL453" s="485" t="s">
        <v>4951</v>
      </c>
      <c r="IM453" s="128" t="s">
        <v>5383</v>
      </c>
      <c r="IN453" s="203">
        <v>1983</v>
      </c>
      <c r="IO453" s="488" t="s">
        <v>4032</v>
      </c>
      <c r="IP453" s="1311">
        <v>0.027937430555555556</v>
      </c>
      <c r="IQ453" s="486" t="s">
        <v>5309</v>
      </c>
    </row>
    <row r="454" spans="246:251" ht="12.75">
      <c r="IL454" s="485" t="s">
        <v>4879</v>
      </c>
      <c r="IM454" s="128" t="s">
        <v>5310</v>
      </c>
      <c r="IN454" s="203">
        <v>1982</v>
      </c>
      <c r="IO454" s="488"/>
      <c r="IP454" s="1311">
        <v>0.02793791666666667</v>
      </c>
      <c r="IQ454" s="486" t="s">
        <v>5311</v>
      </c>
    </row>
    <row r="455" spans="246:251" ht="12.75">
      <c r="IL455" s="485" t="s">
        <v>4882</v>
      </c>
      <c r="IM455" s="128" t="s">
        <v>5312</v>
      </c>
      <c r="IN455" s="203">
        <v>1982</v>
      </c>
      <c r="IO455" s="488"/>
      <c r="IP455" s="1311">
        <v>0.02874554398148148</v>
      </c>
      <c r="IQ455" s="486" t="s">
        <v>5313</v>
      </c>
    </row>
    <row r="456" spans="246:251" ht="13.5" thickBot="1">
      <c r="IL456" s="482" t="s">
        <v>4953</v>
      </c>
      <c r="IM456" s="177" t="s">
        <v>5314</v>
      </c>
      <c r="IN456" s="211">
        <v>1990</v>
      </c>
      <c r="IO456" s="490"/>
      <c r="IP456" s="1312">
        <v>0.03190166666666667</v>
      </c>
      <c r="IQ456" s="484" t="s">
        <v>5315</v>
      </c>
    </row>
    <row r="457" spans="246:251" ht="12.75">
      <c r="IL457" s="1368" t="s">
        <v>5384</v>
      </c>
      <c r="IM457" s="1369"/>
      <c r="IN457" s="481" t="s">
        <v>1807</v>
      </c>
      <c r="IO457" s="487" t="s">
        <v>4990</v>
      </c>
      <c r="IP457" s="1304" t="s">
        <v>159</v>
      </c>
      <c r="IQ457" s="492" t="s">
        <v>3825</v>
      </c>
    </row>
    <row r="458" spans="246:251" ht="12.75">
      <c r="IL458" s="485" t="s">
        <v>46</v>
      </c>
      <c r="IM458" s="128" t="s">
        <v>5316</v>
      </c>
      <c r="IN458" s="203">
        <v>1974</v>
      </c>
      <c r="IO458" s="488" t="s">
        <v>5317</v>
      </c>
      <c r="IP458" s="1311">
        <v>0.01660135416666667</v>
      </c>
      <c r="IQ458" s="486" t="s">
        <v>57</v>
      </c>
    </row>
    <row r="459" spans="246:251" ht="12.75">
      <c r="IL459" s="485" t="s">
        <v>50</v>
      </c>
      <c r="IM459" s="128" t="s">
        <v>5318</v>
      </c>
      <c r="IN459" s="203">
        <v>1970</v>
      </c>
      <c r="IO459" s="488"/>
      <c r="IP459" s="1311">
        <v>0.01695721064814815</v>
      </c>
      <c r="IQ459" s="486" t="s">
        <v>120</v>
      </c>
    </row>
    <row r="460" spans="246:251" ht="12.75">
      <c r="IL460" s="485" t="s">
        <v>49</v>
      </c>
      <c r="IM460" s="128" t="s">
        <v>5319</v>
      </c>
      <c r="IN460" s="203">
        <v>1968</v>
      </c>
      <c r="IO460" s="488" t="s">
        <v>4916</v>
      </c>
      <c r="IP460" s="1311">
        <v>0.017150509259259258</v>
      </c>
      <c r="IQ460" s="486" t="s">
        <v>63</v>
      </c>
    </row>
    <row r="461" spans="246:251" ht="12.75">
      <c r="IL461" s="485" t="s">
        <v>47</v>
      </c>
      <c r="IM461" s="128" t="s">
        <v>5320</v>
      </c>
      <c r="IN461" s="203">
        <v>1974</v>
      </c>
      <c r="IO461" s="488" t="s">
        <v>5321</v>
      </c>
      <c r="IP461" s="1311">
        <v>0.017319328703703705</v>
      </c>
      <c r="IQ461" s="486" t="s">
        <v>58</v>
      </c>
    </row>
    <row r="462" spans="246:251" ht="12.75">
      <c r="IL462" s="485" t="s">
        <v>55</v>
      </c>
      <c r="IM462" s="128" t="s">
        <v>5322</v>
      </c>
      <c r="IN462" s="203">
        <v>1974</v>
      </c>
      <c r="IO462" s="488" t="s">
        <v>5323</v>
      </c>
      <c r="IP462" s="1311">
        <v>0.017706967592592594</v>
      </c>
      <c r="IQ462" s="486" t="s">
        <v>229</v>
      </c>
    </row>
    <row r="463" spans="246:251" ht="12.75">
      <c r="IL463" s="485" t="s">
        <v>52</v>
      </c>
      <c r="IM463" s="128" t="s">
        <v>5324</v>
      </c>
      <c r="IN463" s="203">
        <v>1973</v>
      </c>
      <c r="IO463" s="488"/>
      <c r="IP463" s="1311">
        <v>0.017743819444444444</v>
      </c>
      <c r="IQ463" s="486" t="s">
        <v>231</v>
      </c>
    </row>
    <row r="464" spans="246:251" ht="12.75">
      <c r="IL464" s="485" t="s">
        <v>56</v>
      </c>
      <c r="IM464" s="128" t="s">
        <v>5325</v>
      </c>
      <c r="IN464" s="203">
        <v>1974</v>
      </c>
      <c r="IO464" s="488" t="s">
        <v>4767</v>
      </c>
      <c r="IP464" s="1311">
        <v>0.018086238425925927</v>
      </c>
      <c r="IQ464" s="486" t="s">
        <v>384</v>
      </c>
    </row>
    <row r="465" spans="246:251" ht="12.75">
      <c r="IL465" s="485" t="s">
        <v>53</v>
      </c>
      <c r="IM465" s="128" t="s">
        <v>5326</v>
      </c>
      <c r="IN465" s="203">
        <v>1970</v>
      </c>
      <c r="IO465" s="488" t="s">
        <v>5205</v>
      </c>
      <c r="IP465" s="1311">
        <v>0.01816054398148148</v>
      </c>
      <c r="IQ465" s="486" t="s">
        <v>394</v>
      </c>
    </row>
    <row r="466" spans="246:251" ht="12.75">
      <c r="IL466" s="485" t="s">
        <v>57</v>
      </c>
      <c r="IM466" s="128" t="s">
        <v>5327</v>
      </c>
      <c r="IN466" s="203">
        <v>1974</v>
      </c>
      <c r="IO466" s="488" t="s">
        <v>4999</v>
      </c>
      <c r="IP466" s="1311">
        <v>0.018704074074074074</v>
      </c>
      <c r="IQ466" s="486" t="s">
        <v>420</v>
      </c>
    </row>
    <row r="467" spans="246:251" ht="12.75">
      <c r="IL467" s="485" t="s">
        <v>51</v>
      </c>
      <c r="IM467" s="128" t="s">
        <v>5328</v>
      </c>
      <c r="IN467" s="203">
        <v>1970</v>
      </c>
      <c r="IO467" s="488"/>
      <c r="IP467" s="1311">
        <v>0.019169467592592592</v>
      </c>
      <c r="IQ467" s="486" t="s">
        <v>445</v>
      </c>
    </row>
    <row r="468" spans="246:251" ht="12.75">
      <c r="IL468" s="485" t="s">
        <v>48</v>
      </c>
      <c r="IM468" s="128" t="s">
        <v>5329</v>
      </c>
      <c r="IN468" s="203">
        <v>1967</v>
      </c>
      <c r="IO468" s="488"/>
      <c r="IP468" s="1311">
        <v>0.019776215277777776</v>
      </c>
      <c r="IQ468" s="486" t="s">
        <v>506</v>
      </c>
    </row>
    <row r="469" spans="246:251" ht="12.75">
      <c r="IL469" s="485" t="s">
        <v>62</v>
      </c>
      <c r="IM469" s="128" t="s">
        <v>5330</v>
      </c>
      <c r="IN469" s="203">
        <v>1974</v>
      </c>
      <c r="IO469" s="488" t="s">
        <v>4074</v>
      </c>
      <c r="IP469" s="1311">
        <v>0.020093877314814816</v>
      </c>
      <c r="IQ469" s="486" t="s">
        <v>2787</v>
      </c>
    </row>
    <row r="470" spans="246:251" ht="12.75">
      <c r="IL470" s="485" t="s">
        <v>114</v>
      </c>
      <c r="IM470" s="128" t="s">
        <v>5331</v>
      </c>
      <c r="IN470" s="203">
        <v>1971</v>
      </c>
      <c r="IO470" s="488"/>
      <c r="IP470" s="1311">
        <v>0.020166863425925927</v>
      </c>
      <c r="IQ470" s="486" t="s">
        <v>2789</v>
      </c>
    </row>
    <row r="471" spans="246:251" ht="12.75">
      <c r="IL471" s="485" t="s">
        <v>54</v>
      </c>
      <c r="IM471" s="128" t="s">
        <v>5332</v>
      </c>
      <c r="IN471" s="203">
        <v>1973</v>
      </c>
      <c r="IO471" s="488"/>
      <c r="IP471" s="1311">
        <v>0.020301203703703703</v>
      </c>
      <c r="IQ471" s="486" t="s">
        <v>2792</v>
      </c>
    </row>
    <row r="472" spans="246:251" ht="12.75">
      <c r="IL472" s="485" t="s">
        <v>120</v>
      </c>
      <c r="IM472" s="128" t="s">
        <v>5333</v>
      </c>
      <c r="IN472" s="203">
        <v>1973</v>
      </c>
      <c r="IO472" s="488"/>
      <c r="IP472" s="1311">
        <v>0.020598807870370373</v>
      </c>
      <c r="IQ472" s="486" t="s">
        <v>2803</v>
      </c>
    </row>
    <row r="473" spans="246:251" ht="12.75">
      <c r="IL473" s="485" t="s">
        <v>121</v>
      </c>
      <c r="IM473" s="128" t="s">
        <v>5334</v>
      </c>
      <c r="IN473" s="203">
        <v>1965</v>
      </c>
      <c r="IO473" s="488"/>
      <c r="IP473" s="1311">
        <v>0.02069133101851852</v>
      </c>
      <c r="IQ473" s="486" t="s">
        <v>2808</v>
      </c>
    </row>
    <row r="474" spans="246:251" ht="12.75">
      <c r="IL474" s="485" t="s">
        <v>63</v>
      </c>
      <c r="IM474" s="128" t="s">
        <v>5335</v>
      </c>
      <c r="IN474" s="203">
        <v>1966</v>
      </c>
      <c r="IO474" s="488" t="s">
        <v>4804</v>
      </c>
      <c r="IP474" s="1311">
        <v>0.0207131712962963</v>
      </c>
      <c r="IQ474" s="486" t="s">
        <v>3012</v>
      </c>
    </row>
    <row r="475" spans="246:251" ht="12.75">
      <c r="IL475" s="485" t="s">
        <v>151</v>
      </c>
      <c r="IM475" s="128" t="s">
        <v>5336</v>
      </c>
      <c r="IN475" s="203">
        <v>1971</v>
      </c>
      <c r="IO475" s="488" t="s">
        <v>5002</v>
      </c>
      <c r="IP475" s="1311">
        <v>0.020728125</v>
      </c>
      <c r="IQ475" s="486" t="s">
        <v>3013</v>
      </c>
    </row>
    <row r="476" spans="246:251" ht="12.75">
      <c r="IL476" s="485" t="s">
        <v>59</v>
      </c>
      <c r="IM476" s="128" t="s">
        <v>5337</v>
      </c>
      <c r="IN476" s="203">
        <v>1967</v>
      </c>
      <c r="IO476" s="488" t="s">
        <v>4959</v>
      </c>
      <c r="IP476" s="1311">
        <v>0.021041354166666665</v>
      </c>
      <c r="IQ476" s="486" t="s">
        <v>3024</v>
      </c>
    </row>
    <row r="477" spans="246:251" ht="12.75">
      <c r="IL477" s="485" t="s">
        <v>58</v>
      </c>
      <c r="IM477" s="128" t="s">
        <v>5338</v>
      </c>
      <c r="IN477" s="203">
        <v>1970</v>
      </c>
      <c r="IO477" s="488"/>
      <c r="IP477" s="1311">
        <v>0.021348564814814813</v>
      </c>
      <c r="IQ477" s="486" t="s">
        <v>4236</v>
      </c>
    </row>
    <row r="478" spans="246:251" ht="12.75">
      <c r="IL478" s="485" t="s">
        <v>122</v>
      </c>
      <c r="IM478" s="128" t="s">
        <v>5339</v>
      </c>
      <c r="IN478" s="203">
        <v>1974</v>
      </c>
      <c r="IO478" s="488"/>
      <c r="IP478" s="1311">
        <v>0.022090081018518518</v>
      </c>
      <c r="IQ478" s="486" t="s">
        <v>4845</v>
      </c>
    </row>
    <row r="479" spans="246:251" ht="12.75">
      <c r="IL479" s="485" t="s">
        <v>152</v>
      </c>
      <c r="IM479" s="128" t="s">
        <v>5340</v>
      </c>
      <c r="IN479" s="203">
        <v>1965</v>
      </c>
      <c r="IO479" s="488"/>
      <c r="IP479" s="1311">
        <v>0.022153645833333332</v>
      </c>
      <c r="IQ479" s="486" t="s">
        <v>4851</v>
      </c>
    </row>
    <row r="480" spans="246:251" ht="12.75">
      <c r="IL480" s="485" t="s">
        <v>153</v>
      </c>
      <c r="IM480" s="128" t="s">
        <v>5341</v>
      </c>
      <c r="IN480" s="203">
        <v>1972</v>
      </c>
      <c r="IO480" s="488"/>
      <c r="IP480" s="1311">
        <v>0.022164988425925927</v>
      </c>
      <c r="IQ480" s="486" t="s">
        <v>4985</v>
      </c>
    </row>
    <row r="481" spans="246:251" ht="12.75">
      <c r="IL481" s="485" t="s">
        <v>126</v>
      </c>
      <c r="IM481" s="128" t="s">
        <v>5342</v>
      </c>
      <c r="IN481" s="203">
        <v>1974</v>
      </c>
      <c r="IO481" s="488"/>
      <c r="IP481" s="1311">
        <v>0.022167314814814817</v>
      </c>
      <c r="IQ481" s="486" t="s">
        <v>4853</v>
      </c>
    </row>
    <row r="482" spans="246:251" ht="12.75">
      <c r="IL482" s="485" t="s">
        <v>123</v>
      </c>
      <c r="IM482" s="128" t="s">
        <v>5343</v>
      </c>
      <c r="IN482" s="203">
        <v>1973</v>
      </c>
      <c r="IO482" s="488"/>
      <c r="IP482" s="1311">
        <v>0.0224153587962963</v>
      </c>
      <c r="IQ482" s="486" t="s">
        <v>4863</v>
      </c>
    </row>
    <row r="483" spans="246:251" ht="12.75">
      <c r="IL483" s="485" t="s">
        <v>124</v>
      </c>
      <c r="IM483" s="128" t="s">
        <v>5385</v>
      </c>
      <c r="IN483" s="203">
        <v>1974</v>
      </c>
      <c r="IO483" s="488" t="s">
        <v>5386</v>
      </c>
      <c r="IP483" s="1311">
        <v>0.02241605324074074</v>
      </c>
      <c r="IQ483" s="486" t="s">
        <v>4865</v>
      </c>
    </row>
    <row r="484" spans="246:251" ht="12.75">
      <c r="IL484" s="485" t="s">
        <v>164</v>
      </c>
      <c r="IM484" s="128" t="s">
        <v>5344</v>
      </c>
      <c r="IN484" s="203">
        <v>1972</v>
      </c>
      <c r="IO484" s="488" t="s">
        <v>5345</v>
      </c>
      <c r="IP484" s="1311">
        <v>0.022425798611111106</v>
      </c>
      <c r="IQ484" s="486" t="s">
        <v>4867</v>
      </c>
    </row>
    <row r="485" spans="246:251" ht="12.75">
      <c r="IL485" s="485" t="s">
        <v>227</v>
      </c>
      <c r="IM485" s="128" t="s">
        <v>5346</v>
      </c>
      <c r="IN485" s="203">
        <v>1973</v>
      </c>
      <c r="IO485" s="488" t="s">
        <v>4074</v>
      </c>
      <c r="IP485" s="1311">
        <v>0.022662939814814816</v>
      </c>
      <c r="IQ485" s="486" t="s">
        <v>4882</v>
      </c>
    </row>
    <row r="486" spans="246:251" ht="12.75">
      <c r="IL486" s="485" t="s">
        <v>229</v>
      </c>
      <c r="IM486" s="128" t="s">
        <v>5347</v>
      </c>
      <c r="IN486" s="203">
        <v>1973</v>
      </c>
      <c r="IO486" s="488"/>
      <c r="IP486" s="1311">
        <v>0.02374443287037037</v>
      </c>
      <c r="IQ486" s="486" t="s">
        <v>5348</v>
      </c>
    </row>
    <row r="487" spans="246:251" ht="12.75">
      <c r="IL487" s="485" t="s">
        <v>231</v>
      </c>
      <c r="IM487" s="128" t="s">
        <v>5349</v>
      </c>
      <c r="IN487" s="203">
        <v>1972</v>
      </c>
      <c r="IO487" s="488" t="s">
        <v>4679</v>
      </c>
      <c r="IP487" s="1311">
        <v>0.024174490740740743</v>
      </c>
      <c r="IQ487" s="486" t="s">
        <v>5350</v>
      </c>
    </row>
    <row r="488" spans="246:251" ht="12.75">
      <c r="IL488" s="485" t="s">
        <v>232</v>
      </c>
      <c r="IM488" s="128" t="s">
        <v>3410</v>
      </c>
      <c r="IN488" s="203">
        <v>1972</v>
      </c>
      <c r="IO488" s="488" t="s">
        <v>4679</v>
      </c>
      <c r="IP488" s="1311">
        <v>0.024178599537037035</v>
      </c>
      <c r="IQ488" s="486" t="s">
        <v>5351</v>
      </c>
    </row>
    <row r="489" spans="246:251" ht="12.75">
      <c r="IL489" s="485" t="s">
        <v>234</v>
      </c>
      <c r="IM489" s="128" t="s">
        <v>5352</v>
      </c>
      <c r="IN489" s="203">
        <v>1965</v>
      </c>
      <c r="IO489" s="488"/>
      <c r="IP489" s="1311">
        <v>0.024724293981481484</v>
      </c>
      <c r="IQ489" s="486" t="s">
        <v>5353</v>
      </c>
    </row>
    <row r="490" spans="246:251" ht="12.75">
      <c r="IL490" s="485" t="s">
        <v>374</v>
      </c>
      <c r="IM490" s="128" t="s">
        <v>5354</v>
      </c>
      <c r="IN490" s="203">
        <v>1968</v>
      </c>
      <c r="IO490" s="488"/>
      <c r="IP490" s="1311">
        <v>0.02521091435185185</v>
      </c>
      <c r="IQ490" s="486" t="s">
        <v>5355</v>
      </c>
    </row>
    <row r="491" spans="246:251" ht="12.75">
      <c r="IL491" s="485" t="s">
        <v>376</v>
      </c>
      <c r="IM491" s="128" t="s">
        <v>5356</v>
      </c>
      <c r="IN491" s="203">
        <v>1974</v>
      </c>
      <c r="IO491" s="488"/>
      <c r="IP491" s="1311">
        <v>0.025224710648148147</v>
      </c>
      <c r="IQ491" s="486" t="s">
        <v>5357</v>
      </c>
    </row>
    <row r="492" spans="246:251" ht="12.75">
      <c r="IL492" s="485" t="s">
        <v>379</v>
      </c>
      <c r="IM492" s="128" t="s">
        <v>5277</v>
      </c>
      <c r="IN492" s="203">
        <v>1973</v>
      </c>
      <c r="IO492" s="488"/>
      <c r="IP492" s="1311">
        <v>0.025234918981481485</v>
      </c>
      <c r="IQ492" s="486" t="s">
        <v>5358</v>
      </c>
    </row>
    <row r="493" spans="246:251" ht="12.75">
      <c r="IL493" s="485" t="s">
        <v>380</v>
      </c>
      <c r="IM493" s="128" t="s">
        <v>5359</v>
      </c>
      <c r="IN493" s="203">
        <v>1969</v>
      </c>
      <c r="IO493" s="488"/>
      <c r="IP493" s="1311">
        <v>0.02628667824074074</v>
      </c>
      <c r="IQ493" s="486" t="s">
        <v>5360</v>
      </c>
    </row>
    <row r="494" spans="246:251" ht="12.75">
      <c r="IL494" s="485" t="s">
        <v>382</v>
      </c>
      <c r="IM494" s="128" t="s">
        <v>5161</v>
      </c>
      <c r="IN494" s="203">
        <v>1968</v>
      </c>
      <c r="IO494" s="488"/>
      <c r="IP494" s="1311">
        <v>0.02715001157407407</v>
      </c>
      <c r="IQ494" s="486" t="s">
        <v>5361</v>
      </c>
    </row>
    <row r="495" spans="246:251" ht="13.5" thickBot="1">
      <c r="IL495" s="482" t="s">
        <v>384</v>
      </c>
      <c r="IM495" s="177" t="s">
        <v>5362</v>
      </c>
      <c r="IN495" s="211">
        <v>1966</v>
      </c>
      <c r="IO495" s="490" t="s">
        <v>5363</v>
      </c>
      <c r="IP495" s="1312">
        <v>0.027580185185185183</v>
      </c>
      <c r="IQ495" s="484" t="s">
        <v>5364</v>
      </c>
    </row>
    <row r="496" spans="246:251" ht="12.75">
      <c r="IL496" s="1368" t="s">
        <v>5387</v>
      </c>
      <c r="IM496" s="1369"/>
      <c r="IN496" s="481" t="s">
        <v>1807</v>
      </c>
      <c r="IO496" s="487" t="s">
        <v>4990</v>
      </c>
      <c r="IP496" s="1304" t="s">
        <v>159</v>
      </c>
      <c r="IQ496" s="492" t="s">
        <v>3825</v>
      </c>
    </row>
    <row r="497" spans="246:251" ht="12.75">
      <c r="IL497" s="485" t="s">
        <v>46</v>
      </c>
      <c r="IM497" s="128" t="s">
        <v>5365</v>
      </c>
      <c r="IN497" s="203">
        <v>1961</v>
      </c>
      <c r="IO497" s="488" t="s">
        <v>4790</v>
      </c>
      <c r="IP497" s="1311">
        <v>0.018136261574074074</v>
      </c>
      <c r="IQ497" s="486" t="s">
        <v>386</v>
      </c>
    </row>
    <row r="498" spans="246:251" ht="12.75">
      <c r="IL498" s="485" t="s">
        <v>50</v>
      </c>
      <c r="IM498" s="128" t="s">
        <v>5366</v>
      </c>
      <c r="IN498" s="203">
        <v>1964</v>
      </c>
      <c r="IO498" s="488"/>
      <c r="IP498" s="1311">
        <v>0.018143564814814817</v>
      </c>
      <c r="IQ498" s="486" t="s">
        <v>388</v>
      </c>
    </row>
    <row r="499" spans="246:251" ht="12.75">
      <c r="IL499" s="485" t="s">
        <v>49</v>
      </c>
      <c r="IM499" s="128" t="s">
        <v>5367</v>
      </c>
      <c r="IN499" s="203">
        <v>1963</v>
      </c>
      <c r="IO499" s="488" t="s">
        <v>4079</v>
      </c>
      <c r="IP499" s="1311">
        <v>0.01906517361111111</v>
      </c>
      <c r="IQ499" s="486" t="s">
        <v>436</v>
      </c>
    </row>
    <row r="500" spans="246:251" ht="12.75">
      <c r="IL500" s="485" t="s">
        <v>47</v>
      </c>
      <c r="IM500" s="128" t="s">
        <v>5368</v>
      </c>
      <c r="IN500" s="203">
        <v>1955</v>
      </c>
      <c r="IO500" s="488" t="s">
        <v>4074</v>
      </c>
      <c r="IP500" s="1311">
        <v>0.019196875</v>
      </c>
      <c r="IQ500" s="486" t="s">
        <v>450</v>
      </c>
    </row>
    <row r="501" spans="246:251" ht="12.75">
      <c r="IL501" s="485" t="s">
        <v>55</v>
      </c>
      <c r="IM501" s="128" t="s">
        <v>5369</v>
      </c>
      <c r="IN501" s="203">
        <v>1956</v>
      </c>
      <c r="IO501" s="488"/>
      <c r="IP501" s="1311">
        <v>0.020748171296296296</v>
      </c>
      <c r="IQ501" s="486" t="s">
        <v>3014</v>
      </c>
    </row>
    <row r="502" spans="246:251" ht="12.75">
      <c r="IL502" s="485" t="s">
        <v>52</v>
      </c>
      <c r="IM502" s="128" t="s">
        <v>5370</v>
      </c>
      <c r="IN502" s="203">
        <v>1959</v>
      </c>
      <c r="IO502" s="488"/>
      <c r="IP502" s="1311">
        <v>0.02082440972222222</v>
      </c>
      <c r="IQ502" s="486" t="s">
        <v>3018</v>
      </c>
    </row>
    <row r="503" spans="246:251" ht="12.75">
      <c r="IL503" s="485" t="s">
        <v>56</v>
      </c>
      <c r="IM503" s="128" t="s">
        <v>5371</v>
      </c>
      <c r="IN503" s="203">
        <v>1956</v>
      </c>
      <c r="IO503" s="488"/>
      <c r="IP503" s="1311">
        <v>0.020980810185185186</v>
      </c>
      <c r="IQ503" s="486" t="s">
        <v>3023</v>
      </c>
    </row>
    <row r="504" spans="246:251" ht="12.75">
      <c r="IL504" s="485" t="s">
        <v>53</v>
      </c>
      <c r="IM504" s="128" t="s">
        <v>5372</v>
      </c>
      <c r="IN504" s="203">
        <v>1959</v>
      </c>
      <c r="IO504" s="488" t="s">
        <v>4074</v>
      </c>
      <c r="IP504" s="1311">
        <v>0.022570694444444445</v>
      </c>
      <c r="IQ504" s="486" t="s">
        <v>4875</v>
      </c>
    </row>
    <row r="505" spans="246:251" ht="12.75">
      <c r="IL505" s="485" t="s">
        <v>57</v>
      </c>
      <c r="IM505" s="128" t="s">
        <v>5373</v>
      </c>
      <c r="IN505" s="203">
        <v>1961</v>
      </c>
      <c r="IO505" s="488" t="s">
        <v>5123</v>
      </c>
      <c r="IP505" s="1311">
        <v>0.023703298611111114</v>
      </c>
      <c r="IQ505" s="486" t="s">
        <v>5374</v>
      </c>
    </row>
    <row r="506" spans="246:251" ht="13.5" thickBot="1">
      <c r="IL506" s="482" t="s">
        <v>51</v>
      </c>
      <c r="IM506" s="177" t="s">
        <v>5375</v>
      </c>
      <c r="IN506" s="211">
        <v>1958</v>
      </c>
      <c r="IO506" s="490"/>
      <c r="IP506" s="1312">
        <v>0.024724895833333333</v>
      </c>
      <c r="IQ506" s="484" t="s">
        <v>5376</v>
      </c>
    </row>
    <row r="507" ht="12.75">
      <c r="IL507" s="77"/>
    </row>
    <row r="508" ht="12.75">
      <c r="IL508" s="77"/>
    </row>
  </sheetData>
  <sheetProtection password="ED8C" sheet="1" objects="1" scenarios="1" selectLockedCells="1" selectUnlockedCells="1"/>
  <mergeCells count="388">
    <mergeCell ref="IG119:IG127"/>
    <mergeCell ref="IH119:IH127"/>
    <mergeCell ref="II119:II127"/>
    <mergeCell ref="IJ119:IJ127"/>
    <mergeCell ref="IA119:IA127"/>
    <mergeCell ref="IB119:IB127"/>
    <mergeCell ref="IC119:IC127"/>
    <mergeCell ref="ID119:ID127"/>
    <mergeCell ref="IE119:IE127"/>
    <mergeCell ref="IF119:IF127"/>
    <mergeCell ref="HU119:HU127"/>
    <mergeCell ref="HV119:HV127"/>
    <mergeCell ref="HW119:HW127"/>
    <mergeCell ref="HX119:HX127"/>
    <mergeCell ref="HY119:HY127"/>
    <mergeCell ref="HZ119:HZ127"/>
    <mergeCell ref="IG100:IG108"/>
    <mergeCell ref="IH100:IH108"/>
    <mergeCell ref="II100:II108"/>
    <mergeCell ref="IJ100:IJ108"/>
    <mergeCell ref="HU118:HW118"/>
    <mergeCell ref="HX118:HZ118"/>
    <mergeCell ref="IA118:IG118"/>
    <mergeCell ref="IH118:IJ118"/>
    <mergeCell ref="IA100:IA108"/>
    <mergeCell ref="IB100:IB108"/>
    <mergeCell ref="IC100:IC108"/>
    <mergeCell ref="ID100:ID108"/>
    <mergeCell ref="IE100:IE108"/>
    <mergeCell ref="IF100:IF108"/>
    <mergeCell ref="HU100:HU108"/>
    <mergeCell ref="HV100:HV108"/>
    <mergeCell ref="HW100:HW108"/>
    <mergeCell ref="HX100:HX108"/>
    <mergeCell ref="HY100:HY108"/>
    <mergeCell ref="HZ100:HZ108"/>
    <mergeCell ref="IH86:IH94"/>
    <mergeCell ref="II86:II94"/>
    <mergeCell ref="IJ86:IJ94"/>
    <mergeCell ref="HU99:HW99"/>
    <mergeCell ref="HX99:HZ99"/>
    <mergeCell ref="IA99:IG99"/>
    <mergeCell ref="IH99:IJ99"/>
    <mergeCell ref="HZ86:HZ94"/>
    <mergeCell ref="IA86:IA94"/>
    <mergeCell ref="IB86:IB94"/>
    <mergeCell ref="IC86:IC94"/>
    <mergeCell ref="ID86:ID94"/>
    <mergeCell ref="IE86:IE94"/>
    <mergeCell ref="IG69:IG77"/>
    <mergeCell ref="ID69:ID77"/>
    <mergeCell ref="IE69:IE77"/>
    <mergeCell ref="IF69:IF77"/>
    <mergeCell ref="IF86:IF94"/>
    <mergeCell ref="IG86:IG94"/>
    <mergeCell ref="IJ69:IJ77"/>
    <mergeCell ref="HU85:HW85"/>
    <mergeCell ref="HX85:HZ85"/>
    <mergeCell ref="IA85:IG85"/>
    <mergeCell ref="IH85:IJ85"/>
    <mergeCell ref="IA69:IA77"/>
    <mergeCell ref="IB69:IB77"/>
    <mergeCell ref="IC69:IC77"/>
    <mergeCell ref="HV69:HV77"/>
    <mergeCell ref="HX69:HX77"/>
    <mergeCell ref="HY69:HY77"/>
    <mergeCell ref="HZ69:HZ77"/>
    <mergeCell ref="IH69:IH77"/>
    <mergeCell ref="IH48:IH56"/>
    <mergeCell ref="II69:II77"/>
    <mergeCell ref="IJ48:IJ56"/>
    <mergeCell ref="IA48:IA56"/>
    <mergeCell ref="IB48:IB56"/>
    <mergeCell ref="IC48:IC56"/>
    <mergeCell ref="ID48:ID56"/>
    <mergeCell ref="HU68:HW68"/>
    <mergeCell ref="HX68:HZ68"/>
    <mergeCell ref="IA68:IG68"/>
    <mergeCell ref="IH68:IJ68"/>
    <mergeCell ref="HZ48:HZ56"/>
    <mergeCell ref="IE48:IE56"/>
    <mergeCell ref="IF48:IF56"/>
    <mergeCell ref="IG48:IG56"/>
    <mergeCell ref="II48:II56"/>
    <mergeCell ref="HY48:HY56"/>
    <mergeCell ref="HU2:HW2"/>
    <mergeCell ref="HU47:HW47"/>
    <mergeCell ref="HX47:HZ47"/>
    <mergeCell ref="IA47:IG47"/>
    <mergeCell ref="IF32:IF40"/>
    <mergeCell ref="II32:II40"/>
    <mergeCell ref="HV28:HW28"/>
    <mergeCell ref="HV29:HW29"/>
    <mergeCell ref="HV30:HW30"/>
    <mergeCell ref="HV12:HW12"/>
    <mergeCell ref="IJ32:IJ40"/>
    <mergeCell ref="HV32:HV40"/>
    <mergeCell ref="HW32:HW40"/>
    <mergeCell ref="HU31:HW31"/>
    <mergeCell ref="IB32:IB40"/>
    <mergeCell ref="IC32:IC40"/>
    <mergeCell ref="ID32:ID40"/>
    <mergeCell ref="IE32:IE40"/>
    <mergeCell ref="HX31:HZ31"/>
    <mergeCell ref="IH31:IJ31"/>
    <mergeCell ref="HU86:HU94"/>
    <mergeCell ref="HV86:HV94"/>
    <mergeCell ref="HW86:HW94"/>
    <mergeCell ref="HX86:HX94"/>
    <mergeCell ref="HY86:HY94"/>
    <mergeCell ref="IH32:IH40"/>
    <mergeCell ref="IH47:IJ47"/>
    <mergeCell ref="HU48:HU56"/>
    <mergeCell ref="HV48:HV56"/>
    <mergeCell ref="HW48:HW56"/>
    <mergeCell ref="HU69:HU77"/>
    <mergeCell ref="IA31:IG31"/>
    <mergeCell ref="HY32:HY40"/>
    <mergeCell ref="HZ32:HZ40"/>
    <mergeCell ref="IA32:IA40"/>
    <mergeCell ref="HX48:HX56"/>
    <mergeCell ref="IG32:IG40"/>
    <mergeCell ref="HU32:HU40"/>
    <mergeCell ref="HX32:HX40"/>
    <mergeCell ref="HW69:HW77"/>
    <mergeCell ref="HV13:HW13"/>
    <mergeCell ref="HV14:HW14"/>
    <mergeCell ref="HV15:HW15"/>
    <mergeCell ref="HV16:HW16"/>
    <mergeCell ref="HV27:HW27"/>
    <mergeCell ref="HU17:HW17"/>
    <mergeCell ref="IH18:IH26"/>
    <mergeCell ref="II18:II26"/>
    <mergeCell ref="IJ18:IJ26"/>
    <mergeCell ref="HV18:HW26"/>
    <mergeCell ref="HZ18:HZ26"/>
    <mergeCell ref="IA18:IA26"/>
    <mergeCell ref="IB18:IB26"/>
    <mergeCell ref="IC18:IC26"/>
    <mergeCell ref="ID18:ID26"/>
    <mergeCell ref="IF18:IF26"/>
    <mergeCell ref="IF3:IF11"/>
    <mergeCell ref="HX17:HZ17"/>
    <mergeCell ref="IA17:IG17"/>
    <mergeCell ref="IH17:IJ17"/>
    <mergeCell ref="IB3:IB11"/>
    <mergeCell ref="IC3:IC11"/>
    <mergeCell ref="ID3:ID11"/>
    <mergeCell ref="IJ3:IJ11"/>
    <mergeCell ref="IG18:IG26"/>
    <mergeCell ref="HS3:HS11"/>
    <mergeCell ref="IE3:IE11"/>
    <mergeCell ref="IG3:IG11"/>
    <mergeCell ref="IH3:IH11"/>
    <mergeCell ref="HU3:HU11"/>
    <mergeCell ref="HX3:HX11"/>
    <mergeCell ref="HY3:HY11"/>
    <mergeCell ref="HZ3:HZ11"/>
    <mergeCell ref="IA3:IA11"/>
    <mergeCell ref="HV3:HW11"/>
    <mergeCell ref="HT38:HT46"/>
    <mergeCell ref="HX2:HZ2"/>
    <mergeCell ref="IA2:IG2"/>
    <mergeCell ref="IH2:IJ2"/>
    <mergeCell ref="HU18:HU26"/>
    <mergeCell ref="HX18:HX26"/>
    <mergeCell ref="HY18:HY26"/>
    <mergeCell ref="IE18:IE26"/>
    <mergeCell ref="II3:II11"/>
    <mergeCell ref="HN38:HN46"/>
    <mergeCell ref="HO38:HO46"/>
    <mergeCell ref="HP38:HP46"/>
    <mergeCell ref="HQ38:HQ46"/>
    <mergeCell ref="HR38:HR46"/>
    <mergeCell ref="HS38:HS46"/>
    <mergeCell ref="HI37:HK37"/>
    <mergeCell ref="HL37:HQ37"/>
    <mergeCell ref="HR37:HT37"/>
    <mergeCell ref="HG38:HG46"/>
    <mergeCell ref="HH38:HH46"/>
    <mergeCell ref="HI38:HI46"/>
    <mergeCell ref="HJ38:HJ46"/>
    <mergeCell ref="HK38:HK46"/>
    <mergeCell ref="HL38:HL46"/>
    <mergeCell ref="HM38:HM46"/>
    <mergeCell ref="HN3:HN11"/>
    <mergeCell ref="HO3:HO11"/>
    <mergeCell ref="HP3:HP11"/>
    <mergeCell ref="HQ3:HQ11"/>
    <mergeCell ref="HR3:HR11"/>
    <mergeCell ref="HI2:HK2"/>
    <mergeCell ref="HL2:HQ2"/>
    <mergeCell ref="HR2:HT2"/>
    <mergeCell ref="HT3:HT11"/>
    <mergeCell ref="HM3:HM11"/>
    <mergeCell ref="HG3:HG11"/>
    <mergeCell ref="HH3:HH11"/>
    <mergeCell ref="HI3:HI11"/>
    <mergeCell ref="HJ3:HJ11"/>
    <mergeCell ref="HK3:HK11"/>
    <mergeCell ref="HL3:HL11"/>
    <mergeCell ref="FN26:FO26"/>
    <mergeCell ref="FK20:FM20"/>
    <mergeCell ref="FK21:FM21"/>
    <mergeCell ref="FN20:FO20"/>
    <mergeCell ref="FN21:FO21"/>
    <mergeCell ref="FN22:FO22"/>
    <mergeCell ref="FN23:FO23"/>
    <mergeCell ref="FN24:FO24"/>
    <mergeCell ref="FN25:FO25"/>
    <mergeCell ref="FK22:FM22"/>
    <mergeCell ref="FK23:FM23"/>
    <mergeCell ref="FK24:FM24"/>
    <mergeCell ref="FK25:FM25"/>
    <mergeCell ref="EF33:EG33"/>
    <mergeCell ref="EF34:EG34"/>
    <mergeCell ref="FK26:FM26"/>
    <mergeCell ref="EF35:EG35"/>
    <mergeCell ref="EF25:EG25"/>
    <mergeCell ref="EF26:EG26"/>
    <mergeCell ref="EF29:EG29"/>
    <mergeCell ref="EF30:EG30"/>
    <mergeCell ref="EF31:EG31"/>
    <mergeCell ref="EF32:EG32"/>
    <mergeCell ref="EF19:EG19"/>
    <mergeCell ref="EF20:EG20"/>
    <mergeCell ref="EF21:EG21"/>
    <mergeCell ref="EF22:EG22"/>
    <mergeCell ref="EF23:EG23"/>
    <mergeCell ref="EF24:EG24"/>
    <mergeCell ref="DZ29:EA29"/>
    <mergeCell ref="DU28:DV28"/>
    <mergeCell ref="DW28:DY28"/>
    <mergeCell ref="DU29:DV29"/>
    <mergeCell ref="DW29:DY29"/>
    <mergeCell ref="DZ27:EA27"/>
    <mergeCell ref="DZ28:EA28"/>
    <mergeCell ref="DZ23:EA23"/>
    <mergeCell ref="DZ24:EA24"/>
    <mergeCell ref="DU26:DV26"/>
    <mergeCell ref="DW26:DY26"/>
    <mergeCell ref="DU27:DV27"/>
    <mergeCell ref="DW27:DY27"/>
    <mergeCell ref="DZ25:EA25"/>
    <mergeCell ref="DZ26:EA26"/>
    <mergeCell ref="DU23:DV23"/>
    <mergeCell ref="DW23:DY23"/>
    <mergeCell ref="CT23:CU23"/>
    <mergeCell ref="CT22:CU22"/>
    <mergeCell ref="DU24:DV24"/>
    <mergeCell ref="DW24:DY24"/>
    <mergeCell ref="DU25:DV25"/>
    <mergeCell ref="DW25:DY25"/>
    <mergeCell ref="BW45:BX45"/>
    <mergeCell ref="BW46:BX46"/>
    <mergeCell ref="CT19:CU19"/>
    <mergeCell ref="CT18:CU18"/>
    <mergeCell ref="CT21:CU21"/>
    <mergeCell ref="CT20:CU20"/>
    <mergeCell ref="BW30:BX30"/>
    <mergeCell ref="BW31:BX31"/>
    <mergeCell ref="CT25:CU25"/>
    <mergeCell ref="CT24:CU24"/>
    <mergeCell ref="BW32:BX32"/>
    <mergeCell ref="BW33:BX33"/>
    <mergeCell ref="BW34:BX34"/>
    <mergeCell ref="BW35:BX35"/>
    <mergeCell ref="BW36:BX36"/>
    <mergeCell ref="BW37:BX37"/>
    <mergeCell ref="BW40:BX40"/>
    <mergeCell ref="CH80:CI80"/>
    <mergeCell ref="CJ80:CK80"/>
    <mergeCell ref="CL80:CM80"/>
    <mergeCell ref="CJ61:CK61"/>
    <mergeCell ref="CL61:CM61"/>
    <mergeCell ref="BW41:BX41"/>
    <mergeCell ref="BW42:BX42"/>
    <mergeCell ref="BW43:BX43"/>
    <mergeCell ref="BW44:BX44"/>
    <mergeCell ref="CN80:CO80"/>
    <mergeCell ref="CH86:CI86"/>
    <mergeCell ref="CJ86:CK86"/>
    <mergeCell ref="CL86:CM86"/>
    <mergeCell ref="CN86:CO86"/>
    <mergeCell ref="CH2:CI2"/>
    <mergeCell ref="CJ2:CK2"/>
    <mergeCell ref="CL2:CM2"/>
    <mergeCell ref="CN2:CO2"/>
    <mergeCell ref="CH61:CI61"/>
    <mergeCell ref="CN61:CO61"/>
    <mergeCell ref="BN55:BP55"/>
    <mergeCell ref="BN52:BP52"/>
    <mergeCell ref="BN53:BP53"/>
    <mergeCell ref="BN54:BP54"/>
    <mergeCell ref="BN49:BP49"/>
    <mergeCell ref="BN50:BP50"/>
    <mergeCell ref="BN51:BP51"/>
    <mergeCell ref="F52:G52"/>
    <mergeCell ref="F53:G53"/>
    <mergeCell ref="F54:G54"/>
    <mergeCell ref="C48:E48"/>
    <mergeCell ref="C51:E51"/>
    <mergeCell ref="C52:E52"/>
    <mergeCell ref="C53:E53"/>
    <mergeCell ref="C54:E54"/>
    <mergeCell ref="C49:E49"/>
    <mergeCell ref="C50:E50"/>
    <mergeCell ref="F48:G48"/>
    <mergeCell ref="F49:G49"/>
    <mergeCell ref="F50:G50"/>
    <mergeCell ref="F51:G51"/>
    <mergeCell ref="AB35:AD35"/>
    <mergeCell ref="AE35:AF35"/>
    <mergeCell ref="AB37:AD37"/>
    <mergeCell ref="AE37:AF37"/>
    <mergeCell ref="AB39:AD39"/>
    <mergeCell ref="AE39:AF39"/>
    <mergeCell ref="AG35:AI35"/>
    <mergeCell ref="AJ35:AL35"/>
    <mergeCell ref="AB36:AD36"/>
    <mergeCell ref="AE36:AF36"/>
    <mergeCell ref="AG36:AI36"/>
    <mergeCell ref="AJ36:AL36"/>
    <mergeCell ref="AG37:AI37"/>
    <mergeCell ref="AJ37:AL37"/>
    <mergeCell ref="AB38:AD38"/>
    <mergeCell ref="AE38:AF38"/>
    <mergeCell ref="AG38:AI38"/>
    <mergeCell ref="AJ38:AL38"/>
    <mergeCell ref="AG39:AI39"/>
    <mergeCell ref="AJ39:AL39"/>
    <mergeCell ref="AB40:AD40"/>
    <mergeCell ref="AE40:AF40"/>
    <mergeCell ref="AG40:AI40"/>
    <mergeCell ref="AJ40:AL40"/>
    <mergeCell ref="BA44:BC44"/>
    <mergeCell ref="BA45:BC45"/>
    <mergeCell ref="BA46:BC46"/>
    <mergeCell ref="AB41:AD41"/>
    <mergeCell ref="AE41:AF41"/>
    <mergeCell ref="AG41:AI41"/>
    <mergeCell ref="AJ41:AL41"/>
    <mergeCell ref="AV46:AZ46"/>
    <mergeCell ref="AV47:AZ47"/>
    <mergeCell ref="BA47:BC47"/>
    <mergeCell ref="AV41:AZ41"/>
    <mergeCell ref="AV42:AZ42"/>
    <mergeCell ref="AV43:AZ43"/>
    <mergeCell ref="AV44:AZ44"/>
    <mergeCell ref="AV45:AZ45"/>
    <mergeCell ref="BA41:BC41"/>
    <mergeCell ref="BA42:BC42"/>
    <mergeCell ref="BA43:BC43"/>
    <mergeCell ref="ES42:ET42"/>
    <mergeCell ref="EU42:EW42"/>
    <mergeCell ref="EX42:EY42"/>
    <mergeCell ref="ES43:ET43"/>
    <mergeCell ref="EU43:EW43"/>
    <mergeCell ref="EX43:EY43"/>
    <mergeCell ref="ES44:ET44"/>
    <mergeCell ref="EU44:EW44"/>
    <mergeCell ref="EX44:EY44"/>
    <mergeCell ref="ES45:ET45"/>
    <mergeCell ref="EU45:EW45"/>
    <mergeCell ref="EX45:EY45"/>
    <mergeCell ref="ES48:ET48"/>
    <mergeCell ref="EU48:EW48"/>
    <mergeCell ref="EX48:EY48"/>
    <mergeCell ref="ES46:ET46"/>
    <mergeCell ref="EU46:EW46"/>
    <mergeCell ref="EX46:EY46"/>
    <mergeCell ref="ES47:ET47"/>
    <mergeCell ref="EU47:EW47"/>
    <mergeCell ref="EX47:EY47"/>
    <mergeCell ref="FU19:FW19"/>
    <mergeCell ref="FX19:FY19"/>
    <mergeCell ref="FU20:FW20"/>
    <mergeCell ref="FX20:FY20"/>
    <mergeCell ref="FU21:FW21"/>
    <mergeCell ref="FX21:FY21"/>
    <mergeCell ref="FU25:FW25"/>
    <mergeCell ref="FX25:FY25"/>
    <mergeCell ref="FU22:FW22"/>
    <mergeCell ref="FX22:FY22"/>
    <mergeCell ref="FU23:FW23"/>
    <mergeCell ref="FX23:FY23"/>
    <mergeCell ref="FU24:FW24"/>
    <mergeCell ref="FX24:FY24"/>
  </mergeCells>
  <conditionalFormatting sqref="AW23 AV3:AW5 AV8:AW8 AX27 AV13 AV11:AW12 AX30:AX31 AV17 AV14:AW16 BA36 AV19 AV18:AW18 BA34 AY3:AZ38 AV21:AV22 AV20:AW20 BA3 AV25:AV26 AV24:AW24 AV29 AV27:AW28 BA21 AV33 AV30:AW32 BA18 AV37:AV38 AV34:AW36 BA15 AV6:AV7 BA29 AV9:AV10 BD3:BD6 BG7 BD8:BD10 BG11:BG13 BD14:BD15 BG16:BG18">
    <cfRule type="cellIs" priority="3" dxfId="4" operator="equal" stopIfTrue="1">
      <formula>#REF!</formula>
    </cfRule>
  </conditionalFormatting>
  <conditionalFormatting sqref="BD16:BD18 BD7 BD3:BE6 BD14:BE15 BD11:BD13 BD8:BE10 BG3:BH18">
    <cfRule type="cellIs" priority="1" dxfId="4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ignoredErrors>
    <ignoredError sqref="CG3:CG60 CH3:CO79 CG62:CG85 CH81:CO184 CG87:CG184 GE7:GE108 GE3:GE6 HM12:HR36 HL47:HT47 IF16:IG16 IF15:IG15 IG14 IF13 ID15 IA15:IB15 IA16:ID16 ID13 IA13 IC12:ID12 IA12 IA14:ID14 IH13:IH16 IA17:IJ26 IB13:IC13 IC15 IE14:IF14 IB12 IE12:IG12 IE13 IE16 IE15 IG13 IH12 IJ12 IJ13:IJ16 HL59:HT59 HL48:HT48 HL49:HT58 HL67:HT71 HL60:HT60 HL61:HT66 IH81:IJ81 IH83:IJ83 IF83 ID82:IJ82 IB83:ID83 IB82 IB81:IF81 IB78:IJ78 IA79:IJ79 IH62:IJ62 IH67 IG65:IJ65 IC65:IE65 IC64:IJ64 IC63:IJ63 IB62:IF62 IC61:IJ61 IB60:IJ60 IB59:IJ59 IB58:IJ58 IH46 IH45 IG42:IH42 ID44:IH44 ID43:IH43 IA43:IB43 ID41:IH41 IC45:IF45 IB44 IE46:IF46 IB41 IJ80 IB80:IH80 ID84:IJ84 IJ67 IF67 IA68:IJ77 IJ57 IA57:IH57 ID66:IJ66 II41:IJ46 IA47:IJ56 II28 II27 II30 II29 IA31:IJ40 IH27:IH30 IA27:IG30 IJ30 IJ27 IJ28 IJ29 IA42:IE42 IC43 IF42 IA41 IA65:IB65 IA67:IE67 IA66:IC66 II57 IA78 IG67 IA84:IC84 IA83 IA80 II80 IC41 IA46:ID46 IG46 IA45:IB45 IA44 IC44 IG45 IA58 IA59 IA60 IA61:IB61 IA62 IG62 IA63:IB63 IA64:IB64 IF65 II67 IA81 IG81 IA82 IC82 IE83 IG83 HV95:HX95 HZ95 HV96:HX96 HZ96 HV97:HX97 HZ97 HV98:HX98 HZ98 IA86:IG94 IB97:IG97 IB96:IG96 IC98:IG98 IA95:IG95 IH98:IJ98 IH97:IJ97 IH96:IJ96 IH95:IJ95 IA96 IA97 IA98:IB98 HV109:IJ117 IA128:IJ1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A260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11.875" style="257" bestFit="1" customWidth="1"/>
    <col min="2" max="2" width="3.25390625" style="228" bestFit="1" customWidth="1"/>
    <col min="3" max="3" width="3.25390625" style="280" bestFit="1" customWidth="1"/>
    <col min="4" max="6" width="3.25390625" style="416" bestFit="1" customWidth="1"/>
    <col min="7" max="7" width="3.25390625" style="280" bestFit="1" customWidth="1"/>
    <col min="8" max="8" width="9.125" style="416" customWidth="1"/>
    <col min="9" max="9" width="4.75390625" style="280" customWidth="1"/>
    <col min="10" max="10" width="18.875" style="257" bestFit="1" customWidth="1"/>
    <col min="11" max="11" width="28.75390625" style="280" bestFit="1" customWidth="1"/>
    <col min="12" max="12" width="3.25390625" style="280" bestFit="1" customWidth="1"/>
    <col min="13" max="13" width="4.00390625" style="416" bestFit="1" customWidth="1"/>
    <col min="14" max="14" width="4.00390625" style="886" bestFit="1" customWidth="1"/>
    <col min="15" max="16" width="4.00390625" style="962" customWidth="1"/>
    <col min="17" max="17" width="4.00390625" style="418" bestFit="1" customWidth="1"/>
    <col min="18" max="18" width="4.00390625" style="184" bestFit="1" customWidth="1"/>
    <col min="19" max="19" width="3.25390625" style="184" bestFit="1" customWidth="1"/>
    <col min="20" max="20" width="9.125" style="140" customWidth="1"/>
    <col min="21" max="21" width="4.75390625" style="645" customWidth="1"/>
    <col min="22" max="22" width="17.00390625" style="593" bestFit="1" customWidth="1"/>
    <col min="23" max="23" width="23.625" style="593" bestFit="1" customWidth="1"/>
    <col min="24" max="24" width="3.25390625" style="645" bestFit="1" customWidth="1"/>
    <col min="25" max="25" width="8.375" style="1236" bestFit="1" customWidth="1"/>
    <col min="26" max="26" width="3.00390625" style="645" bestFit="1" customWidth="1"/>
    <col min="27" max="27" width="7.125" style="1236" bestFit="1" customWidth="1"/>
    <col min="28" max="28" width="3.00390625" style="645" bestFit="1" customWidth="1"/>
    <col min="29" max="29" width="9.125" style="1236" customWidth="1"/>
    <col min="30" max="30" width="3.00390625" style="645" bestFit="1" customWidth="1"/>
    <col min="31" max="31" width="7.25390625" style="1236" bestFit="1" customWidth="1"/>
    <col min="32" max="32" width="3.00390625" style="645" bestFit="1" customWidth="1"/>
    <col min="33" max="33" width="8.375" style="1236" bestFit="1" customWidth="1"/>
    <col min="34" max="34" width="3.00390625" style="645" customWidth="1"/>
    <col min="35" max="35" width="3.125" style="1150" bestFit="1" customWidth="1"/>
    <col min="36" max="36" width="3.00390625" style="645" bestFit="1" customWidth="1"/>
    <col min="37" max="38" width="9.125" style="419" customWidth="1"/>
    <col min="39" max="40" width="9.125" style="174" customWidth="1"/>
    <col min="41" max="41" width="9.125" style="80" customWidth="1"/>
    <col min="42" max="44" width="9.125" style="419" customWidth="1"/>
    <col min="45" max="45" width="9.125" style="80" customWidth="1"/>
    <col min="46" max="48" width="9.125" style="419" customWidth="1"/>
    <col min="49" max="50" width="9.125" style="174" customWidth="1"/>
    <col min="51" max="51" width="9.125" style="80" customWidth="1"/>
    <col min="52" max="54" width="9.125" style="419" customWidth="1"/>
    <col min="55" max="55" width="9.125" style="80" customWidth="1"/>
    <col min="56" max="58" width="9.125" style="419" customWidth="1"/>
    <col min="59" max="59" width="9.125" style="174" customWidth="1"/>
    <col min="60" max="60" width="9.125" style="81" customWidth="1"/>
    <col min="61" max="61" width="9.125" style="174" customWidth="1"/>
    <col min="62" max="64" width="9.125" style="419" customWidth="1"/>
    <col min="65" max="71" width="9.125" style="174" customWidth="1"/>
    <col min="72" max="74" width="9.125" style="420" customWidth="1"/>
    <col min="75" max="79" width="9.125" style="174" customWidth="1"/>
    <col min="80" max="80" width="9.125" style="81" customWidth="1"/>
    <col min="81" max="81" width="9.125" style="174" customWidth="1"/>
    <col min="82" max="84" width="9.125" style="420" customWidth="1"/>
    <col min="85" max="85" width="9.125" style="174" customWidth="1"/>
    <col min="86" max="88" width="9.125" style="121" customWidth="1"/>
    <col min="89" max="89" width="9.125" style="174" customWidth="1"/>
    <col min="90" max="90" width="9.125" style="421" customWidth="1"/>
    <col min="91" max="91" width="9.125" style="422" customWidth="1"/>
    <col min="92" max="94" width="9.125" style="423" customWidth="1"/>
    <col min="95" max="101" width="9.125" style="422" customWidth="1"/>
    <col min="102" max="104" width="9.125" style="421" customWidth="1"/>
    <col min="105" max="111" width="9.125" style="422" customWidth="1"/>
    <col min="112" max="114" width="9.125" style="421" customWidth="1"/>
    <col min="115" max="121" width="9.125" style="422" customWidth="1"/>
    <col min="122" max="122" width="9.125" style="424" customWidth="1"/>
    <col min="123" max="123" width="9.125" style="422" customWidth="1"/>
    <col min="124" max="124" width="9.125" style="424" customWidth="1"/>
    <col min="125" max="125" width="9.125" style="422" customWidth="1"/>
    <col min="126" max="126" width="9.125" style="421" customWidth="1"/>
    <col min="127" max="127" width="9.125" style="422" customWidth="1"/>
    <col min="128" max="130" width="9.125" style="423" customWidth="1"/>
    <col min="131" max="135" width="9.125" style="422" customWidth="1"/>
    <col min="136" max="136" width="9.125" style="421" customWidth="1"/>
    <col min="137" max="137" width="9.125" style="422" customWidth="1"/>
    <col min="138" max="140" width="9.125" style="424" customWidth="1"/>
    <col min="141" max="141" width="9.125" style="422" customWidth="1"/>
    <col min="142" max="144" width="9.125" style="425" customWidth="1"/>
    <col min="145" max="147" width="9.125" style="422" customWidth="1"/>
    <col min="148" max="148" width="9.125" style="424" customWidth="1"/>
    <col min="149" max="149" width="9.125" style="421" customWidth="1"/>
    <col min="150" max="151" width="9.125" style="426" customWidth="1"/>
    <col min="152" max="152" width="9.125" style="228" customWidth="1"/>
    <col min="153" max="153" width="9.125" style="421" customWidth="1"/>
    <col min="154" max="154" width="9.125" style="422" customWidth="1"/>
    <col min="155" max="155" width="9.125" style="421" customWidth="1"/>
    <col min="156" max="156" width="9.125" style="422" customWidth="1"/>
    <col min="157" max="159" width="9.125" style="423" customWidth="1"/>
    <col min="160" max="164" width="9.125" style="422" customWidth="1"/>
    <col min="165" max="165" width="9.125" style="421" customWidth="1"/>
    <col min="166" max="166" width="9.125" style="174" customWidth="1"/>
    <col min="167" max="169" width="9.125" style="121" customWidth="1"/>
    <col min="170" max="178" width="9.125" style="174" customWidth="1"/>
    <col min="179" max="179" width="9.125" style="421" customWidth="1"/>
    <col min="180" max="180" width="9.125" style="174" customWidth="1"/>
    <col min="181" max="183" width="9.125" style="419" customWidth="1"/>
    <col min="184" max="16384" width="9.125" style="174" customWidth="1"/>
  </cols>
  <sheetData>
    <row r="1" spans="1:36" ht="118.5" customHeight="1" thickBot="1">
      <c r="A1" s="524" t="s">
        <v>1337</v>
      </c>
      <c r="B1" s="525" t="s">
        <v>634</v>
      </c>
      <c r="C1" s="525" t="s">
        <v>1338</v>
      </c>
      <c r="D1" s="659" t="s">
        <v>1339</v>
      </c>
      <c r="E1" s="659" t="s">
        <v>1340</v>
      </c>
      <c r="F1" s="659" t="s">
        <v>1341</v>
      </c>
      <c r="G1" s="526" t="s">
        <v>697</v>
      </c>
      <c r="I1" s="1536" t="s">
        <v>2006</v>
      </c>
      <c r="J1" s="1537"/>
      <c r="K1" s="1538"/>
      <c r="L1" s="1207" t="s">
        <v>2049</v>
      </c>
      <c r="M1" s="1207" t="s">
        <v>2002</v>
      </c>
      <c r="N1" s="1207" t="s">
        <v>2003</v>
      </c>
      <c r="O1" s="1208" t="s">
        <v>2004</v>
      </c>
      <c r="P1" s="1208" t="s">
        <v>2005</v>
      </c>
      <c r="Q1" s="1209" t="s">
        <v>1563</v>
      </c>
      <c r="R1" s="1209" t="s">
        <v>2865</v>
      </c>
      <c r="S1" s="526" t="s">
        <v>2866</v>
      </c>
      <c r="U1" s="1536" t="s">
        <v>3027</v>
      </c>
      <c r="V1" s="1537"/>
      <c r="W1" s="1539"/>
      <c r="X1" s="1207" t="s">
        <v>2049</v>
      </c>
      <c r="Y1" s="1540" t="s">
        <v>3028</v>
      </c>
      <c r="Z1" s="1539"/>
      <c r="AA1" s="1540" t="s">
        <v>3029</v>
      </c>
      <c r="AB1" s="1539"/>
      <c r="AC1" s="1541" t="s">
        <v>3030</v>
      </c>
      <c r="AD1" s="1539"/>
      <c r="AE1" s="1540" t="s">
        <v>3031</v>
      </c>
      <c r="AF1" s="1539"/>
      <c r="AG1" s="1540" t="s">
        <v>3032</v>
      </c>
      <c r="AH1" s="1539"/>
      <c r="AI1" s="1262" t="s">
        <v>3033</v>
      </c>
      <c r="AJ1" s="1263" t="s">
        <v>2882</v>
      </c>
    </row>
    <row r="2" spans="1:183" ht="12.75">
      <c r="A2" s="218" t="s">
        <v>36</v>
      </c>
      <c r="B2" s="481"/>
      <c r="C2" s="342"/>
      <c r="D2" s="221"/>
      <c r="E2" s="221"/>
      <c r="F2" s="221"/>
      <c r="G2" s="343"/>
      <c r="I2" s="1200" t="s">
        <v>46</v>
      </c>
      <c r="J2" s="1201" t="s">
        <v>325</v>
      </c>
      <c r="K2" s="1202" t="s">
        <v>2856</v>
      </c>
      <c r="L2" s="1210" t="s">
        <v>74</v>
      </c>
      <c r="M2" s="1203" t="s">
        <v>238</v>
      </c>
      <c r="N2" s="1204">
        <v>135</v>
      </c>
      <c r="O2" s="1204">
        <v>145</v>
      </c>
      <c r="P2" s="1204">
        <v>264</v>
      </c>
      <c r="Q2" s="1205">
        <v>544</v>
      </c>
      <c r="R2" s="1204">
        <v>544</v>
      </c>
      <c r="S2" s="1206">
        <v>1</v>
      </c>
      <c r="T2" s="174"/>
      <c r="U2" s="1253" t="s">
        <v>46</v>
      </c>
      <c r="V2" s="1254" t="s">
        <v>744</v>
      </c>
      <c r="W2" s="1254" t="s">
        <v>2883</v>
      </c>
      <c r="X2" s="1256" t="s">
        <v>86</v>
      </c>
      <c r="Y2" s="1255">
        <v>0.003608796296296296</v>
      </c>
      <c r="Z2" s="1256">
        <v>15</v>
      </c>
      <c r="AA2" s="1255">
        <v>0.00366087962962963</v>
      </c>
      <c r="AB2" s="1256">
        <v>15</v>
      </c>
      <c r="AC2" s="1255">
        <v>0.005659722222222222</v>
      </c>
      <c r="AD2" s="1256">
        <v>15</v>
      </c>
      <c r="AE2" s="1255"/>
      <c r="AF2" s="1256"/>
      <c r="AG2" s="1255"/>
      <c r="AH2" s="1256"/>
      <c r="AI2" s="1257">
        <v>45</v>
      </c>
      <c r="AJ2" s="1258">
        <f aca="true" t="shared" si="0" ref="AJ2:AJ33">Z2+AB2+AD2+AF2+AH2</f>
        <v>45</v>
      </c>
      <c r="AM2" s="80"/>
      <c r="AN2" s="419"/>
      <c r="AO2" s="419"/>
      <c r="AQ2" s="174"/>
      <c r="AR2" s="174"/>
      <c r="AW2" s="80"/>
      <c r="AX2" s="419"/>
      <c r="AY2" s="419"/>
      <c r="BA2" s="174"/>
      <c r="BB2" s="81"/>
      <c r="BC2" s="174"/>
      <c r="BH2" s="174"/>
      <c r="BJ2" s="174"/>
      <c r="BK2" s="174"/>
      <c r="BL2" s="174"/>
      <c r="BN2" s="420"/>
      <c r="BO2" s="420"/>
      <c r="BP2" s="420"/>
      <c r="BT2" s="174"/>
      <c r="BU2" s="174"/>
      <c r="BV2" s="81"/>
      <c r="BX2" s="420"/>
      <c r="BY2" s="420"/>
      <c r="BZ2" s="420"/>
      <c r="CB2" s="121"/>
      <c r="CC2" s="121"/>
      <c r="CD2" s="121"/>
      <c r="CE2" s="174"/>
      <c r="CF2" s="421"/>
      <c r="CG2" s="422"/>
      <c r="CH2" s="423"/>
      <c r="CI2" s="423"/>
      <c r="CJ2" s="423"/>
      <c r="CK2" s="422"/>
      <c r="CL2" s="422"/>
      <c r="CN2" s="422"/>
      <c r="CO2" s="422"/>
      <c r="CP2" s="422"/>
      <c r="CR2" s="421"/>
      <c r="CS2" s="421"/>
      <c r="CT2" s="421"/>
      <c r="CX2" s="422"/>
      <c r="CY2" s="422"/>
      <c r="CZ2" s="422"/>
      <c r="DB2" s="421"/>
      <c r="DC2" s="421"/>
      <c r="DD2" s="421"/>
      <c r="DH2" s="422"/>
      <c r="DI2" s="422"/>
      <c r="DJ2" s="422"/>
      <c r="DL2" s="424"/>
      <c r="DN2" s="424"/>
      <c r="DP2" s="421"/>
      <c r="DR2" s="423"/>
      <c r="DS2" s="423"/>
      <c r="DT2" s="423"/>
      <c r="DV2" s="422"/>
      <c r="DX2" s="422"/>
      <c r="DY2" s="422"/>
      <c r="DZ2" s="421"/>
      <c r="EB2" s="424"/>
      <c r="EC2" s="424"/>
      <c r="ED2" s="424"/>
      <c r="EF2" s="425"/>
      <c r="EG2" s="425"/>
      <c r="EH2" s="425"/>
      <c r="EI2" s="422"/>
      <c r="EJ2" s="422"/>
      <c r="EL2" s="424"/>
      <c r="EM2" s="421"/>
      <c r="EN2" s="426"/>
      <c r="EO2" s="426"/>
      <c r="EP2" s="228"/>
      <c r="EQ2" s="421"/>
      <c r="ER2" s="422"/>
      <c r="ET2" s="422"/>
      <c r="EU2" s="423"/>
      <c r="EV2" s="423"/>
      <c r="EW2" s="423"/>
      <c r="EY2" s="422"/>
      <c r="FA2" s="422"/>
      <c r="FB2" s="422"/>
      <c r="FC2" s="421"/>
      <c r="FD2" s="174"/>
      <c r="FE2" s="121"/>
      <c r="FF2" s="121"/>
      <c r="FG2" s="121"/>
      <c r="FH2" s="174"/>
      <c r="FI2" s="174"/>
      <c r="FK2" s="174"/>
      <c r="FL2" s="174"/>
      <c r="FM2" s="174"/>
      <c r="FQ2" s="421"/>
      <c r="FS2" s="419"/>
      <c r="FT2" s="419"/>
      <c r="FU2" s="419"/>
      <c r="FW2" s="174"/>
      <c r="FY2" s="174"/>
      <c r="FZ2" s="174"/>
      <c r="GA2" s="174"/>
    </row>
    <row r="3" spans="1:183" ht="12.75">
      <c r="A3" s="339" t="s">
        <v>204</v>
      </c>
      <c r="B3" s="717">
        <v>5</v>
      </c>
      <c r="C3" s="717"/>
      <c r="D3" s="223">
        <v>5</v>
      </c>
      <c r="E3" s="223">
        <v>6</v>
      </c>
      <c r="F3" s="223">
        <v>1</v>
      </c>
      <c r="G3" s="409">
        <f aca="true" t="shared" si="1" ref="G3:G9">SUM(B3:F3)</f>
        <v>17</v>
      </c>
      <c r="I3" s="518" t="s">
        <v>50</v>
      </c>
      <c r="J3" s="1182" t="s">
        <v>1935</v>
      </c>
      <c r="K3" s="1186" t="s">
        <v>2826</v>
      </c>
      <c r="L3" s="761" t="s">
        <v>86</v>
      </c>
      <c r="M3" s="1184">
        <v>135</v>
      </c>
      <c r="N3" s="1184">
        <v>150</v>
      </c>
      <c r="O3" s="1184" t="s">
        <v>238</v>
      </c>
      <c r="P3" s="1184">
        <v>256</v>
      </c>
      <c r="Q3" s="1185">
        <v>541</v>
      </c>
      <c r="R3" s="1184">
        <v>541</v>
      </c>
      <c r="S3" s="1190">
        <v>1</v>
      </c>
      <c r="T3" s="174"/>
      <c r="U3" s="518" t="s">
        <v>50</v>
      </c>
      <c r="V3" s="496" t="s">
        <v>2884</v>
      </c>
      <c r="W3" s="496" t="s">
        <v>2885</v>
      </c>
      <c r="X3" s="1027" t="s">
        <v>86</v>
      </c>
      <c r="Y3" s="1246"/>
      <c r="Z3" s="1027"/>
      <c r="AA3" s="1246">
        <v>0.0040347222222222225</v>
      </c>
      <c r="AB3" s="1027">
        <v>10</v>
      </c>
      <c r="AC3" s="1246">
        <v>0.006863425925925926</v>
      </c>
      <c r="AD3" s="1027">
        <v>1</v>
      </c>
      <c r="AE3" s="1246">
        <v>0.005070601851851852</v>
      </c>
      <c r="AF3" s="1027">
        <v>12</v>
      </c>
      <c r="AG3" s="1246">
        <v>0.003894560185185185</v>
      </c>
      <c r="AH3" s="1027">
        <v>12</v>
      </c>
      <c r="AI3" s="1247">
        <v>34</v>
      </c>
      <c r="AJ3" s="1233">
        <f t="shared" si="0"/>
        <v>35</v>
      </c>
      <c r="AM3" s="80"/>
      <c r="AN3" s="419"/>
      <c r="AO3" s="419"/>
      <c r="AQ3" s="174"/>
      <c r="AR3" s="174"/>
      <c r="AW3" s="80"/>
      <c r="AX3" s="419"/>
      <c r="AY3" s="419"/>
      <c r="BA3" s="174"/>
      <c r="BB3" s="81"/>
      <c r="BC3" s="174"/>
      <c r="BH3" s="174"/>
      <c r="BJ3" s="174"/>
      <c r="BK3" s="174"/>
      <c r="BL3" s="174"/>
      <c r="BN3" s="420"/>
      <c r="BO3" s="420"/>
      <c r="BP3" s="420"/>
      <c r="BT3" s="174"/>
      <c r="BU3" s="174"/>
      <c r="BV3" s="81"/>
      <c r="BX3" s="420"/>
      <c r="BY3" s="420"/>
      <c r="BZ3" s="420"/>
      <c r="CB3" s="121"/>
      <c r="CC3" s="121"/>
      <c r="CD3" s="121"/>
      <c r="CE3" s="174"/>
      <c r="CF3" s="421"/>
      <c r="CG3" s="422"/>
      <c r="CH3" s="423"/>
      <c r="CI3" s="423"/>
      <c r="CJ3" s="423"/>
      <c r="CK3" s="422"/>
      <c r="CL3" s="422"/>
      <c r="CN3" s="422"/>
      <c r="CO3" s="422"/>
      <c r="CP3" s="422"/>
      <c r="CR3" s="421"/>
      <c r="CS3" s="421"/>
      <c r="CT3" s="421"/>
      <c r="CX3" s="422"/>
      <c r="CY3" s="422"/>
      <c r="CZ3" s="422"/>
      <c r="DB3" s="421"/>
      <c r="DC3" s="421"/>
      <c r="DD3" s="421"/>
      <c r="DH3" s="422"/>
      <c r="DI3" s="422"/>
      <c r="DJ3" s="422"/>
      <c r="DL3" s="424"/>
      <c r="DN3" s="424"/>
      <c r="DP3" s="421"/>
      <c r="DR3" s="423"/>
      <c r="DS3" s="423"/>
      <c r="DT3" s="423"/>
      <c r="DV3" s="422"/>
      <c r="DX3" s="422"/>
      <c r="DY3" s="422"/>
      <c r="DZ3" s="421"/>
      <c r="EB3" s="424"/>
      <c r="EC3" s="424"/>
      <c r="ED3" s="424"/>
      <c r="EF3" s="425"/>
      <c r="EG3" s="425"/>
      <c r="EH3" s="425"/>
      <c r="EI3" s="422"/>
      <c r="EJ3" s="422"/>
      <c r="EL3" s="424"/>
      <c r="EM3" s="421"/>
      <c r="EN3" s="426"/>
      <c r="EO3" s="426"/>
      <c r="EP3" s="228"/>
      <c r="EQ3" s="421"/>
      <c r="ER3" s="422"/>
      <c r="ET3" s="422"/>
      <c r="EU3" s="423"/>
      <c r="EV3" s="423"/>
      <c r="EW3" s="423"/>
      <c r="EY3" s="422"/>
      <c r="FA3" s="422"/>
      <c r="FB3" s="422"/>
      <c r="FC3" s="421"/>
      <c r="FD3" s="174"/>
      <c r="FE3" s="121"/>
      <c r="FF3" s="121"/>
      <c r="FG3" s="121"/>
      <c r="FH3" s="174"/>
      <c r="FI3" s="174"/>
      <c r="FK3" s="174"/>
      <c r="FL3" s="174"/>
      <c r="FM3" s="174"/>
      <c r="FQ3" s="421"/>
      <c r="FS3" s="419"/>
      <c r="FT3" s="419"/>
      <c r="FU3" s="419"/>
      <c r="FW3" s="174"/>
      <c r="FY3" s="174"/>
      <c r="FZ3" s="174"/>
      <c r="GA3" s="174"/>
    </row>
    <row r="4" spans="1:183" ht="12.75">
      <c r="A4" s="339" t="s">
        <v>361</v>
      </c>
      <c r="B4" s="717">
        <v>4</v>
      </c>
      <c r="C4" s="717"/>
      <c r="D4" s="223">
        <v>1</v>
      </c>
      <c r="E4" s="223">
        <v>5</v>
      </c>
      <c r="F4" s="223">
        <v>4</v>
      </c>
      <c r="G4" s="409">
        <f t="shared" si="1"/>
        <v>14</v>
      </c>
      <c r="I4" s="518" t="s">
        <v>49</v>
      </c>
      <c r="J4" s="1182" t="s">
        <v>1936</v>
      </c>
      <c r="K4" s="1182" t="s">
        <v>2827</v>
      </c>
      <c r="L4" s="761" t="s">
        <v>86</v>
      </c>
      <c r="M4" s="1184">
        <v>130</v>
      </c>
      <c r="N4" s="1185">
        <v>145</v>
      </c>
      <c r="O4" s="1184">
        <v>130</v>
      </c>
      <c r="P4" s="1184">
        <v>232</v>
      </c>
      <c r="Q4" s="1184">
        <v>507</v>
      </c>
      <c r="R4" s="1184">
        <v>637</v>
      </c>
      <c r="S4" s="1190">
        <v>2</v>
      </c>
      <c r="T4" s="419"/>
      <c r="U4" s="518" t="s">
        <v>49</v>
      </c>
      <c r="V4" s="496" t="s">
        <v>2886</v>
      </c>
      <c r="W4" s="496" t="s">
        <v>2887</v>
      </c>
      <c r="X4" s="1027" t="s">
        <v>86</v>
      </c>
      <c r="Y4" s="1246">
        <v>0.004017361111111111</v>
      </c>
      <c r="Z4" s="1027">
        <v>8</v>
      </c>
      <c r="AA4" s="1246">
        <v>0.004221064814814815</v>
      </c>
      <c r="AB4" s="1027">
        <v>4</v>
      </c>
      <c r="AC4" s="1246"/>
      <c r="AD4" s="1027"/>
      <c r="AE4" s="1246">
        <v>0.0051504629629629635</v>
      </c>
      <c r="AF4" s="1027">
        <v>10</v>
      </c>
      <c r="AG4" s="1246">
        <v>0.0038359953703703703</v>
      </c>
      <c r="AH4" s="1027">
        <v>15</v>
      </c>
      <c r="AI4" s="1247">
        <v>33</v>
      </c>
      <c r="AJ4" s="1233">
        <f t="shared" si="0"/>
        <v>37</v>
      </c>
      <c r="AM4" s="419"/>
      <c r="AO4" s="174"/>
      <c r="AP4" s="80"/>
      <c r="AS4" s="419"/>
      <c r="AT4" s="80"/>
      <c r="AW4" s="419"/>
      <c r="AY4" s="81"/>
      <c r="AZ4" s="174"/>
      <c r="BC4" s="419"/>
      <c r="BD4" s="174"/>
      <c r="BE4" s="174"/>
      <c r="BF4" s="174"/>
      <c r="BH4" s="174"/>
      <c r="BJ4" s="174"/>
      <c r="BK4" s="420"/>
      <c r="BL4" s="420"/>
      <c r="BM4" s="420"/>
      <c r="BS4" s="81"/>
      <c r="BT4" s="174"/>
      <c r="BW4" s="420"/>
      <c r="BY4" s="121"/>
      <c r="BZ4" s="121"/>
      <c r="CA4" s="121"/>
      <c r="CB4" s="174"/>
      <c r="CC4" s="421"/>
      <c r="CD4" s="422"/>
      <c r="CE4" s="423"/>
      <c r="CF4" s="423"/>
      <c r="CG4" s="423"/>
      <c r="CH4" s="422"/>
      <c r="CI4" s="422"/>
      <c r="CJ4" s="422"/>
      <c r="CK4" s="422"/>
      <c r="CL4" s="422"/>
      <c r="CN4" s="422"/>
      <c r="CO4" s="421"/>
      <c r="CP4" s="421"/>
      <c r="CQ4" s="421"/>
      <c r="CX4" s="422"/>
      <c r="DA4" s="421"/>
      <c r="DH4" s="422"/>
      <c r="DI4" s="424"/>
      <c r="DJ4" s="422"/>
      <c r="DK4" s="424"/>
      <c r="DM4" s="421"/>
      <c r="DO4" s="423"/>
      <c r="DP4" s="423"/>
      <c r="DQ4" s="423"/>
      <c r="DR4" s="422"/>
      <c r="DT4" s="422"/>
      <c r="DV4" s="422"/>
      <c r="DW4" s="421"/>
      <c r="DX4" s="422"/>
      <c r="DY4" s="424"/>
      <c r="DZ4" s="424"/>
      <c r="EA4" s="424"/>
      <c r="EC4" s="425"/>
      <c r="ED4" s="425"/>
      <c r="EE4" s="425"/>
      <c r="EF4" s="422"/>
      <c r="EH4" s="422"/>
      <c r="EJ4" s="421"/>
      <c r="EK4" s="426"/>
      <c r="EL4" s="426"/>
      <c r="EM4" s="228"/>
      <c r="EN4" s="421"/>
      <c r="EP4" s="421"/>
      <c r="ER4" s="423"/>
      <c r="ES4" s="423"/>
      <c r="ET4" s="423"/>
      <c r="EU4" s="422"/>
      <c r="EV4" s="422"/>
      <c r="EW4" s="422"/>
      <c r="EY4" s="422"/>
      <c r="EZ4" s="421"/>
      <c r="FA4" s="174"/>
      <c r="FB4" s="121"/>
      <c r="FC4" s="121"/>
      <c r="FD4" s="121"/>
      <c r="FE4" s="174"/>
      <c r="FF4" s="174"/>
      <c r="FG4" s="174"/>
      <c r="FH4" s="174"/>
      <c r="FI4" s="174"/>
      <c r="FK4" s="174"/>
      <c r="FL4" s="174"/>
      <c r="FM4" s="174"/>
      <c r="FN4" s="421"/>
      <c r="FP4" s="419"/>
      <c r="FQ4" s="419"/>
      <c r="FR4" s="419"/>
      <c r="FW4" s="174"/>
      <c r="FY4" s="174"/>
      <c r="FZ4" s="174"/>
      <c r="GA4" s="174"/>
    </row>
    <row r="5" spans="1:183" ht="12.75">
      <c r="A5" s="339" t="s">
        <v>326</v>
      </c>
      <c r="B5" s="717">
        <v>1</v>
      </c>
      <c r="C5" s="717"/>
      <c r="D5" s="223">
        <v>4</v>
      </c>
      <c r="E5" s="223">
        <v>4</v>
      </c>
      <c r="F5" s="223">
        <v>3</v>
      </c>
      <c r="G5" s="409">
        <f t="shared" si="1"/>
        <v>12</v>
      </c>
      <c r="I5" s="518" t="s">
        <v>47</v>
      </c>
      <c r="J5" s="1182" t="s">
        <v>332</v>
      </c>
      <c r="K5" s="1182" t="s">
        <v>2828</v>
      </c>
      <c r="L5" s="761" t="s">
        <v>86</v>
      </c>
      <c r="M5" s="1184">
        <v>120</v>
      </c>
      <c r="N5" s="1185" t="s">
        <v>238</v>
      </c>
      <c r="O5" s="1184">
        <v>150</v>
      </c>
      <c r="P5" s="1184">
        <v>230</v>
      </c>
      <c r="Q5" s="1184">
        <v>500</v>
      </c>
      <c r="R5" s="1184">
        <v>500</v>
      </c>
      <c r="S5" s="1190">
        <v>3</v>
      </c>
      <c r="T5" s="419"/>
      <c r="U5" s="518" t="s">
        <v>47</v>
      </c>
      <c r="V5" s="496" t="s">
        <v>804</v>
      </c>
      <c r="W5" s="496" t="s">
        <v>2888</v>
      </c>
      <c r="X5" s="1027" t="s">
        <v>86</v>
      </c>
      <c r="Y5" s="1246">
        <v>0.004207175925925926</v>
      </c>
      <c r="Z5" s="1027">
        <v>1</v>
      </c>
      <c r="AA5" s="1246">
        <v>0.004075231481481481</v>
      </c>
      <c r="AB5" s="1027">
        <v>8</v>
      </c>
      <c r="AC5" s="1246">
        <v>0.006307870370370371</v>
      </c>
      <c r="AD5" s="1027">
        <v>8</v>
      </c>
      <c r="AE5" s="1246">
        <v>0.0054293981481481485</v>
      </c>
      <c r="AF5" s="1027">
        <v>4</v>
      </c>
      <c r="AG5" s="1246">
        <v>0.003925925925925926</v>
      </c>
      <c r="AH5" s="1027">
        <v>10</v>
      </c>
      <c r="AI5" s="1247">
        <v>26</v>
      </c>
      <c r="AJ5" s="1233">
        <f t="shared" si="0"/>
        <v>31</v>
      </c>
      <c r="AM5" s="419"/>
      <c r="AO5" s="174"/>
      <c r="AP5" s="80"/>
      <c r="AS5" s="419"/>
      <c r="AT5" s="80"/>
      <c r="AW5" s="419"/>
      <c r="AY5" s="81"/>
      <c r="AZ5" s="174"/>
      <c r="BC5" s="419"/>
      <c r="BD5" s="174"/>
      <c r="BE5" s="174"/>
      <c r="BF5" s="174"/>
      <c r="BH5" s="174"/>
      <c r="BJ5" s="174"/>
      <c r="BK5" s="420"/>
      <c r="BL5" s="420"/>
      <c r="BM5" s="420"/>
      <c r="BS5" s="81"/>
      <c r="BT5" s="174"/>
      <c r="BW5" s="420"/>
      <c r="BY5" s="121"/>
      <c r="BZ5" s="121"/>
      <c r="CA5" s="121"/>
      <c r="CB5" s="174"/>
      <c r="CC5" s="421"/>
      <c r="CD5" s="422"/>
      <c r="CE5" s="423"/>
      <c r="CF5" s="423"/>
      <c r="CG5" s="423"/>
      <c r="CH5" s="422"/>
      <c r="CI5" s="422"/>
      <c r="CJ5" s="422"/>
      <c r="CK5" s="422"/>
      <c r="CL5" s="422"/>
      <c r="CN5" s="422"/>
      <c r="CO5" s="421"/>
      <c r="CP5" s="421"/>
      <c r="CQ5" s="421"/>
      <c r="CX5" s="422"/>
      <c r="DA5" s="421"/>
      <c r="DH5" s="422"/>
      <c r="DI5" s="424"/>
      <c r="DJ5" s="422"/>
      <c r="DK5" s="424"/>
      <c r="DM5" s="421"/>
      <c r="DO5" s="423"/>
      <c r="DP5" s="423"/>
      <c r="DQ5" s="423"/>
      <c r="DR5" s="422"/>
      <c r="DT5" s="422"/>
      <c r="DV5" s="422"/>
      <c r="DW5" s="421"/>
      <c r="DX5" s="422"/>
      <c r="DY5" s="424"/>
      <c r="DZ5" s="424"/>
      <c r="EA5" s="424"/>
      <c r="EC5" s="425"/>
      <c r="ED5" s="425"/>
      <c r="EE5" s="425"/>
      <c r="EF5" s="422"/>
      <c r="EH5" s="422"/>
      <c r="EJ5" s="421"/>
      <c r="EK5" s="426"/>
      <c r="EL5" s="426"/>
      <c r="EM5" s="228"/>
      <c r="EN5" s="421"/>
      <c r="EP5" s="421"/>
      <c r="ER5" s="423"/>
      <c r="ES5" s="423"/>
      <c r="ET5" s="423"/>
      <c r="EU5" s="422"/>
      <c r="EV5" s="422"/>
      <c r="EW5" s="422"/>
      <c r="EY5" s="422"/>
      <c r="EZ5" s="421"/>
      <c r="FA5" s="174"/>
      <c r="FB5" s="121"/>
      <c r="FC5" s="121"/>
      <c r="FD5" s="121"/>
      <c r="FE5" s="174"/>
      <c r="FF5" s="174"/>
      <c r="FG5" s="174"/>
      <c r="FH5" s="174"/>
      <c r="FI5" s="174"/>
      <c r="FK5" s="174"/>
      <c r="FL5" s="174"/>
      <c r="FM5" s="174"/>
      <c r="FN5" s="421"/>
      <c r="FP5" s="419"/>
      <c r="FQ5" s="419"/>
      <c r="FR5" s="419"/>
      <c r="FW5" s="174"/>
      <c r="FY5" s="174"/>
      <c r="FZ5" s="174"/>
      <c r="GA5" s="174"/>
    </row>
    <row r="6" spans="1:183" ht="12.75">
      <c r="A6" s="339" t="s">
        <v>129</v>
      </c>
      <c r="B6" s="717">
        <v>3</v>
      </c>
      <c r="C6" s="717"/>
      <c r="D6" s="223">
        <v>2</v>
      </c>
      <c r="E6" s="223">
        <v>1</v>
      </c>
      <c r="F6" s="223">
        <v>5</v>
      </c>
      <c r="G6" s="409">
        <f t="shared" si="1"/>
        <v>11</v>
      </c>
      <c r="I6" s="518" t="s">
        <v>55</v>
      </c>
      <c r="J6" s="1182" t="s">
        <v>334</v>
      </c>
      <c r="K6" s="1187" t="s">
        <v>2859</v>
      </c>
      <c r="L6" s="761" t="s">
        <v>74</v>
      </c>
      <c r="M6" s="1183" t="s">
        <v>238</v>
      </c>
      <c r="N6" s="1185">
        <v>140</v>
      </c>
      <c r="O6" s="1184">
        <v>126</v>
      </c>
      <c r="P6" s="1184">
        <v>226</v>
      </c>
      <c r="Q6" s="1184">
        <v>492</v>
      </c>
      <c r="R6" s="1184">
        <v>492</v>
      </c>
      <c r="S6" s="1190">
        <v>2</v>
      </c>
      <c r="T6" s="419"/>
      <c r="U6" s="518" t="s">
        <v>55</v>
      </c>
      <c r="V6" s="496" t="s">
        <v>751</v>
      </c>
      <c r="W6" s="496" t="s">
        <v>2889</v>
      </c>
      <c r="X6" s="1027" t="s">
        <v>86</v>
      </c>
      <c r="Y6" s="1246">
        <v>0.003792824074074074</v>
      </c>
      <c r="Z6" s="1027">
        <v>12</v>
      </c>
      <c r="AA6" s="1246"/>
      <c r="AB6" s="1027"/>
      <c r="AC6" s="1246">
        <v>0.0061574074074074074</v>
      </c>
      <c r="AD6" s="1027">
        <v>12</v>
      </c>
      <c r="AE6" s="1246"/>
      <c r="AF6" s="1027"/>
      <c r="AG6" s="1246"/>
      <c r="AH6" s="1027"/>
      <c r="AI6" s="1247">
        <v>24</v>
      </c>
      <c r="AJ6" s="1233">
        <f t="shared" si="0"/>
        <v>24</v>
      </c>
      <c r="AM6" s="419"/>
      <c r="AO6" s="174"/>
      <c r="AP6" s="80"/>
      <c r="AS6" s="419"/>
      <c r="AT6" s="80"/>
      <c r="AW6" s="419"/>
      <c r="AY6" s="81"/>
      <c r="AZ6" s="174"/>
      <c r="BC6" s="419"/>
      <c r="BD6" s="174"/>
      <c r="BE6" s="174"/>
      <c r="BF6" s="174"/>
      <c r="BH6" s="174"/>
      <c r="BJ6" s="174"/>
      <c r="BK6" s="420"/>
      <c r="BL6" s="420"/>
      <c r="BM6" s="420"/>
      <c r="BS6" s="81"/>
      <c r="BT6" s="174"/>
      <c r="BW6" s="420"/>
      <c r="BY6" s="121"/>
      <c r="BZ6" s="121"/>
      <c r="CA6" s="121"/>
      <c r="CB6" s="174"/>
      <c r="CC6" s="421"/>
      <c r="CD6" s="422"/>
      <c r="CE6" s="423"/>
      <c r="CF6" s="423"/>
      <c r="CG6" s="423"/>
      <c r="CH6" s="422"/>
      <c r="CI6" s="422"/>
      <c r="CJ6" s="422"/>
      <c r="CK6" s="422"/>
      <c r="CL6" s="422"/>
      <c r="CN6" s="422"/>
      <c r="CO6" s="421"/>
      <c r="CP6" s="421"/>
      <c r="CQ6" s="421"/>
      <c r="CX6" s="422"/>
      <c r="DA6" s="421"/>
      <c r="DH6" s="422"/>
      <c r="DI6" s="424"/>
      <c r="DJ6" s="422"/>
      <c r="DK6" s="424"/>
      <c r="DM6" s="421"/>
      <c r="DO6" s="423"/>
      <c r="DP6" s="423"/>
      <c r="DQ6" s="423"/>
      <c r="DR6" s="422"/>
      <c r="DT6" s="422"/>
      <c r="DV6" s="422"/>
      <c r="DW6" s="421"/>
      <c r="DX6" s="422"/>
      <c r="DY6" s="424"/>
      <c r="DZ6" s="424"/>
      <c r="EA6" s="424"/>
      <c r="EC6" s="425"/>
      <c r="ED6" s="425"/>
      <c r="EE6" s="425"/>
      <c r="EF6" s="422"/>
      <c r="EH6" s="422"/>
      <c r="EJ6" s="421"/>
      <c r="EK6" s="426"/>
      <c r="EL6" s="426"/>
      <c r="EM6" s="228"/>
      <c r="EN6" s="421"/>
      <c r="EP6" s="421"/>
      <c r="ER6" s="423"/>
      <c r="ES6" s="423"/>
      <c r="ET6" s="423"/>
      <c r="EU6" s="422"/>
      <c r="EV6" s="422"/>
      <c r="EW6" s="422"/>
      <c r="EY6" s="422"/>
      <c r="EZ6" s="421"/>
      <c r="FA6" s="174"/>
      <c r="FB6" s="121"/>
      <c r="FC6" s="121"/>
      <c r="FD6" s="121"/>
      <c r="FE6" s="174"/>
      <c r="FF6" s="174"/>
      <c r="FG6" s="174"/>
      <c r="FH6" s="174"/>
      <c r="FI6" s="174"/>
      <c r="FK6" s="174"/>
      <c r="FL6" s="174"/>
      <c r="FM6" s="174"/>
      <c r="FN6" s="421"/>
      <c r="FP6" s="419"/>
      <c r="FQ6" s="419"/>
      <c r="FR6" s="419"/>
      <c r="FW6" s="174"/>
      <c r="FY6" s="174"/>
      <c r="FZ6" s="174"/>
      <c r="GA6" s="174"/>
    </row>
    <row r="7" spans="1:183" ht="12.75">
      <c r="A7" s="415" t="s">
        <v>222</v>
      </c>
      <c r="B7" s="332">
        <v>2</v>
      </c>
      <c r="C7" s="332">
        <v>2</v>
      </c>
      <c r="D7" s="325">
        <v>3</v>
      </c>
      <c r="E7" s="325"/>
      <c r="F7" s="325"/>
      <c r="G7" s="523">
        <f t="shared" si="1"/>
        <v>7</v>
      </c>
      <c r="H7" s="228"/>
      <c r="I7" s="518" t="s">
        <v>52</v>
      </c>
      <c r="J7" s="1182" t="s">
        <v>327</v>
      </c>
      <c r="K7" s="1186" t="s">
        <v>2829</v>
      </c>
      <c r="L7" s="761" t="s">
        <v>86</v>
      </c>
      <c r="M7" s="1184">
        <v>132</v>
      </c>
      <c r="N7" s="1184" t="s">
        <v>238</v>
      </c>
      <c r="O7" s="1184">
        <v>135</v>
      </c>
      <c r="P7" s="1184">
        <v>222</v>
      </c>
      <c r="Q7" s="1184">
        <v>489</v>
      </c>
      <c r="R7" s="1184">
        <v>489</v>
      </c>
      <c r="S7" s="1190">
        <v>4</v>
      </c>
      <c r="T7" s="419"/>
      <c r="U7" s="518" t="s">
        <v>52</v>
      </c>
      <c r="V7" s="496" t="s">
        <v>797</v>
      </c>
      <c r="W7" s="496" t="s">
        <v>2890</v>
      </c>
      <c r="X7" s="1027" t="s">
        <v>86</v>
      </c>
      <c r="Y7" s="1246">
        <v>0.0041875</v>
      </c>
      <c r="Z7" s="1027">
        <v>2</v>
      </c>
      <c r="AA7" s="1246">
        <v>0.0038391203703703708</v>
      </c>
      <c r="AB7" s="1027">
        <v>12</v>
      </c>
      <c r="AC7" s="1246">
        <v>0.008344907407407409</v>
      </c>
      <c r="AD7" s="1027">
        <v>1</v>
      </c>
      <c r="AE7" s="1246">
        <v>0.005350694444444445</v>
      </c>
      <c r="AF7" s="1027">
        <v>6</v>
      </c>
      <c r="AG7" s="1246">
        <v>0.003998032407407408</v>
      </c>
      <c r="AH7" s="1027">
        <v>6</v>
      </c>
      <c r="AI7" s="1247">
        <v>24</v>
      </c>
      <c r="AJ7" s="1233">
        <f t="shared" si="0"/>
        <v>27</v>
      </c>
      <c r="AL7" s="174"/>
      <c r="AN7" s="80"/>
      <c r="AO7" s="419"/>
      <c r="AR7" s="80"/>
      <c r="AS7" s="419"/>
      <c r="AV7" s="174"/>
      <c r="AW7" s="81"/>
      <c r="AY7" s="419"/>
      <c r="BB7" s="174"/>
      <c r="BC7" s="174"/>
      <c r="BD7" s="174"/>
      <c r="BE7" s="174"/>
      <c r="BF7" s="174"/>
      <c r="BH7" s="174"/>
      <c r="BI7" s="420"/>
      <c r="BJ7" s="420"/>
      <c r="BK7" s="420"/>
      <c r="BL7" s="174"/>
      <c r="BQ7" s="81"/>
      <c r="BS7" s="420"/>
      <c r="BV7" s="174"/>
      <c r="BW7" s="121"/>
      <c r="BX7" s="121"/>
      <c r="BY7" s="121"/>
      <c r="CA7" s="421"/>
      <c r="CB7" s="422"/>
      <c r="CC7" s="423"/>
      <c r="CD7" s="423"/>
      <c r="CE7" s="423"/>
      <c r="CF7" s="422"/>
      <c r="CG7" s="422"/>
      <c r="CH7" s="422"/>
      <c r="CI7" s="422"/>
      <c r="CJ7" s="422"/>
      <c r="CK7" s="422"/>
      <c r="CL7" s="422"/>
      <c r="CM7" s="421"/>
      <c r="CN7" s="421"/>
      <c r="CO7" s="421"/>
      <c r="CP7" s="422"/>
      <c r="CW7" s="421"/>
      <c r="CZ7" s="422"/>
      <c r="DG7" s="424"/>
      <c r="DH7" s="422"/>
      <c r="DI7" s="424"/>
      <c r="DJ7" s="422"/>
      <c r="DK7" s="421"/>
      <c r="DM7" s="423"/>
      <c r="DN7" s="423"/>
      <c r="DO7" s="423"/>
      <c r="DR7" s="422"/>
      <c r="DT7" s="422"/>
      <c r="DU7" s="421"/>
      <c r="DV7" s="422"/>
      <c r="DW7" s="424"/>
      <c r="DX7" s="424"/>
      <c r="DY7" s="424"/>
      <c r="DZ7" s="422"/>
      <c r="EA7" s="425"/>
      <c r="EB7" s="425"/>
      <c r="EC7" s="425"/>
      <c r="EF7" s="422"/>
      <c r="EG7" s="424"/>
      <c r="EH7" s="421"/>
      <c r="EI7" s="426"/>
      <c r="EJ7" s="426"/>
      <c r="EK7" s="228"/>
      <c r="EL7" s="421"/>
      <c r="EM7" s="422"/>
      <c r="EN7" s="421"/>
      <c r="EP7" s="423"/>
      <c r="EQ7" s="423"/>
      <c r="ER7" s="423"/>
      <c r="ES7" s="422"/>
      <c r="ET7" s="422"/>
      <c r="EU7" s="422"/>
      <c r="EV7" s="422"/>
      <c r="EW7" s="422"/>
      <c r="EX7" s="421"/>
      <c r="EY7" s="174"/>
      <c r="EZ7" s="121"/>
      <c r="FA7" s="121"/>
      <c r="FB7" s="121"/>
      <c r="FC7" s="174"/>
      <c r="FD7" s="174"/>
      <c r="FE7" s="174"/>
      <c r="FF7" s="174"/>
      <c r="FG7" s="174"/>
      <c r="FH7" s="174"/>
      <c r="FI7" s="174"/>
      <c r="FK7" s="174"/>
      <c r="FL7" s="421"/>
      <c r="FM7" s="174"/>
      <c r="FN7" s="419"/>
      <c r="FO7" s="419"/>
      <c r="FP7" s="419"/>
      <c r="FW7" s="174"/>
      <c r="FY7" s="174"/>
      <c r="FZ7" s="174"/>
      <c r="GA7" s="174"/>
    </row>
    <row r="8" spans="1:183" ht="12.75">
      <c r="A8" s="339" t="s">
        <v>32</v>
      </c>
      <c r="B8" s="717"/>
      <c r="C8" s="717">
        <v>1</v>
      </c>
      <c r="D8" s="223"/>
      <c r="E8" s="223">
        <v>2</v>
      </c>
      <c r="F8" s="223">
        <v>2</v>
      </c>
      <c r="G8" s="409">
        <f t="shared" si="1"/>
        <v>5</v>
      </c>
      <c r="H8" s="228"/>
      <c r="I8" s="1191" t="s">
        <v>56</v>
      </c>
      <c r="J8" s="1182" t="s">
        <v>1933</v>
      </c>
      <c r="K8" s="1186" t="s">
        <v>2830</v>
      </c>
      <c r="L8" s="761" t="s">
        <v>86</v>
      </c>
      <c r="M8" s="1184">
        <v>145</v>
      </c>
      <c r="N8" s="1184">
        <v>132</v>
      </c>
      <c r="O8" s="1184" t="s">
        <v>238</v>
      </c>
      <c r="P8" s="1184">
        <v>210</v>
      </c>
      <c r="Q8" s="1184">
        <v>487</v>
      </c>
      <c r="R8" s="1184">
        <v>487</v>
      </c>
      <c r="S8" s="1190">
        <v>5</v>
      </c>
      <c r="T8" s="419"/>
      <c r="U8" s="1191" t="s">
        <v>56</v>
      </c>
      <c r="V8" s="496" t="s">
        <v>783</v>
      </c>
      <c r="W8" s="496" t="s">
        <v>2888</v>
      </c>
      <c r="X8" s="1027" t="s">
        <v>86</v>
      </c>
      <c r="Y8" s="1246">
        <v>0.004140046296296296</v>
      </c>
      <c r="Z8" s="1027">
        <v>4</v>
      </c>
      <c r="AA8" s="1246">
        <v>0.004277777777777778</v>
      </c>
      <c r="AB8" s="1027">
        <v>3</v>
      </c>
      <c r="AC8" s="1246">
        <v>0.006238425925925925</v>
      </c>
      <c r="AD8" s="1027">
        <v>10</v>
      </c>
      <c r="AE8" s="1246"/>
      <c r="AF8" s="1027"/>
      <c r="AG8" s="1246">
        <v>0.003981018518518518</v>
      </c>
      <c r="AH8" s="1027">
        <v>8</v>
      </c>
      <c r="AI8" s="1247">
        <v>22</v>
      </c>
      <c r="AJ8" s="1233">
        <f t="shared" si="0"/>
        <v>25</v>
      </c>
      <c r="AL8" s="174"/>
      <c r="AN8" s="80"/>
      <c r="AO8" s="419"/>
      <c r="AR8" s="80"/>
      <c r="AS8" s="419"/>
      <c r="AV8" s="174"/>
      <c r="AW8" s="81"/>
      <c r="AY8" s="419"/>
      <c r="BB8" s="174"/>
      <c r="BC8" s="174"/>
      <c r="BD8" s="174"/>
      <c r="BE8" s="174"/>
      <c r="BF8" s="174"/>
      <c r="BH8" s="174"/>
      <c r="BI8" s="420"/>
      <c r="BJ8" s="420"/>
      <c r="BK8" s="420"/>
      <c r="BL8" s="174"/>
      <c r="BQ8" s="81"/>
      <c r="BS8" s="420"/>
      <c r="BV8" s="174"/>
      <c r="BW8" s="121"/>
      <c r="BX8" s="121"/>
      <c r="BY8" s="121"/>
      <c r="CA8" s="421"/>
      <c r="CB8" s="422"/>
      <c r="CC8" s="423"/>
      <c r="CD8" s="423"/>
      <c r="CE8" s="423"/>
      <c r="CF8" s="422"/>
      <c r="CG8" s="422"/>
      <c r="CH8" s="422"/>
      <c r="CI8" s="422"/>
      <c r="CJ8" s="422"/>
      <c r="CK8" s="422"/>
      <c r="CL8" s="422"/>
      <c r="CM8" s="421"/>
      <c r="CN8" s="421"/>
      <c r="CO8" s="421"/>
      <c r="CP8" s="422"/>
      <c r="CW8" s="421"/>
      <c r="CZ8" s="422"/>
      <c r="DG8" s="424"/>
      <c r="DH8" s="422"/>
      <c r="DI8" s="424"/>
      <c r="DJ8" s="422"/>
      <c r="DK8" s="421"/>
      <c r="DM8" s="423"/>
      <c r="DN8" s="423"/>
      <c r="DO8" s="423"/>
      <c r="DR8" s="422"/>
      <c r="DT8" s="422"/>
      <c r="DU8" s="421"/>
      <c r="DV8" s="422"/>
      <c r="DW8" s="424"/>
      <c r="DX8" s="424"/>
      <c r="DY8" s="424"/>
      <c r="DZ8" s="422"/>
      <c r="EA8" s="425"/>
      <c r="EB8" s="425"/>
      <c r="EC8" s="425"/>
      <c r="EF8" s="422"/>
      <c r="EG8" s="424"/>
      <c r="EH8" s="421"/>
      <c r="EI8" s="426"/>
      <c r="EJ8" s="426"/>
      <c r="EK8" s="228"/>
      <c r="EL8" s="421"/>
      <c r="EM8" s="422"/>
      <c r="EN8" s="421"/>
      <c r="EP8" s="423"/>
      <c r="EQ8" s="423"/>
      <c r="ER8" s="423"/>
      <c r="ES8" s="422"/>
      <c r="ET8" s="422"/>
      <c r="EU8" s="422"/>
      <c r="EV8" s="422"/>
      <c r="EW8" s="422"/>
      <c r="EX8" s="421"/>
      <c r="EY8" s="174"/>
      <c r="EZ8" s="121"/>
      <c r="FA8" s="121"/>
      <c r="FB8" s="121"/>
      <c r="FC8" s="174"/>
      <c r="FD8" s="174"/>
      <c r="FE8" s="174"/>
      <c r="FF8" s="174"/>
      <c r="FG8" s="174"/>
      <c r="FH8" s="174"/>
      <c r="FI8" s="174"/>
      <c r="FK8" s="174"/>
      <c r="FL8" s="421"/>
      <c r="FM8" s="174"/>
      <c r="FN8" s="419"/>
      <c r="FO8" s="419"/>
      <c r="FP8" s="419"/>
      <c r="FW8" s="174"/>
      <c r="FY8" s="174"/>
      <c r="FZ8" s="174"/>
      <c r="GA8" s="174"/>
    </row>
    <row r="9" spans="1:183" ht="13.5" thickBot="1">
      <c r="A9" s="346" t="s">
        <v>225</v>
      </c>
      <c r="B9" s="718"/>
      <c r="C9" s="718"/>
      <c r="D9" s="226"/>
      <c r="E9" s="226">
        <v>3</v>
      </c>
      <c r="F9" s="226"/>
      <c r="G9" s="410">
        <f t="shared" si="1"/>
        <v>3</v>
      </c>
      <c r="I9" s="1191" t="s">
        <v>53</v>
      </c>
      <c r="J9" s="1182" t="s">
        <v>1956</v>
      </c>
      <c r="K9" s="1186" t="s">
        <v>2829</v>
      </c>
      <c r="L9" s="761" t="s">
        <v>74</v>
      </c>
      <c r="M9" s="1184">
        <v>124</v>
      </c>
      <c r="N9" s="1184">
        <v>128</v>
      </c>
      <c r="O9" s="1184" t="s">
        <v>238</v>
      </c>
      <c r="P9" s="1184">
        <v>218</v>
      </c>
      <c r="Q9" s="1184">
        <v>470</v>
      </c>
      <c r="R9" s="1184">
        <v>470</v>
      </c>
      <c r="S9" s="1190">
        <v>3</v>
      </c>
      <c r="T9" s="419"/>
      <c r="U9" s="1191" t="s">
        <v>53</v>
      </c>
      <c r="V9" s="496" t="s">
        <v>810</v>
      </c>
      <c r="W9" s="496" t="s">
        <v>2891</v>
      </c>
      <c r="X9" s="1027" t="s">
        <v>86</v>
      </c>
      <c r="Y9" s="1246">
        <v>0.004244212962962963</v>
      </c>
      <c r="Z9" s="1027">
        <v>1</v>
      </c>
      <c r="AA9" s="1246">
        <v>0.004201388888888889</v>
      </c>
      <c r="AB9" s="1027">
        <v>5</v>
      </c>
      <c r="AC9" s="1246"/>
      <c r="AD9" s="1027"/>
      <c r="AE9" s="1246">
        <v>0.004920138888888889</v>
      </c>
      <c r="AF9" s="1027">
        <v>15</v>
      </c>
      <c r="AG9" s="1246"/>
      <c r="AH9" s="1027"/>
      <c r="AI9" s="1247">
        <v>21</v>
      </c>
      <c r="AJ9" s="1233">
        <f t="shared" si="0"/>
        <v>21</v>
      </c>
      <c r="AL9" s="174"/>
      <c r="AN9" s="80"/>
      <c r="AO9" s="419"/>
      <c r="AR9" s="80"/>
      <c r="AS9" s="419"/>
      <c r="AV9" s="174"/>
      <c r="AW9" s="81"/>
      <c r="AY9" s="419"/>
      <c r="BB9" s="174"/>
      <c r="BC9" s="174"/>
      <c r="BD9" s="174"/>
      <c r="BE9" s="174"/>
      <c r="BF9" s="174"/>
      <c r="BH9" s="174"/>
      <c r="BI9" s="420"/>
      <c r="BJ9" s="420"/>
      <c r="BK9" s="420"/>
      <c r="BL9" s="174"/>
      <c r="BQ9" s="81"/>
      <c r="BS9" s="420"/>
      <c r="BV9" s="174"/>
      <c r="BW9" s="121"/>
      <c r="BX9" s="121"/>
      <c r="BY9" s="121"/>
      <c r="CA9" s="421"/>
      <c r="CB9" s="422"/>
      <c r="CC9" s="423"/>
      <c r="CD9" s="423"/>
      <c r="CE9" s="423"/>
      <c r="CF9" s="422"/>
      <c r="CG9" s="422"/>
      <c r="CH9" s="422"/>
      <c r="CI9" s="422"/>
      <c r="CJ9" s="422"/>
      <c r="CK9" s="422"/>
      <c r="CL9" s="422"/>
      <c r="CM9" s="421"/>
      <c r="CN9" s="421"/>
      <c r="CO9" s="421"/>
      <c r="CP9" s="422"/>
      <c r="CW9" s="421"/>
      <c r="CZ9" s="422"/>
      <c r="DG9" s="424"/>
      <c r="DH9" s="422"/>
      <c r="DI9" s="424"/>
      <c r="DJ9" s="422"/>
      <c r="DK9" s="421"/>
      <c r="DM9" s="423"/>
      <c r="DN9" s="423"/>
      <c r="DO9" s="423"/>
      <c r="DR9" s="422"/>
      <c r="DT9" s="422"/>
      <c r="DU9" s="421"/>
      <c r="DV9" s="422"/>
      <c r="DW9" s="424"/>
      <c r="DX9" s="424"/>
      <c r="DY9" s="424"/>
      <c r="DZ9" s="422"/>
      <c r="EA9" s="425"/>
      <c r="EB9" s="425"/>
      <c r="EC9" s="425"/>
      <c r="EF9" s="422"/>
      <c r="EG9" s="424"/>
      <c r="EH9" s="421"/>
      <c r="EI9" s="426"/>
      <c r="EJ9" s="426"/>
      <c r="EK9" s="228"/>
      <c r="EL9" s="421"/>
      <c r="EM9" s="422"/>
      <c r="EN9" s="421"/>
      <c r="EP9" s="423"/>
      <c r="EQ9" s="423"/>
      <c r="ER9" s="423"/>
      <c r="ES9" s="422"/>
      <c r="ET9" s="422"/>
      <c r="EU9" s="422"/>
      <c r="EV9" s="422"/>
      <c r="EW9" s="422"/>
      <c r="EX9" s="421"/>
      <c r="EY9" s="174"/>
      <c r="EZ9" s="121"/>
      <c r="FA9" s="121"/>
      <c r="FB9" s="121"/>
      <c r="FC9" s="174"/>
      <c r="FD9" s="174"/>
      <c r="FE9" s="174"/>
      <c r="FF9" s="174"/>
      <c r="FG9" s="174"/>
      <c r="FH9" s="174"/>
      <c r="FI9" s="174"/>
      <c r="FK9" s="174"/>
      <c r="FL9" s="421"/>
      <c r="FM9" s="174"/>
      <c r="FN9" s="419"/>
      <c r="FO9" s="419"/>
      <c r="FP9" s="419"/>
      <c r="FW9" s="174"/>
      <c r="FY9" s="174"/>
      <c r="FZ9" s="174"/>
      <c r="GA9" s="174"/>
    </row>
    <row r="10" spans="1:183" ht="12.75">
      <c r="A10" s="521" t="s">
        <v>37</v>
      </c>
      <c r="B10" s="81"/>
      <c r="C10" s="228"/>
      <c r="G10" s="522"/>
      <c r="I10" s="1191" t="s">
        <v>57</v>
      </c>
      <c r="J10" s="1182" t="s">
        <v>1955</v>
      </c>
      <c r="K10" s="1186" t="s">
        <v>2831</v>
      </c>
      <c r="L10" s="761" t="s">
        <v>74</v>
      </c>
      <c r="M10" s="1184">
        <v>126</v>
      </c>
      <c r="N10" s="1184" t="s">
        <v>238</v>
      </c>
      <c r="O10" s="1185">
        <v>120</v>
      </c>
      <c r="P10" s="1184">
        <v>216</v>
      </c>
      <c r="Q10" s="1184">
        <v>462</v>
      </c>
      <c r="R10" s="1184">
        <v>462</v>
      </c>
      <c r="S10" s="1190">
        <v>4</v>
      </c>
      <c r="T10" s="174"/>
      <c r="U10" s="1191" t="s">
        <v>57</v>
      </c>
      <c r="V10" s="496" t="s">
        <v>2892</v>
      </c>
      <c r="W10" s="496" t="s">
        <v>2893</v>
      </c>
      <c r="X10" s="1027" t="s">
        <v>86</v>
      </c>
      <c r="Y10" s="1246">
        <v>0.004083333333333334</v>
      </c>
      <c r="Z10" s="1027">
        <v>6</v>
      </c>
      <c r="AA10" s="1246">
        <v>0.0045231481481481485</v>
      </c>
      <c r="AB10" s="1027">
        <v>1</v>
      </c>
      <c r="AC10" s="1246">
        <v>0.006423611111111112</v>
      </c>
      <c r="AD10" s="1027">
        <v>6</v>
      </c>
      <c r="AE10" s="1246">
        <v>0.005418981481481482</v>
      </c>
      <c r="AF10" s="1027">
        <v>5</v>
      </c>
      <c r="AG10" s="1246">
        <v>0.004673263888888889</v>
      </c>
      <c r="AH10" s="1027">
        <v>1</v>
      </c>
      <c r="AI10" s="1247">
        <v>17</v>
      </c>
      <c r="AJ10" s="1233">
        <f t="shared" si="0"/>
        <v>19</v>
      </c>
      <c r="AK10" s="80"/>
      <c r="AM10" s="419"/>
      <c r="AN10" s="419"/>
      <c r="AO10" s="174"/>
      <c r="AP10" s="174"/>
      <c r="AQ10" s="80"/>
      <c r="AS10" s="419"/>
      <c r="AU10" s="80"/>
      <c r="AW10" s="419"/>
      <c r="AX10" s="419"/>
      <c r="AY10" s="174"/>
      <c r="AZ10" s="81"/>
      <c r="BA10" s="174"/>
      <c r="BC10" s="419"/>
      <c r="BE10" s="174"/>
      <c r="BF10" s="174"/>
      <c r="BH10" s="174"/>
      <c r="BJ10" s="174"/>
      <c r="BK10" s="174"/>
      <c r="BL10" s="420"/>
      <c r="BM10" s="420"/>
      <c r="BN10" s="420"/>
      <c r="BT10" s="81"/>
      <c r="BU10" s="174"/>
      <c r="BW10" s="420"/>
      <c r="BX10" s="420"/>
      <c r="BZ10" s="121"/>
      <c r="CA10" s="121"/>
      <c r="CB10" s="121"/>
      <c r="CD10" s="421"/>
      <c r="CE10" s="422"/>
      <c r="CF10" s="423"/>
      <c r="CG10" s="423"/>
      <c r="CH10" s="423"/>
      <c r="CI10" s="422"/>
      <c r="CJ10" s="422"/>
      <c r="CK10" s="422"/>
      <c r="CL10" s="422"/>
      <c r="CN10" s="422"/>
      <c r="CO10" s="422"/>
      <c r="CP10" s="421"/>
      <c r="CQ10" s="421"/>
      <c r="CR10" s="421"/>
      <c r="CX10" s="422"/>
      <c r="CY10" s="422"/>
      <c r="DA10" s="421"/>
      <c r="DB10" s="421"/>
      <c r="DH10" s="422"/>
      <c r="DI10" s="422"/>
      <c r="DJ10" s="424"/>
      <c r="DL10" s="424"/>
      <c r="DN10" s="421"/>
      <c r="DP10" s="423"/>
      <c r="DQ10" s="423"/>
      <c r="DR10" s="423"/>
      <c r="DT10" s="422"/>
      <c r="DV10" s="422"/>
      <c r="DX10" s="421"/>
      <c r="DY10" s="422"/>
      <c r="DZ10" s="424"/>
      <c r="EA10" s="424"/>
      <c r="EB10" s="424"/>
      <c r="ED10" s="425"/>
      <c r="EE10" s="425"/>
      <c r="EF10" s="425"/>
      <c r="EH10" s="422"/>
      <c r="EI10" s="422"/>
      <c r="EK10" s="421"/>
      <c r="EL10" s="426"/>
      <c r="EM10" s="426"/>
      <c r="EN10" s="228"/>
      <c r="EO10" s="421"/>
      <c r="EQ10" s="421"/>
      <c r="ER10" s="422"/>
      <c r="ES10" s="423"/>
      <c r="ET10" s="423"/>
      <c r="EU10" s="423"/>
      <c r="EV10" s="422"/>
      <c r="EW10" s="422"/>
      <c r="EY10" s="422"/>
      <c r="FA10" s="421"/>
      <c r="FB10" s="174"/>
      <c r="FC10" s="121"/>
      <c r="FD10" s="121"/>
      <c r="FE10" s="121"/>
      <c r="FF10" s="174"/>
      <c r="FG10" s="174"/>
      <c r="FH10" s="174"/>
      <c r="FI10" s="174"/>
      <c r="FK10" s="174"/>
      <c r="FL10" s="174"/>
      <c r="FM10" s="174"/>
      <c r="FO10" s="421"/>
      <c r="FQ10" s="419"/>
      <c r="FR10" s="419"/>
      <c r="FS10" s="419"/>
      <c r="FW10" s="174"/>
      <c r="FY10" s="174"/>
      <c r="FZ10" s="174"/>
      <c r="GA10" s="174"/>
    </row>
    <row r="11" spans="1:183" ht="12.75">
      <c r="A11" s="350" t="s">
        <v>177</v>
      </c>
      <c r="B11" s="203">
        <v>5</v>
      </c>
      <c r="C11" s="340"/>
      <c r="D11" s="223">
        <v>7</v>
      </c>
      <c r="E11" s="223">
        <v>7</v>
      </c>
      <c r="F11" s="223">
        <v>7</v>
      </c>
      <c r="G11" s="409">
        <f aca="true" t="shared" si="2" ref="G11:G19">SUM(B11:F11)</f>
        <v>26</v>
      </c>
      <c r="I11" s="1191" t="s">
        <v>51</v>
      </c>
      <c r="J11" s="1182" t="s">
        <v>1934</v>
      </c>
      <c r="K11" s="1186" t="s">
        <v>2830</v>
      </c>
      <c r="L11" s="761" t="s">
        <v>86</v>
      </c>
      <c r="M11" s="1184">
        <v>140</v>
      </c>
      <c r="N11" s="1184">
        <v>130</v>
      </c>
      <c r="O11" s="1184" t="s">
        <v>238</v>
      </c>
      <c r="P11" s="1184">
        <v>192</v>
      </c>
      <c r="Q11" s="1184">
        <v>462</v>
      </c>
      <c r="R11" s="1184">
        <v>462</v>
      </c>
      <c r="S11" s="1190">
        <v>6</v>
      </c>
      <c r="T11" s="184"/>
      <c r="U11" s="1191" t="s">
        <v>51</v>
      </c>
      <c r="V11" s="496" t="s">
        <v>926</v>
      </c>
      <c r="W11" s="496" t="s">
        <v>2891</v>
      </c>
      <c r="X11" s="1027" t="s">
        <v>86</v>
      </c>
      <c r="Y11" s="1246">
        <v>0.004652777777777777</v>
      </c>
      <c r="Z11" s="1027">
        <v>1</v>
      </c>
      <c r="AA11" s="1246">
        <v>0.0044525462962962965</v>
      </c>
      <c r="AB11" s="1027">
        <v>1</v>
      </c>
      <c r="AC11" s="1246"/>
      <c r="AD11" s="1027"/>
      <c r="AE11" s="1246">
        <v>0.005332175925925927</v>
      </c>
      <c r="AF11" s="1027">
        <v>8</v>
      </c>
      <c r="AG11" s="1246">
        <v>0.004115162037037037</v>
      </c>
      <c r="AH11" s="1027">
        <v>2</v>
      </c>
      <c r="AI11" s="1247">
        <v>11</v>
      </c>
      <c r="AJ11" s="1233">
        <f t="shared" si="0"/>
        <v>12</v>
      </c>
      <c r="AK11" s="174"/>
      <c r="AL11" s="174"/>
      <c r="AM11" s="80"/>
      <c r="AN11" s="419"/>
      <c r="AO11" s="419"/>
      <c r="AQ11" s="80"/>
      <c r="AS11" s="419"/>
      <c r="AU11" s="174"/>
      <c r="AV11" s="174"/>
      <c r="AW11" s="80"/>
      <c r="AX11" s="419"/>
      <c r="AY11" s="419"/>
      <c r="BA11" s="80"/>
      <c r="BC11" s="419"/>
      <c r="BE11" s="174"/>
      <c r="BF11" s="81"/>
      <c r="BH11" s="419"/>
      <c r="BI11" s="419"/>
      <c r="BK11" s="174"/>
      <c r="BL11" s="174"/>
      <c r="BR11" s="420"/>
      <c r="BS11" s="420"/>
      <c r="BU11" s="174"/>
      <c r="BV11" s="174"/>
      <c r="BZ11" s="81"/>
      <c r="CB11" s="420"/>
      <c r="CC11" s="420"/>
      <c r="CE11" s="174"/>
      <c r="CF11" s="121"/>
      <c r="CG11" s="121"/>
      <c r="CI11" s="174"/>
      <c r="CJ11" s="421"/>
      <c r="CK11" s="422"/>
      <c r="CL11" s="423"/>
      <c r="CM11" s="423"/>
      <c r="CO11" s="422"/>
      <c r="CP11" s="422"/>
      <c r="CV11" s="421"/>
      <c r="CW11" s="421"/>
      <c r="CY11" s="422"/>
      <c r="CZ11" s="422"/>
      <c r="DF11" s="421"/>
      <c r="DG11" s="421"/>
      <c r="DI11" s="422"/>
      <c r="DJ11" s="422"/>
      <c r="DP11" s="424"/>
      <c r="DT11" s="421"/>
      <c r="DV11" s="423"/>
      <c r="DW11" s="423"/>
      <c r="DY11" s="422"/>
      <c r="DZ11" s="422"/>
      <c r="ED11" s="421"/>
      <c r="EF11" s="424"/>
      <c r="EG11" s="424"/>
      <c r="EI11" s="422"/>
      <c r="EJ11" s="425"/>
      <c r="EK11" s="425"/>
      <c r="EM11" s="422"/>
      <c r="EN11" s="422"/>
      <c r="EP11" s="424"/>
      <c r="EQ11" s="421"/>
      <c r="ER11" s="426"/>
      <c r="ES11" s="426"/>
      <c r="ET11" s="228"/>
      <c r="EU11" s="421"/>
      <c r="EV11" s="422"/>
      <c r="EY11" s="423"/>
      <c r="EZ11" s="423"/>
      <c r="FB11" s="422"/>
      <c r="FC11" s="422"/>
      <c r="FG11" s="421"/>
      <c r="FH11" s="174"/>
      <c r="FI11" s="121"/>
      <c r="FJ11" s="121"/>
      <c r="FL11" s="174"/>
      <c r="FM11" s="174"/>
      <c r="FU11" s="421"/>
      <c r="FW11" s="419"/>
      <c r="FX11" s="419"/>
      <c r="FZ11" s="174"/>
      <c r="GA11" s="174"/>
    </row>
    <row r="12" spans="1:183" ht="12.75">
      <c r="A12" s="350" t="s">
        <v>204</v>
      </c>
      <c r="B12" s="203">
        <v>6</v>
      </c>
      <c r="C12" s="203"/>
      <c r="D12" s="223">
        <v>4</v>
      </c>
      <c r="E12" s="223">
        <v>3</v>
      </c>
      <c r="F12" s="223">
        <v>5</v>
      </c>
      <c r="G12" s="409">
        <f t="shared" si="2"/>
        <v>18</v>
      </c>
      <c r="I12" s="1191" t="s">
        <v>48</v>
      </c>
      <c r="J12" s="1182" t="s">
        <v>1940</v>
      </c>
      <c r="K12" s="1186" t="s">
        <v>2832</v>
      </c>
      <c r="L12" s="761" t="s">
        <v>86</v>
      </c>
      <c r="M12" s="1184">
        <v>113</v>
      </c>
      <c r="N12" s="1184">
        <v>126</v>
      </c>
      <c r="O12" s="1184">
        <v>124</v>
      </c>
      <c r="P12" s="1184">
        <v>206</v>
      </c>
      <c r="Q12" s="1184">
        <v>456</v>
      </c>
      <c r="R12" s="1184">
        <v>569</v>
      </c>
      <c r="S12" s="1190">
        <v>7</v>
      </c>
      <c r="T12" s="184"/>
      <c r="U12" s="1192" t="s">
        <v>48</v>
      </c>
      <c r="V12" s="1107" t="s">
        <v>758</v>
      </c>
      <c r="W12" s="1107" t="s">
        <v>2894</v>
      </c>
      <c r="X12" s="1095" t="s">
        <v>86</v>
      </c>
      <c r="Y12" s="1248">
        <v>0.004008101851851852</v>
      </c>
      <c r="Z12" s="1095">
        <v>10</v>
      </c>
      <c r="AA12" s="1248"/>
      <c r="AB12" s="1095"/>
      <c r="AC12" s="1248"/>
      <c r="AD12" s="1095"/>
      <c r="AE12" s="1248">
        <v>0.006091435185185185</v>
      </c>
      <c r="AF12" s="1095">
        <v>1</v>
      </c>
      <c r="AG12" s="1248"/>
      <c r="AH12" s="1095"/>
      <c r="AI12" s="1249">
        <v>11</v>
      </c>
      <c r="AJ12" s="1259">
        <f t="shared" si="0"/>
        <v>11</v>
      </c>
      <c r="AK12" s="174"/>
      <c r="AL12" s="174"/>
      <c r="AM12" s="80"/>
      <c r="AN12" s="419"/>
      <c r="AO12" s="419"/>
      <c r="AQ12" s="80"/>
      <c r="AS12" s="419"/>
      <c r="AU12" s="174"/>
      <c r="AV12" s="174"/>
      <c r="AW12" s="80"/>
      <c r="AX12" s="419"/>
      <c r="AY12" s="419"/>
      <c r="BA12" s="80"/>
      <c r="BC12" s="419"/>
      <c r="BE12" s="174"/>
      <c r="BF12" s="81"/>
      <c r="BH12" s="419"/>
      <c r="BI12" s="419"/>
      <c r="BK12" s="174"/>
      <c r="BL12" s="174"/>
      <c r="BR12" s="420"/>
      <c r="BS12" s="420"/>
      <c r="BU12" s="174"/>
      <c r="BV12" s="174"/>
      <c r="BZ12" s="81"/>
      <c r="CB12" s="420"/>
      <c r="CC12" s="420"/>
      <c r="CE12" s="174"/>
      <c r="CF12" s="121"/>
      <c r="CG12" s="121"/>
      <c r="CI12" s="174"/>
      <c r="CJ12" s="421"/>
      <c r="CK12" s="422"/>
      <c r="CL12" s="423"/>
      <c r="CM12" s="423"/>
      <c r="CO12" s="422"/>
      <c r="CP12" s="422"/>
      <c r="CV12" s="421"/>
      <c r="CW12" s="421"/>
      <c r="CY12" s="422"/>
      <c r="CZ12" s="422"/>
      <c r="DF12" s="421"/>
      <c r="DG12" s="421"/>
      <c r="DI12" s="422"/>
      <c r="DJ12" s="422"/>
      <c r="DP12" s="424"/>
      <c r="DT12" s="421"/>
      <c r="DV12" s="423"/>
      <c r="DW12" s="423"/>
      <c r="DY12" s="422"/>
      <c r="DZ12" s="422"/>
      <c r="ED12" s="421"/>
      <c r="EF12" s="424"/>
      <c r="EG12" s="424"/>
      <c r="EI12" s="422"/>
      <c r="EJ12" s="425"/>
      <c r="EK12" s="425"/>
      <c r="EM12" s="422"/>
      <c r="EN12" s="422"/>
      <c r="EP12" s="424"/>
      <c r="EQ12" s="421"/>
      <c r="ER12" s="426"/>
      <c r="ES12" s="426"/>
      <c r="ET12" s="228"/>
      <c r="EU12" s="421"/>
      <c r="EV12" s="422"/>
      <c r="EY12" s="423"/>
      <c r="EZ12" s="423"/>
      <c r="FB12" s="422"/>
      <c r="FC12" s="422"/>
      <c r="FG12" s="421"/>
      <c r="FH12" s="174"/>
      <c r="FI12" s="121"/>
      <c r="FJ12" s="121"/>
      <c r="FL12" s="174"/>
      <c r="FM12" s="174"/>
      <c r="FU12" s="421"/>
      <c r="FW12" s="419"/>
      <c r="FX12" s="419"/>
      <c r="FZ12" s="174"/>
      <c r="GA12" s="174"/>
    </row>
    <row r="13" spans="1:183" ht="12.75">
      <c r="A13" s="355" t="s">
        <v>222</v>
      </c>
      <c r="B13" s="332">
        <v>1</v>
      </c>
      <c r="C13" s="356"/>
      <c r="D13" s="325">
        <v>6</v>
      </c>
      <c r="E13" s="325">
        <v>6</v>
      </c>
      <c r="F13" s="325">
        <v>3</v>
      </c>
      <c r="G13" s="523">
        <f t="shared" si="2"/>
        <v>16</v>
      </c>
      <c r="I13" s="1191" t="s">
        <v>62</v>
      </c>
      <c r="J13" s="1182" t="s">
        <v>339</v>
      </c>
      <c r="K13" s="762" t="s">
        <v>2860</v>
      </c>
      <c r="L13" s="761" t="s">
        <v>86</v>
      </c>
      <c r="M13" s="1184">
        <v>122</v>
      </c>
      <c r="N13" s="1184">
        <v>116</v>
      </c>
      <c r="O13" s="1184">
        <v>119</v>
      </c>
      <c r="P13" s="1184">
        <v>214</v>
      </c>
      <c r="Q13" s="1184">
        <v>455</v>
      </c>
      <c r="R13" s="1184">
        <v>571</v>
      </c>
      <c r="S13" s="1190">
        <v>8</v>
      </c>
      <c r="T13" s="184"/>
      <c r="U13" s="1191" t="s">
        <v>62</v>
      </c>
      <c r="V13" s="496" t="s">
        <v>963</v>
      </c>
      <c r="W13" s="496" t="s">
        <v>2885</v>
      </c>
      <c r="X13" s="1027" t="s">
        <v>86</v>
      </c>
      <c r="Y13" s="1246">
        <v>0.0048303240740740746</v>
      </c>
      <c r="Z13" s="1027">
        <v>1</v>
      </c>
      <c r="AA13" s="1246"/>
      <c r="AB13" s="1027"/>
      <c r="AC13" s="1246">
        <v>0.006597222222222222</v>
      </c>
      <c r="AD13" s="1027">
        <v>4</v>
      </c>
      <c r="AE13" s="1246"/>
      <c r="AF13" s="1027"/>
      <c r="AG13" s="1246">
        <v>0.0040386574074074075</v>
      </c>
      <c r="AH13" s="1027">
        <v>5</v>
      </c>
      <c r="AI13" s="1247">
        <v>10</v>
      </c>
      <c r="AJ13" s="1233">
        <f t="shared" si="0"/>
        <v>10</v>
      </c>
      <c r="AK13" s="174"/>
      <c r="AL13" s="174"/>
      <c r="AM13" s="80"/>
      <c r="AN13" s="419"/>
      <c r="AO13" s="419"/>
      <c r="AQ13" s="80"/>
      <c r="AS13" s="419"/>
      <c r="AU13" s="174"/>
      <c r="AV13" s="174"/>
      <c r="AW13" s="80"/>
      <c r="AX13" s="419"/>
      <c r="AY13" s="419"/>
      <c r="BA13" s="80"/>
      <c r="BC13" s="419"/>
      <c r="BE13" s="174"/>
      <c r="BF13" s="81"/>
      <c r="BH13" s="419"/>
      <c r="BI13" s="419"/>
      <c r="BK13" s="174"/>
      <c r="BL13" s="174"/>
      <c r="BR13" s="420"/>
      <c r="BS13" s="420"/>
      <c r="BU13" s="174"/>
      <c r="BV13" s="174"/>
      <c r="BZ13" s="81"/>
      <c r="CB13" s="420"/>
      <c r="CC13" s="420"/>
      <c r="CE13" s="174"/>
      <c r="CF13" s="121"/>
      <c r="CG13" s="121"/>
      <c r="CI13" s="174"/>
      <c r="CJ13" s="421"/>
      <c r="CK13" s="422"/>
      <c r="CL13" s="423"/>
      <c r="CM13" s="423"/>
      <c r="CO13" s="422"/>
      <c r="CP13" s="422"/>
      <c r="CV13" s="421"/>
      <c r="CW13" s="421"/>
      <c r="CY13" s="422"/>
      <c r="CZ13" s="422"/>
      <c r="DF13" s="421"/>
      <c r="DG13" s="421"/>
      <c r="DI13" s="422"/>
      <c r="DJ13" s="422"/>
      <c r="DP13" s="424"/>
      <c r="DT13" s="421"/>
      <c r="DV13" s="423"/>
      <c r="DW13" s="423"/>
      <c r="DY13" s="422"/>
      <c r="DZ13" s="422"/>
      <c r="ED13" s="421"/>
      <c r="EF13" s="424"/>
      <c r="EG13" s="424"/>
      <c r="EI13" s="422"/>
      <c r="EJ13" s="425"/>
      <c r="EK13" s="425"/>
      <c r="EM13" s="422"/>
      <c r="EN13" s="422"/>
      <c r="EP13" s="424"/>
      <c r="EQ13" s="421"/>
      <c r="ER13" s="426"/>
      <c r="ES13" s="426"/>
      <c r="ET13" s="228"/>
      <c r="EU13" s="421"/>
      <c r="EV13" s="422"/>
      <c r="EY13" s="423"/>
      <c r="EZ13" s="423"/>
      <c r="FB13" s="422"/>
      <c r="FC13" s="422"/>
      <c r="FG13" s="421"/>
      <c r="FH13" s="174"/>
      <c r="FI13" s="121"/>
      <c r="FJ13" s="121"/>
      <c r="FL13" s="174"/>
      <c r="FM13" s="174"/>
      <c r="FU13" s="421"/>
      <c r="FW13" s="419"/>
      <c r="FX13" s="419"/>
      <c r="FZ13" s="174"/>
      <c r="GA13" s="174"/>
    </row>
    <row r="14" spans="1:183" ht="12.75">
      <c r="A14" s="350" t="s">
        <v>326</v>
      </c>
      <c r="B14" s="203">
        <v>4</v>
      </c>
      <c r="C14" s="340"/>
      <c r="D14" s="223">
        <v>1</v>
      </c>
      <c r="E14" s="223">
        <v>1</v>
      </c>
      <c r="F14" s="223">
        <v>6</v>
      </c>
      <c r="G14" s="409">
        <f t="shared" si="2"/>
        <v>12</v>
      </c>
      <c r="I14" s="1191" t="s">
        <v>114</v>
      </c>
      <c r="J14" s="1182" t="s">
        <v>1995</v>
      </c>
      <c r="K14" s="1186" t="s">
        <v>2071</v>
      </c>
      <c r="L14" s="761" t="s">
        <v>86</v>
      </c>
      <c r="M14" s="1184" t="s">
        <v>238</v>
      </c>
      <c r="N14" s="1184">
        <v>114</v>
      </c>
      <c r="O14" s="1184">
        <v>115</v>
      </c>
      <c r="P14" s="1184">
        <v>170</v>
      </c>
      <c r="Q14" s="1184">
        <v>399</v>
      </c>
      <c r="R14" s="1184">
        <v>399</v>
      </c>
      <c r="S14" s="1190">
        <v>9</v>
      </c>
      <c r="T14" s="184"/>
      <c r="U14" s="1191" t="s">
        <v>114</v>
      </c>
      <c r="V14" s="496" t="s">
        <v>776</v>
      </c>
      <c r="W14" s="496" t="s">
        <v>2885</v>
      </c>
      <c r="X14" s="1027" t="s">
        <v>86</v>
      </c>
      <c r="Y14" s="1250">
        <v>0.004109953703703703</v>
      </c>
      <c r="Z14" s="1251">
        <v>4</v>
      </c>
      <c r="AA14" s="1246"/>
      <c r="AB14" s="1027"/>
      <c r="AC14" s="1246">
        <v>0.008865740740740742</v>
      </c>
      <c r="AD14" s="1027">
        <v>1</v>
      </c>
      <c r="AE14" s="1246"/>
      <c r="AF14" s="1027"/>
      <c r="AG14" s="1246">
        <v>0.004065509259259259</v>
      </c>
      <c r="AH14" s="1027">
        <v>4</v>
      </c>
      <c r="AI14" s="1247">
        <v>9</v>
      </c>
      <c r="AJ14" s="1233">
        <f t="shared" si="0"/>
        <v>9</v>
      </c>
      <c r="AK14" s="174"/>
      <c r="AL14" s="174"/>
      <c r="AM14" s="80"/>
      <c r="AN14" s="419"/>
      <c r="AO14" s="419"/>
      <c r="AQ14" s="80"/>
      <c r="AS14" s="419"/>
      <c r="AU14" s="174"/>
      <c r="AV14" s="174"/>
      <c r="AW14" s="80"/>
      <c r="AX14" s="419"/>
      <c r="AY14" s="419"/>
      <c r="BA14" s="80"/>
      <c r="BC14" s="419"/>
      <c r="BE14" s="174"/>
      <c r="BF14" s="81"/>
      <c r="BH14" s="419"/>
      <c r="BI14" s="419"/>
      <c r="BK14" s="174"/>
      <c r="BL14" s="174"/>
      <c r="BR14" s="420"/>
      <c r="BS14" s="420"/>
      <c r="BU14" s="174"/>
      <c r="BV14" s="174"/>
      <c r="BZ14" s="81"/>
      <c r="CB14" s="420"/>
      <c r="CC14" s="420"/>
      <c r="CE14" s="174"/>
      <c r="CF14" s="121"/>
      <c r="CG14" s="121"/>
      <c r="CI14" s="174"/>
      <c r="CJ14" s="421"/>
      <c r="CK14" s="422"/>
      <c r="CL14" s="423"/>
      <c r="CM14" s="423"/>
      <c r="CO14" s="422"/>
      <c r="CP14" s="422"/>
      <c r="CV14" s="421"/>
      <c r="CW14" s="421"/>
      <c r="CY14" s="422"/>
      <c r="CZ14" s="422"/>
      <c r="DF14" s="421"/>
      <c r="DG14" s="421"/>
      <c r="DI14" s="422"/>
      <c r="DJ14" s="422"/>
      <c r="DP14" s="424"/>
      <c r="DT14" s="421"/>
      <c r="DV14" s="423"/>
      <c r="DW14" s="423"/>
      <c r="DY14" s="422"/>
      <c r="DZ14" s="422"/>
      <c r="ED14" s="421"/>
      <c r="EF14" s="424"/>
      <c r="EG14" s="424"/>
      <c r="EI14" s="422"/>
      <c r="EJ14" s="425"/>
      <c r="EK14" s="425"/>
      <c r="EM14" s="422"/>
      <c r="EN14" s="422"/>
      <c r="EP14" s="424"/>
      <c r="EQ14" s="421"/>
      <c r="ER14" s="426"/>
      <c r="ES14" s="426"/>
      <c r="ET14" s="228"/>
      <c r="EU14" s="421"/>
      <c r="EV14" s="422"/>
      <c r="EY14" s="423"/>
      <c r="EZ14" s="423"/>
      <c r="FB14" s="422"/>
      <c r="FC14" s="422"/>
      <c r="FG14" s="421"/>
      <c r="FH14" s="174"/>
      <c r="FI14" s="121"/>
      <c r="FJ14" s="121"/>
      <c r="FL14" s="174"/>
      <c r="FM14" s="174"/>
      <c r="FU14" s="421"/>
      <c r="FW14" s="419"/>
      <c r="FX14" s="419"/>
      <c r="FZ14" s="174"/>
      <c r="GA14" s="174"/>
    </row>
    <row r="15" spans="1:183" ht="12.75">
      <c r="A15" s="350" t="s">
        <v>29</v>
      </c>
      <c r="B15" s="203">
        <v>3</v>
      </c>
      <c r="C15" s="340"/>
      <c r="D15" s="223">
        <v>2</v>
      </c>
      <c r="E15" s="223">
        <v>4</v>
      </c>
      <c r="F15" s="223">
        <v>2</v>
      </c>
      <c r="G15" s="409">
        <f t="shared" si="2"/>
        <v>11</v>
      </c>
      <c r="I15" s="1191" t="s">
        <v>54</v>
      </c>
      <c r="J15" s="1186" t="s">
        <v>351</v>
      </c>
      <c r="K15" s="1186" t="s">
        <v>2833</v>
      </c>
      <c r="L15" s="761" t="s">
        <v>86</v>
      </c>
      <c r="M15" s="1184">
        <v>116</v>
      </c>
      <c r="N15" s="1184">
        <v>113</v>
      </c>
      <c r="O15" s="1184" t="s">
        <v>238</v>
      </c>
      <c r="P15" s="1184">
        <v>164</v>
      </c>
      <c r="Q15" s="1184">
        <v>393</v>
      </c>
      <c r="R15" s="1184">
        <v>393</v>
      </c>
      <c r="S15" s="1190">
        <v>10</v>
      </c>
      <c r="T15" s="184"/>
      <c r="U15" s="1191" t="s">
        <v>54</v>
      </c>
      <c r="V15" s="496" t="s">
        <v>944</v>
      </c>
      <c r="W15" s="496" t="s">
        <v>2895</v>
      </c>
      <c r="X15" s="1027" t="s">
        <v>86</v>
      </c>
      <c r="Y15" s="1246">
        <v>0.0047002314814814814</v>
      </c>
      <c r="Z15" s="1027">
        <v>1</v>
      </c>
      <c r="AA15" s="1246">
        <v>0.0040810185185185185</v>
      </c>
      <c r="AB15" s="1027">
        <v>6</v>
      </c>
      <c r="AC15" s="1246"/>
      <c r="AD15" s="1027"/>
      <c r="AE15" s="1246">
        <v>0.005586805555555556</v>
      </c>
      <c r="AF15" s="1027">
        <v>2</v>
      </c>
      <c r="AG15" s="1246">
        <v>0.004553009259259259</v>
      </c>
      <c r="AH15" s="1027">
        <v>1</v>
      </c>
      <c r="AI15" s="1247">
        <v>9</v>
      </c>
      <c r="AJ15" s="1233">
        <f t="shared" si="0"/>
        <v>10</v>
      </c>
      <c r="AK15" s="174"/>
      <c r="AL15" s="174"/>
      <c r="AM15" s="80"/>
      <c r="AN15" s="419"/>
      <c r="AO15" s="419"/>
      <c r="AQ15" s="80"/>
      <c r="AS15" s="419"/>
      <c r="AU15" s="174"/>
      <c r="AV15" s="174"/>
      <c r="AW15" s="80"/>
      <c r="AX15" s="419"/>
      <c r="AY15" s="419"/>
      <c r="BA15" s="80"/>
      <c r="BC15" s="419"/>
      <c r="BE15" s="174"/>
      <c r="BF15" s="81"/>
      <c r="BH15" s="419"/>
      <c r="BI15" s="419"/>
      <c r="BK15" s="174"/>
      <c r="BL15" s="174"/>
      <c r="BR15" s="420"/>
      <c r="BS15" s="420"/>
      <c r="BU15" s="174"/>
      <c r="BV15" s="174"/>
      <c r="BZ15" s="81"/>
      <c r="CB15" s="420"/>
      <c r="CC15" s="420"/>
      <c r="CE15" s="174"/>
      <c r="CF15" s="121"/>
      <c r="CG15" s="121"/>
      <c r="CI15" s="174"/>
      <c r="CJ15" s="421"/>
      <c r="CK15" s="422"/>
      <c r="CL15" s="423"/>
      <c r="CM15" s="423"/>
      <c r="CO15" s="422"/>
      <c r="CP15" s="422"/>
      <c r="CV15" s="421"/>
      <c r="CW15" s="421"/>
      <c r="CY15" s="422"/>
      <c r="CZ15" s="422"/>
      <c r="DF15" s="421"/>
      <c r="DG15" s="421"/>
      <c r="DI15" s="422"/>
      <c r="DJ15" s="422"/>
      <c r="DP15" s="424"/>
      <c r="DT15" s="421"/>
      <c r="DV15" s="423"/>
      <c r="DW15" s="423"/>
      <c r="DY15" s="422"/>
      <c r="DZ15" s="422"/>
      <c r="ED15" s="421"/>
      <c r="EF15" s="424"/>
      <c r="EG15" s="424"/>
      <c r="EI15" s="422"/>
      <c r="EJ15" s="425"/>
      <c r="EK15" s="425"/>
      <c r="EM15" s="422"/>
      <c r="EN15" s="422"/>
      <c r="EP15" s="424"/>
      <c r="EQ15" s="421"/>
      <c r="ER15" s="426"/>
      <c r="ES15" s="426"/>
      <c r="ET15" s="228"/>
      <c r="EU15" s="421"/>
      <c r="EV15" s="422"/>
      <c r="EY15" s="423"/>
      <c r="EZ15" s="423"/>
      <c r="FB15" s="422"/>
      <c r="FC15" s="422"/>
      <c r="FG15" s="421"/>
      <c r="FH15" s="174"/>
      <c r="FI15" s="121"/>
      <c r="FJ15" s="121"/>
      <c r="FL15" s="174"/>
      <c r="FM15" s="174"/>
      <c r="FU15" s="421"/>
      <c r="FW15" s="419"/>
      <c r="FX15" s="419"/>
      <c r="FZ15" s="174"/>
      <c r="GA15" s="174"/>
    </row>
    <row r="16" spans="1:36" ht="12.75">
      <c r="A16" s="350" t="s">
        <v>129</v>
      </c>
      <c r="B16" s="203"/>
      <c r="C16" s="340"/>
      <c r="D16" s="223">
        <v>5</v>
      </c>
      <c r="E16" s="223"/>
      <c r="F16" s="223">
        <v>4</v>
      </c>
      <c r="G16" s="409">
        <f t="shared" si="2"/>
        <v>9</v>
      </c>
      <c r="I16" s="1191" t="s">
        <v>120</v>
      </c>
      <c r="J16" s="1186" t="s">
        <v>1793</v>
      </c>
      <c r="K16" s="1186" t="s">
        <v>2834</v>
      </c>
      <c r="L16" s="761" t="s">
        <v>86</v>
      </c>
      <c r="M16" s="1184">
        <v>101</v>
      </c>
      <c r="N16" s="1184">
        <v>115</v>
      </c>
      <c r="O16" s="1184">
        <v>114</v>
      </c>
      <c r="P16" s="1184">
        <v>162</v>
      </c>
      <c r="Q16" s="1184">
        <v>391</v>
      </c>
      <c r="R16" s="1184">
        <v>492</v>
      </c>
      <c r="S16" s="1190">
        <v>11</v>
      </c>
      <c r="U16" s="1191" t="s">
        <v>120</v>
      </c>
      <c r="V16" s="496" t="s">
        <v>856</v>
      </c>
      <c r="W16" s="496" t="s">
        <v>2841</v>
      </c>
      <c r="X16" s="1027" t="s">
        <v>86</v>
      </c>
      <c r="Y16" s="1246">
        <v>0.00444212962962963</v>
      </c>
      <c r="Z16" s="1027">
        <v>1</v>
      </c>
      <c r="AA16" s="1246"/>
      <c r="AB16" s="1027"/>
      <c r="AC16" s="1246">
        <v>0.007268518518518519</v>
      </c>
      <c r="AD16" s="1027">
        <v>1</v>
      </c>
      <c r="AE16" s="1246">
        <v>0.005538194444444444</v>
      </c>
      <c r="AF16" s="1027">
        <v>3</v>
      </c>
      <c r="AG16" s="1246">
        <v>0.004097453703703704</v>
      </c>
      <c r="AH16" s="1027">
        <v>3</v>
      </c>
      <c r="AI16" s="1247">
        <v>7</v>
      </c>
      <c r="AJ16" s="1233">
        <f t="shared" si="0"/>
        <v>8</v>
      </c>
    </row>
    <row r="17" spans="1:36" ht="12.75">
      <c r="A17" s="350" t="s">
        <v>178</v>
      </c>
      <c r="B17" s="203">
        <v>2</v>
      </c>
      <c r="C17" s="340"/>
      <c r="D17" s="223"/>
      <c r="E17" s="223">
        <v>5</v>
      </c>
      <c r="F17" s="223">
        <v>1</v>
      </c>
      <c r="G17" s="409">
        <f t="shared" si="2"/>
        <v>8</v>
      </c>
      <c r="I17" s="1191" t="s">
        <v>121</v>
      </c>
      <c r="J17" s="1186" t="s">
        <v>1811</v>
      </c>
      <c r="K17" s="1186" t="s">
        <v>2070</v>
      </c>
      <c r="L17" s="761" t="s">
        <v>86</v>
      </c>
      <c r="M17" s="1183" t="s">
        <v>238</v>
      </c>
      <c r="N17" s="1184">
        <v>112</v>
      </c>
      <c r="O17" s="1184">
        <v>116</v>
      </c>
      <c r="P17" s="1184">
        <v>154</v>
      </c>
      <c r="Q17" s="1184">
        <v>382</v>
      </c>
      <c r="R17" s="1184">
        <v>382</v>
      </c>
      <c r="S17" s="1190">
        <v>12</v>
      </c>
      <c r="U17" s="1191" t="s">
        <v>121</v>
      </c>
      <c r="V17" s="496" t="s">
        <v>850</v>
      </c>
      <c r="W17" s="496" t="s">
        <v>2890</v>
      </c>
      <c r="X17" s="1027" t="s">
        <v>86</v>
      </c>
      <c r="Y17" s="1246">
        <v>0.004412037037037037</v>
      </c>
      <c r="Z17" s="1027">
        <v>1</v>
      </c>
      <c r="AA17" s="1246">
        <v>0.004347222222222222</v>
      </c>
      <c r="AB17" s="1027">
        <v>2</v>
      </c>
      <c r="AC17" s="1246">
        <v>0.006643518518518518</v>
      </c>
      <c r="AD17" s="1027">
        <v>3</v>
      </c>
      <c r="AE17" s="1246"/>
      <c r="AF17" s="1027"/>
      <c r="AG17" s="1246">
        <v>0.004510648148148148</v>
      </c>
      <c r="AH17" s="1027">
        <v>1</v>
      </c>
      <c r="AI17" s="1247">
        <v>6</v>
      </c>
      <c r="AJ17" s="1233">
        <f t="shared" si="0"/>
        <v>7</v>
      </c>
    </row>
    <row r="18" spans="1:36" ht="12.75">
      <c r="A18" s="350" t="s">
        <v>130</v>
      </c>
      <c r="B18" s="203"/>
      <c r="C18" s="340"/>
      <c r="D18" s="223">
        <v>3</v>
      </c>
      <c r="E18" s="223"/>
      <c r="F18" s="223"/>
      <c r="G18" s="409">
        <f t="shared" si="2"/>
        <v>3</v>
      </c>
      <c r="I18" s="1191" t="s">
        <v>63</v>
      </c>
      <c r="J18" s="1186" t="s">
        <v>1957</v>
      </c>
      <c r="K18" s="1186" t="s">
        <v>2835</v>
      </c>
      <c r="L18" s="761" t="s">
        <v>74</v>
      </c>
      <c r="M18" s="1184">
        <v>112</v>
      </c>
      <c r="N18" s="1184" t="s">
        <v>238</v>
      </c>
      <c r="O18" s="1184">
        <v>108</v>
      </c>
      <c r="P18" s="1184">
        <v>160</v>
      </c>
      <c r="Q18" s="1184">
        <v>380</v>
      </c>
      <c r="R18" s="1184">
        <v>380</v>
      </c>
      <c r="S18" s="1190">
        <v>5</v>
      </c>
      <c r="U18" s="1191" t="s">
        <v>63</v>
      </c>
      <c r="V18" s="496" t="s">
        <v>2896</v>
      </c>
      <c r="W18" s="496" t="s">
        <v>2988</v>
      </c>
      <c r="X18" s="1027" t="s">
        <v>86</v>
      </c>
      <c r="Y18" s="1246"/>
      <c r="Z18" s="1027"/>
      <c r="AA18" s="1246"/>
      <c r="AB18" s="1027"/>
      <c r="AC18" s="1246">
        <v>0.006550925925925926</v>
      </c>
      <c r="AD18" s="1027">
        <v>5</v>
      </c>
      <c r="AE18" s="1246"/>
      <c r="AF18" s="1027"/>
      <c r="AG18" s="1246"/>
      <c r="AH18" s="1027"/>
      <c r="AI18" s="1247">
        <v>5</v>
      </c>
      <c r="AJ18" s="1233">
        <f t="shared" si="0"/>
        <v>5</v>
      </c>
    </row>
    <row r="19" spans="1:36" ht="13.5" thickBot="1">
      <c r="A19" s="351" t="s">
        <v>32</v>
      </c>
      <c r="B19" s="211"/>
      <c r="C19" s="347"/>
      <c r="D19" s="226"/>
      <c r="E19" s="226">
        <v>2</v>
      </c>
      <c r="F19" s="226"/>
      <c r="G19" s="410">
        <f t="shared" si="2"/>
        <v>2</v>
      </c>
      <c r="I19" s="1191" t="s">
        <v>151</v>
      </c>
      <c r="J19" s="1186" t="s">
        <v>1946</v>
      </c>
      <c r="K19" s="1186" t="s">
        <v>2832</v>
      </c>
      <c r="L19" s="761" t="s">
        <v>86</v>
      </c>
      <c r="M19" s="1184">
        <v>104</v>
      </c>
      <c r="N19" s="1184">
        <v>110</v>
      </c>
      <c r="O19" s="1184">
        <v>102</v>
      </c>
      <c r="P19" s="1184">
        <v>152</v>
      </c>
      <c r="Q19" s="1184">
        <v>366</v>
      </c>
      <c r="R19" s="1184">
        <v>468</v>
      </c>
      <c r="S19" s="1190">
        <v>13</v>
      </c>
      <c r="U19" s="1191" t="s">
        <v>151</v>
      </c>
      <c r="V19" s="496" t="s">
        <v>790</v>
      </c>
      <c r="W19" s="496" t="s">
        <v>2897</v>
      </c>
      <c r="X19" s="1027" t="s">
        <v>86</v>
      </c>
      <c r="Y19" s="1246">
        <v>0.004164351851851851</v>
      </c>
      <c r="Z19" s="1027">
        <v>3</v>
      </c>
      <c r="AA19" s="1246"/>
      <c r="AB19" s="1027"/>
      <c r="AC19" s="1246"/>
      <c r="AD19" s="1027"/>
      <c r="AE19" s="1246">
        <v>0.006180555555555556</v>
      </c>
      <c r="AF19" s="1027">
        <v>1</v>
      </c>
      <c r="AG19" s="1246">
        <v>0.004211342592592592</v>
      </c>
      <c r="AH19" s="1027">
        <v>1</v>
      </c>
      <c r="AI19" s="1247">
        <v>5</v>
      </c>
      <c r="AJ19" s="1233">
        <f t="shared" si="0"/>
        <v>5</v>
      </c>
    </row>
    <row r="20" spans="9:36" ht="12.75">
      <c r="I20" s="1191" t="s">
        <v>59</v>
      </c>
      <c r="J20" s="1186" t="s">
        <v>1993</v>
      </c>
      <c r="K20" s="1186" t="s">
        <v>2836</v>
      </c>
      <c r="L20" s="761" t="s">
        <v>86</v>
      </c>
      <c r="M20" s="1183" t="s">
        <v>238</v>
      </c>
      <c r="N20" s="1184">
        <v>111</v>
      </c>
      <c r="O20" s="1184">
        <v>112</v>
      </c>
      <c r="P20" s="1184">
        <v>138</v>
      </c>
      <c r="Q20" s="1184">
        <v>361</v>
      </c>
      <c r="R20" s="1184">
        <v>361</v>
      </c>
      <c r="S20" s="1190">
        <v>14</v>
      </c>
      <c r="U20" s="1191" t="s">
        <v>59</v>
      </c>
      <c r="V20" s="496" t="s">
        <v>830</v>
      </c>
      <c r="W20" s="496" t="s">
        <v>2898</v>
      </c>
      <c r="X20" s="1027" t="s">
        <v>86</v>
      </c>
      <c r="Y20" s="1246">
        <v>0.004324074074074074</v>
      </c>
      <c r="Z20" s="1027">
        <v>1</v>
      </c>
      <c r="AA20" s="1246">
        <v>0.00435300925925926</v>
      </c>
      <c r="AB20" s="1027">
        <v>1</v>
      </c>
      <c r="AC20" s="1246">
        <v>0.0072800925925925915</v>
      </c>
      <c r="AD20" s="1027">
        <v>1</v>
      </c>
      <c r="AE20" s="1246">
        <v>0.006024305555555556</v>
      </c>
      <c r="AF20" s="1027">
        <v>1</v>
      </c>
      <c r="AG20" s="1246">
        <v>0.004410069444444445</v>
      </c>
      <c r="AH20" s="1027">
        <v>1</v>
      </c>
      <c r="AI20" s="1247">
        <v>3</v>
      </c>
      <c r="AJ20" s="1233">
        <f t="shared" si="0"/>
        <v>5</v>
      </c>
    </row>
    <row r="21" spans="9:36" ht="12.75">
      <c r="I21" s="1191" t="s">
        <v>58</v>
      </c>
      <c r="J21" s="1186" t="s">
        <v>2388</v>
      </c>
      <c r="K21" s="762" t="s">
        <v>2843</v>
      </c>
      <c r="L21" s="761" t="s">
        <v>86</v>
      </c>
      <c r="M21" s="1184" t="s">
        <v>238</v>
      </c>
      <c r="N21" s="1184" t="s">
        <v>238</v>
      </c>
      <c r="O21" s="1184">
        <v>128</v>
      </c>
      <c r="P21" s="1184">
        <v>200</v>
      </c>
      <c r="Q21" s="1184">
        <v>328</v>
      </c>
      <c r="R21" s="1184">
        <v>328</v>
      </c>
      <c r="S21" s="1190">
        <v>15</v>
      </c>
      <c r="U21" s="1191" t="s">
        <v>58</v>
      </c>
      <c r="V21" s="496" t="s">
        <v>869</v>
      </c>
      <c r="W21" s="496" t="s">
        <v>2841</v>
      </c>
      <c r="X21" s="1027" t="s">
        <v>86</v>
      </c>
      <c r="Y21" s="1246">
        <v>0.0044907407407407405</v>
      </c>
      <c r="Z21" s="1027">
        <v>1</v>
      </c>
      <c r="AA21" s="1246"/>
      <c r="AB21" s="1027"/>
      <c r="AC21" s="1246">
        <v>0.007303240740740741</v>
      </c>
      <c r="AD21" s="1027">
        <v>1</v>
      </c>
      <c r="AE21" s="1246">
        <v>0.005837962962962962</v>
      </c>
      <c r="AF21" s="1027">
        <v>1</v>
      </c>
      <c r="AG21" s="1246">
        <v>0.00430150462962963</v>
      </c>
      <c r="AH21" s="1027">
        <v>1</v>
      </c>
      <c r="AI21" s="1247">
        <v>3</v>
      </c>
      <c r="AJ21" s="1233">
        <f t="shared" si="0"/>
        <v>4</v>
      </c>
    </row>
    <row r="22" spans="9:36" ht="12.75">
      <c r="I22" s="1191" t="s">
        <v>122</v>
      </c>
      <c r="J22" s="1186" t="s">
        <v>358</v>
      </c>
      <c r="K22" s="1186" t="s">
        <v>2837</v>
      </c>
      <c r="L22" s="761" t="s">
        <v>86</v>
      </c>
      <c r="M22" s="1184">
        <v>94</v>
      </c>
      <c r="N22" s="1184">
        <v>119</v>
      </c>
      <c r="O22" s="1184">
        <v>110</v>
      </c>
      <c r="P22" s="1184" t="s">
        <v>238</v>
      </c>
      <c r="Q22" s="1184">
        <v>323</v>
      </c>
      <c r="R22" s="1184">
        <v>323</v>
      </c>
      <c r="S22" s="1190">
        <v>16</v>
      </c>
      <c r="U22" s="1191" t="s">
        <v>122</v>
      </c>
      <c r="V22" s="496" t="s">
        <v>888</v>
      </c>
      <c r="W22" s="496" t="s">
        <v>2899</v>
      </c>
      <c r="X22" s="1027" t="s">
        <v>86</v>
      </c>
      <c r="Y22" s="1246">
        <v>0.004559027777777777</v>
      </c>
      <c r="Z22" s="1027">
        <v>1</v>
      </c>
      <c r="AA22" s="1246">
        <v>0.0046145833333333325</v>
      </c>
      <c r="AB22" s="1027">
        <v>1</v>
      </c>
      <c r="AC22" s="1246">
        <v>0.007627314814814815</v>
      </c>
      <c r="AD22" s="1027">
        <v>1</v>
      </c>
      <c r="AE22" s="1246">
        <v>0.006444444444444444</v>
      </c>
      <c r="AF22" s="1027">
        <v>1</v>
      </c>
      <c r="AG22" s="1246"/>
      <c r="AH22" s="1027"/>
      <c r="AI22" s="1247">
        <v>3</v>
      </c>
      <c r="AJ22" s="1233">
        <f t="shared" si="0"/>
        <v>4</v>
      </c>
    </row>
    <row r="23" spans="9:36" ht="12.75">
      <c r="I23" s="1191" t="s">
        <v>152</v>
      </c>
      <c r="J23" s="1186" t="s">
        <v>1937</v>
      </c>
      <c r="K23" s="1186" t="s">
        <v>2829</v>
      </c>
      <c r="L23" s="761" t="s">
        <v>86</v>
      </c>
      <c r="M23" s="1184">
        <v>118</v>
      </c>
      <c r="N23" s="1184" t="s">
        <v>238</v>
      </c>
      <c r="O23" s="1184" t="s">
        <v>238</v>
      </c>
      <c r="P23" s="1184">
        <v>198</v>
      </c>
      <c r="Q23" s="1184">
        <v>316</v>
      </c>
      <c r="R23" s="1184">
        <v>316</v>
      </c>
      <c r="S23" s="1190">
        <v>17</v>
      </c>
      <c r="U23" s="1191" t="s">
        <v>152</v>
      </c>
      <c r="V23" s="496" t="s">
        <v>920</v>
      </c>
      <c r="W23" s="496" t="s">
        <v>2841</v>
      </c>
      <c r="X23" s="1027" t="s">
        <v>86</v>
      </c>
      <c r="Y23" s="1246">
        <v>0.004652777777777777</v>
      </c>
      <c r="Z23" s="1027">
        <v>1</v>
      </c>
      <c r="AA23" s="1246">
        <v>0.004710648148148148</v>
      </c>
      <c r="AB23" s="1027">
        <v>1</v>
      </c>
      <c r="AC23" s="1246" t="s">
        <v>683</v>
      </c>
      <c r="AD23" s="1027">
        <v>0</v>
      </c>
      <c r="AE23" s="1246">
        <v>0.0061956018518518514</v>
      </c>
      <c r="AF23" s="1027">
        <v>1</v>
      </c>
      <c r="AG23" s="1246">
        <v>0.00480636574074074</v>
      </c>
      <c r="AH23" s="1027">
        <v>1</v>
      </c>
      <c r="AI23" s="1247">
        <v>3</v>
      </c>
      <c r="AJ23" s="1233">
        <f t="shared" si="0"/>
        <v>4</v>
      </c>
    </row>
    <row r="24" spans="9:36" ht="12.75">
      <c r="I24" s="1191" t="s">
        <v>153</v>
      </c>
      <c r="J24" s="1186" t="s">
        <v>331</v>
      </c>
      <c r="K24" s="1186" t="s">
        <v>2838</v>
      </c>
      <c r="L24" s="761" t="s">
        <v>86</v>
      </c>
      <c r="M24" s="1184">
        <v>119</v>
      </c>
      <c r="N24" s="1184" t="s">
        <v>238</v>
      </c>
      <c r="O24" s="1184" t="s">
        <v>238</v>
      </c>
      <c r="P24" s="1184">
        <v>188</v>
      </c>
      <c r="Q24" s="1184">
        <v>307</v>
      </c>
      <c r="R24" s="1184">
        <v>307</v>
      </c>
      <c r="S24" s="1190">
        <v>18</v>
      </c>
      <c r="U24" s="1191" t="s">
        <v>153</v>
      </c>
      <c r="V24" s="496" t="s">
        <v>969</v>
      </c>
      <c r="W24" s="496" t="s">
        <v>2898</v>
      </c>
      <c r="X24" s="1027" t="s">
        <v>86</v>
      </c>
      <c r="Y24" s="1246">
        <v>0.0049641203703703705</v>
      </c>
      <c r="Z24" s="1027">
        <v>1</v>
      </c>
      <c r="AA24" s="1246">
        <v>0.0052129629629629635</v>
      </c>
      <c r="AB24" s="1027">
        <v>1</v>
      </c>
      <c r="AC24" s="1246">
        <v>0.00818287037037037</v>
      </c>
      <c r="AD24" s="1027">
        <v>1</v>
      </c>
      <c r="AE24" s="1246"/>
      <c r="AF24" s="1027"/>
      <c r="AG24" s="1246">
        <v>0.005168171296296297</v>
      </c>
      <c r="AH24" s="1027">
        <v>1</v>
      </c>
      <c r="AI24" s="1247">
        <v>3</v>
      </c>
      <c r="AJ24" s="1233">
        <f t="shared" si="0"/>
        <v>4</v>
      </c>
    </row>
    <row r="25" spans="9:36" ht="12.75">
      <c r="I25" s="1191" t="s">
        <v>126</v>
      </c>
      <c r="J25" s="1186" t="s">
        <v>434</v>
      </c>
      <c r="K25" s="1186" t="s">
        <v>2839</v>
      </c>
      <c r="L25" s="761" t="s">
        <v>74</v>
      </c>
      <c r="M25" s="1184">
        <v>100</v>
      </c>
      <c r="N25" s="1184">
        <v>99</v>
      </c>
      <c r="O25" s="1184">
        <v>104</v>
      </c>
      <c r="P25" s="1184" t="s">
        <v>238</v>
      </c>
      <c r="Q25" s="1184">
        <v>303</v>
      </c>
      <c r="R25" s="1184">
        <v>303</v>
      </c>
      <c r="S25" s="1190">
        <v>6</v>
      </c>
      <c r="U25" s="1191" t="s">
        <v>126</v>
      </c>
      <c r="V25" s="496" t="s">
        <v>837</v>
      </c>
      <c r="W25" s="496" t="s">
        <v>2893</v>
      </c>
      <c r="X25" s="1027" t="s">
        <v>86</v>
      </c>
      <c r="Y25" s="1246">
        <v>0.004364583333333333</v>
      </c>
      <c r="Z25" s="1027">
        <v>1</v>
      </c>
      <c r="AA25" s="1246"/>
      <c r="AB25" s="1027"/>
      <c r="AC25" s="1246">
        <v>0.006840277777777778</v>
      </c>
      <c r="AD25" s="1027">
        <v>2</v>
      </c>
      <c r="AE25" s="1246"/>
      <c r="AF25" s="1027"/>
      <c r="AG25" s="1246"/>
      <c r="AH25" s="1027"/>
      <c r="AI25" s="1247">
        <v>3</v>
      </c>
      <c r="AJ25" s="1233">
        <f t="shared" si="0"/>
        <v>3</v>
      </c>
    </row>
    <row r="26" spans="9:36" ht="12.75">
      <c r="I26" s="1191" t="s">
        <v>123</v>
      </c>
      <c r="J26" s="1186" t="s">
        <v>448</v>
      </c>
      <c r="K26" s="1186" t="s">
        <v>2857</v>
      </c>
      <c r="L26" s="761" t="s">
        <v>86</v>
      </c>
      <c r="M26" s="1184">
        <v>96</v>
      </c>
      <c r="N26" s="1184">
        <v>106</v>
      </c>
      <c r="O26" s="1184">
        <v>101</v>
      </c>
      <c r="P26" s="1184" t="s">
        <v>238</v>
      </c>
      <c r="Q26" s="1184">
        <v>303</v>
      </c>
      <c r="R26" s="1184">
        <v>303</v>
      </c>
      <c r="S26" s="1190">
        <v>19</v>
      </c>
      <c r="U26" s="1191" t="s">
        <v>123</v>
      </c>
      <c r="V26" s="496" t="s">
        <v>902</v>
      </c>
      <c r="W26" s="496" t="s">
        <v>2888</v>
      </c>
      <c r="X26" s="1027" t="s">
        <v>86</v>
      </c>
      <c r="Y26" s="1246">
        <v>0.0045995370370370365</v>
      </c>
      <c r="Z26" s="1027">
        <v>1</v>
      </c>
      <c r="AA26" s="1246">
        <v>0.004752314814814815</v>
      </c>
      <c r="AB26" s="1027">
        <v>1</v>
      </c>
      <c r="AC26" s="1246"/>
      <c r="AD26" s="1027"/>
      <c r="AE26" s="1246"/>
      <c r="AF26" s="1027"/>
      <c r="AG26" s="1246">
        <v>0.004405902777777778</v>
      </c>
      <c r="AH26" s="1027">
        <v>1</v>
      </c>
      <c r="AI26" s="1247">
        <v>3</v>
      </c>
      <c r="AJ26" s="1233">
        <f t="shared" si="0"/>
        <v>3</v>
      </c>
    </row>
    <row r="27" spans="9:36" ht="12.75">
      <c r="I27" s="1191" t="s">
        <v>124</v>
      </c>
      <c r="J27" s="1186" t="s">
        <v>1939</v>
      </c>
      <c r="K27" s="1186" t="s">
        <v>2840</v>
      </c>
      <c r="L27" s="761" t="s">
        <v>86</v>
      </c>
      <c r="M27" s="1184">
        <v>115</v>
      </c>
      <c r="N27" s="1184" t="s">
        <v>238</v>
      </c>
      <c r="O27" s="1184" t="s">
        <v>238</v>
      </c>
      <c r="P27" s="1184">
        <v>186</v>
      </c>
      <c r="Q27" s="1184">
        <v>301</v>
      </c>
      <c r="R27" s="1184">
        <v>301</v>
      </c>
      <c r="S27" s="1190">
        <v>20</v>
      </c>
      <c r="U27" s="1191" t="s">
        <v>124</v>
      </c>
      <c r="V27" s="496" t="s">
        <v>938</v>
      </c>
      <c r="W27" s="496" t="s">
        <v>2897</v>
      </c>
      <c r="X27" s="1027" t="s">
        <v>86</v>
      </c>
      <c r="Y27" s="1246">
        <v>0.004675925925925926</v>
      </c>
      <c r="Z27" s="1027">
        <v>1</v>
      </c>
      <c r="AA27" s="1246"/>
      <c r="AB27" s="1027"/>
      <c r="AC27" s="1246"/>
      <c r="AD27" s="1027"/>
      <c r="AE27" s="1246">
        <v>0.005666666666666667</v>
      </c>
      <c r="AF27" s="1027">
        <v>1</v>
      </c>
      <c r="AG27" s="1246">
        <v>0.004440046296296296</v>
      </c>
      <c r="AH27" s="1027">
        <v>1</v>
      </c>
      <c r="AI27" s="1247">
        <v>3</v>
      </c>
      <c r="AJ27" s="1233">
        <f t="shared" si="0"/>
        <v>3</v>
      </c>
    </row>
    <row r="28" spans="9:36" ht="12.75">
      <c r="I28" s="1191" t="s">
        <v>164</v>
      </c>
      <c r="J28" s="1186" t="s">
        <v>1865</v>
      </c>
      <c r="K28" s="1186"/>
      <c r="L28" s="761" t="s">
        <v>86</v>
      </c>
      <c r="M28" s="1184" t="s">
        <v>238</v>
      </c>
      <c r="N28" s="1184" t="s">
        <v>238</v>
      </c>
      <c r="O28" s="1184" t="s">
        <v>238</v>
      </c>
      <c r="P28" s="1184">
        <v>300</v>
      </c>
      <c r="Q28" s="1184">
        <v>300</v>
      </c>
      <c r="R28" s="1184">
        <v>300</v>
      </c>
      <c r="S28" s="1190">
        <v>21</v>
      </c>
      <c r="U28" s="1191" t="s">
        <v>164</v>
      </c>
      <c r="V28" s="496" t="s">
        <v>957</v>
      </c>
      <c r="W28" s="496" t="s">
        <v>2885</v>
      </c>
      <c r="X28" s="1027" t="s">
        <v>86</v>
      </c>
      <c r="Y28" s="1246">
        <v>0.0047708333333333335</v>
      </c>
      <c r="Z28" s="1027">
        <v>1</v>
      </c>
      <c r="AA28" s="1246"/>
      <c r="AB28" s="1027"/>
      <c r="AC28" s="1246"/>
      <c r="AD28" s="1027"/>
      <c r="AE28" s="1246">
        <v>0.006012731481481481</v>
      </c>
      <c r="AF28" s="1027">
        <v>1</v>
      </c>
      <c r="AG28" s="1246">
        <v>0.005672916666666667</v>
      </c>
      <c r="AH28" s="1027">
        <v>1</v>
      </c>
      <c r="AI28" s="1247">
        <v>3</v>
      </c>
      <c r="AJ28" s="1233">
        <f t="shared" si="0"/>
        <v>3</v>
      </c>
    </row>
    <row r="29" spans="9:36" ht="12.75">
      <c r="I29" s="1191" t="s">
        <v>227</v>
      </c>
      <c r="J29" s="1186" t="s">
        <v>1999</v>
      </c>
      <c r="K29" s="1186" t="s">
        <v>2841</v>
      </c>
      <c r="L29" s="761" t="s">
        <v>74</v>
      </c>
      <c r="M29" s="1184" t="s">
        <v>238</v>
      </c>
      <c r="N29" s="1184">
        <v>120</v>
      </c>
      <c r="O29" s="1184" t="s">
        <v>238</v>
      </c>
      <c r="P29" s="1184">
        <v>176</v>
      </c>
      <c r="Q29" s="1184">
        <v>296</v>
      </c>
      <c r="R29" s="1184">
        <v>296</v>
      </c>
      <c r="S29" s="1190">
        <v>7</v>
      </c>
      <c r="U29" s="1191" t="s">
        <v>227</v>
      </c>
      <c r="V29" s="496" t="s">
        <v>976</v>
      </c>
      <c r="W29" s="496" t="s">
        <v>3034</v>
      </c>
      <c r="X29" s="1027" t="s">
        <v>86</v>
      </c>
      <c r="Y29" s="1246">
        <v>0.004978009259259259</v>
      </c>
      <c r="Z29" s="1027">
        <v>1</v>
      </c>
      <c r="AA29" s="1246">
        <v>0.005265046296296296</v>
      </c>
      <c r="AB29" s="1027">
        <v>1</v>
      </c>
      <c r="AC29" s="1246">
        <v>0.007847222222222222</v>
      </c>
      <c r="AD29" s="1027">
        <v>1</v>
      </c>
      <c r="AE29" s="1246"/>
      <c r="AF29" s="1027"/>
      <c r="AG29" s="1246"/>
      <c r="AH29" s="1027"/>
      <c r="AI29" s="1247">
        <v>3</v>
      </c>
      <c r="AJ29" s="1233">
        <f t="shared" si="0"/>
        <v>3</v>
      </c>
    </row>
    <row r="30" spans="9:36" ht="12.75">
      <c r="I30" s="1191" t="s">
        <v>229</v>
      </c>
      <c r="J30" s="1186" t="s">
        <v>342</v>
      </c>
      <c r="K30" s="1186" t="s">
        <v>2068</v>
      </c>
      <c r="L30" s="761" t="s">
        <v>86</v>
      </c>
      <c r="M30" s="1184" t="s">
        <v>238</v>
      </c>
      <c r="N30" s="1184" t="s">
        <v>238</v>
      </c>
      <c r="O30" s="1184">
        <v>118</v>
      </c>
      <c r="P30" s="1184">
        <v>174</v>
      </c>
      <c r="Q30" s="1184">
        <v>292</v>
      </c>
      <c r="R30" s="1184">
        <v>292</v>
      </c>
      <c r="S30" s="1190">
        <v>22</v>
      </c>
      <c r="U30" s="1191" t="s">
        <v>229</v>
      </c>
      <c r="V30" s="496" t="s">
        <v>1006</v>
      </c>
      <c r="W30" s="496" t="s">
        <v>2841</v>
      </c>
      <c r="X30" s="1027" t="s">
        <v>86</v>
      </c>
      <c r="Y30" s="1246">
        <v>0.005479166666666667</v>
      </c>
      <c r="Z30" s="1027">
        <v>1</v>
      </c>
      <c r="AA30" s="1246"/>
      <c r="AB30" s="1027"/>
      <c r="AC30" s="1246">
        <v>0.0078009259259259256</v>
      </c>
      <c r="AD30" s="1027">
        <v>1</v>
      </c>
      <c r="AE30" s="1246"/>
      <c r="AF30" s="1027"/>
      <c r="AG30" s="1246">
        <v>0.005163888888888889</v>
      </c>
      <c r="AH30" s="1027">
        <v>1</v>
      </c>
      <c r="AI30" s="1247">
        <v>3</v>
      </c>
      <c r="AJ30" s="1233">
        <f t="shared" si="0"/>
        <v>3</v>
      </c>
    </row>
    <row r="31" spans="9:36" ht="12.75">
      <c r="I31" s="1191" t="s">
        <v>231</v>
      </c>
      <c r="J31" s="1186" t="s">
        <v>2294</v>
      </c>
      <c r="K31" s="1186"/>
      <c r="L31" s="761" t="s">
        <v>86</v>
      </c>
      <c r="M31" s="1184" t="s">
        <v>238</v>
      </c>
      <c r="N31" s="1184" t="s">
        <v>238</v>
      </c>
      <c r="O31" s="1184" t="s">
        <v>238</v>
      </c>
      <c r="P31" s="1184">
        <v>290</v>
      </c>
      <c r="Q31" s="1184">
        <v>290</v>
      </c>
      <c r="R31" s="1184">
        <v>290</v>
      </c>
      <c r="S31" s="1190">
        <v>23</v>
      </c>
      <c r="U31" s="1191" t="s">
        <v>231</v>
      </c>
      <c r="V31" s="496" t="s">
        <v>1059</v>
      </c>
      <c r="W31" s="496" t="s">
        <v>2900</v>
      </c>
      <c r="X31" s="1027" t="s">
        <v>86</v>
      </c>
      <c r="Y31" s="1246">
        <v>0.005847222222222222</v>
      </c>
      <c r="Z31" s="1027">
        <v>1</v>
      </c>
      <c r="AA31" s="1246"/>
      <c r="AB31" s="1027"/>
      <c r="AC31" s="1246">
        <v>0.009745370370370371</v>
      </c>
      <c r="AD31" s="1027">
        <v>1</v>
      </c>
      <c r="AE31" s="1246">
        <v>0.008054398148148147</v>
      </c>
      <c r="AF31" s="1027">
        <v>1</v>
      </c>
      <c r="AG31" s="1246"/>
      <c r="AH31" s="1027"/>
      <c r="AI31" s="1247">
        <v>3</v>
      </c>
      <c r="AJ31" s="1233">
        <f t="shared" si="0"/>
        <v>3</v>
      </c>
    </row>
    <row r="32" spans="9:36" ht="12.75">
      <c r="I32" s="1191" t="s">
        <v>232</v>
      </c>
      <c r="J32" s="1186" t="s">
        <v>2230</v>
      </c>
      <c r="K32" s="1186" t="s">
        <v>1942</v>
      </c>
      <c r="L32" s="761" t="s">
        <v>74</v>
      </c>
      <c r="M32" s="1184">
        <v>150</v>
      </c>
      <c r="N32" s="1184" t="s">
        <v>238</v>
      </c>
      <c r="O32" s="1184">
        <v>140</v>
      </c>
      <c r="P32" s="1184" t="s">
        <v>238</v>
      </c>
      <c r="Q32" s="1184">
        <v>290</v>
      </c>
      <c r="R32" s="1184">
        <v>290</v>
      </c>
      <c r="S32" s="1190">
        <v>8</v>
      </c>
      <c r="U32" s="1191" t="s">
        <v>232</v>
      </c>
      <c r="V32" s="496" t="s">
        <v>1087</v>
      </c>
      <c r="W32" s="496" t="s">
        <v>3034</v>
      </c>
      <c r="X32" s="1027" t="s">
        <v>86</v>
      </c>
      <c r="Y32" s="1246">
        <v>0.006409722222222223</v>
      </c>
      <c r="Z32" s="1027">
        <v>1</v>
      </c>
      <c r="AA32" s="1246">
        <v>0.00622337962962963</v>
      </c>
      <c r="AB32" s="1027">
        <v>1</v>
      </c>
      <c r="AC32" s="1246"/>
      <c r="AD32" s="1027"/>
      <c r="AE32" s="1246"/>
      <c r="AF32" s="1027"/>
      <c r="AG32" s="1246">
        <v>0.00601875</v>
      </c>
      <c r="AH32" s="1027">
        <v>1</v>
      </c>
      <c r="AI32" s="1247">
        <v>3</v>
      </c>
      <c r="AJ32" s="1233">
        <f t="shared" si="0"/>
        <v>3</v>
      </c>
    </row>
    <row r="33" spans="9:36" ht="12.75">
      <c r="I33" s="1191" t="s">
        <v>234</v>
      </c>
      <c r="J33" s="1186" t="s">
        <v>1959</v>
      </c>
      <c r="K33" s="1186" t="s">
        <v>2842</v>
      </c>
      <c r="L33" s="761" t="s">
        <v>74</v>
      </c>
      <c r="M33" s="1184">
        <v>110</v>
      </c>
      <c r="N33" s="1184" t="s">
        <v>238</v>
      </c>
      <c r="O33" s="1184" t="s">
        <v>238</v>
      </c>
      <c r="P33" s="1184">
        <v>172</v>
      </c>
      <c r="Q33" s="1184">
        <v>282</v>
      </c>
      <c r="R33" s="1184">
        <v>282</v>
      </c>
      <c r="S33" s="1190">
        <v>9</v>
      </c>
      <c r="U33" s="1191" t="s">
        <v>234</v>
      </c>
      <c r="V33" s="496" t="s">
        <v>2901</v>
      </c>
      <c r="W33" s="496"/>
      <c r="X33" s="1027" t="s">
        <v>86</v>
      </c>
      <c r="Y33" s="1246"/>
      <c r="Z33" s="1027"/>
      <c r="AA33" s="1246">
        <v>0.0047777777777777775</v>
      </c>
      <c r="AB33" s="1027">
        <v>1</v>
      </c>
      <c r="AC33" s="1246">
        <v>0.007395833333333334</v>
      </c>
      <c r="AD33" s="1027">
        <v>1</v>
      </c>
      <c r="AE33" s="1246">
        <v>0.006150462962962963</v>
      </c>
      <c r="AF33" s="1027">
        <v>1</v>
      </c>
      <c r="AG33" s="1246"/>
      <c r="AH33" s="1027"/>
      <c r="AI33" s="1247">
        <v>3</v>
      </c>
      <c r="AJ33" s="1233">
        <f t="shared" si="0"/>
        <v>3</v>
      </c>
    </row>
    <row r="34" spans="9:36" ht="12.75">
      <c r="I34" s="1191" t="s">
        <v>374</v>
      </c>
      <c r="J34" s="1186" t="s">
        <v>343</v>
      </c>
      <c r="K34" s="1186" t="s">
        <v>2843</v>
      </c>
      <c r="L34" s="761" t="s">
        <v>86</v>
      </c>
      <c r="M34" s="1184" t="s">
        <v>238</v>
      </c>
      <c r="N34" s="1184">
        <v>124</v>
      </c>
      <c r="O34" s="1184" t="s">
        <v>238</v>
      </c>
      <c r="P34" s="1184">
        <v>158</v>
      </c>
      <c r="Q34" s="1184">
        <v>282</v>
      </c>
      <c r="R34" s="1184">
        <v>282</v>
      </c>
      <c r="S34" s="1190">
        <v>24</v>
      </c>
      <c r="U34" s="1191" t="s">
        <v>374</v>
      </c>
      <c r="V34" s="496" t="s">
        <v>2902</v>
      </c>
      <c r="W34" s="496" t="s">
        <v>2898</v>
      </c>
      <c r="X34" s="1027" t="s">
        <v>86</v>
      </c>
      <c r="Y34" s="1246"/>
      <c r="Z34" s="1027"/>
      <c r="AA34" s="1246">
        <v>0.005371527777777778</v>
      </c>
      <c r="AB34" s="1027">
        <v>1</v>
      </c>
      <c r="AC34" s="1246">
        <v>0.007465277777777778</v>
      </c>
      <c r="AD34" s="1027">
        <v>1</v>
      </c>
      <c r="AE34" s="1246"/>
      <c r="AF34" s="1027"/>
      <c r="AG34" s="1246">
        <v>0.004884375</v>
      </c>
      <c r="AH34" s="1027">
        <v>1</v>
      </c>
      <c r="AI34" s="1247">
        <v>3</v>
      </c>
      <c r="AJ34" s="1233">
        <f aca="true" t="shared" si="3" ref="AJ34:AJ65">Z34+AB34+AD34+AF34+AH34</f>
        <v>3</v>
      </c>
    </row>
    <row r="35" spans="9:183" ht="12.75">
      <c r="I35" s="1191" t="s">
        <v>376</v>
      </c>
      <c r="J35" s="1186" t="s">
        <v>568</v>
      </c>
      <c r="K35" s="1186" t="s">
        <v>2834</v>
      </c>
      <c r="L35" s="761" t="s">
        <v>74</v>
      </c>
      <c r="M35" s="1184">
        <v>92</v>
      </c>
      <c r="N35" s="1184">
        <v>98</v>
      </c>
      <c r="O35" s="1184">
        <v>92</v>
      </c>
      <c r="P35" s="1184" t="s">
        <v>238</v>
      </c>
      <c r="Q35" s="1184">
        <v>282</v>
      </c>
      <c r="R35" s="1184">
        <v>282</v>
      </c>
      <c r="S35" s="1190">
        <v>10</v>
      </c>
      <c r="T35" s="419"/>
      <c r="U35" s="1191" t="s">
        <v>376</v>
      </c>
      <c r="V35" s="496" t="s">
        <v>2903</v>
      </c>
      <c r="W35" s="496" t="s">
        <v>2904</v>
      </c>
      <c r="X35" s="1027" t="s">
        <v>86</v>
      </c>
      <c r="Y35" s="1246"/>
      <c r="Z35" s="1027"/>
      <c r="AA35" s="1246">
        <v>0.007055555555555555</v>
      </c>
      <c r="AB35" s="1027">
        <v>1</v>
      </c>
      <c r="AC35" s="1246">
        <v>0.007071759259259259</v>
      </c>
      <c r="AD35" s="1027">
        <v>1</v>
      </c>
      <c r="AE35" s="1246"/>
      <c r="AF35" s="1027"/>
      <c r="AG35" s="1246">
        <v>0.004470949074074074</v>
      </c>
      <c r="AH35" s="1027">
        <v>1</v>
      </c>
      <c r="AI35" s="1247">
        <v>3</v>
      </c>
      <c r="AJ35" s="1233">
        <f t="shared" si="3"/>
        <v>3</v>
      </c>
      <c r="AL35" s="174"/>
      <c r="AN35" s="80"/>
      <c r="AO35" s="419"/>
      <c r="AR35" s="80"/>
      <c r="AS35" s="419"/>
      <c r="AV35" s="174"/>
      <c r="AW35" s="81"/>
      <c r="AY35" s="419"/>
      <c r="BB35" s="174"/>
      <c r="BC35" s="174"/>
      <c r="BD35" s="174"/>
      <c r="BE35" s="174"/>
      <c r="BF35" s="174"/>
      <c r="BH35" s="174"/>
      <c r="BI35" s="420"/>
      <c r="BJ35" s="420"/>
      <c r="BK35" s="420"/>
      <c r="BL35" s="174"/>
      <c r="BQ35" s="81"/>
      <c r="BS35" s="420"/>
      <c r="BV35" s="174"/>
      <c r="BW35" s="121"/>
      <c r="BX35" s="121"/>
      <c r="BY35" s="121"/>
      <c r="CA35" s="421"/>
      <c r="CB35" s="422"/>
      <c r="CC35" s="423"/>
      <c r="CD35" s="423"/>
      <c r="CE35" s="423"/>
      <c r="CF35" s="422"/>
      <c r="CG35" s="422"/>
      <c r="CH35" s="422"/>
      <c r="CI35" s="422"/>
      <c r="CJ35" s="422"/>
      <c r="CK35" s="422"/>
      <c r="CL35" s="422"/>
      <c r="CM35" s="421"/>
      <c r="CN35" s="421"/>
      <c r="CO35" s="421"/>
      <c r="CP35" s="422"/>
      <c r="CW35" s="421"/>
      <c r="CZ35" s="422"/>
      <c r="DG35" s="424"/>
      <c r="DH35" s="422"/>
      <c r="DI35" s="424"/>
      <c r="DJ35" s="422"/>
      <c r="DK35" s="421"/>
      <c r="DM35" s="423"/>
      <c r="DN35" s="423"/>
      <c r="DO35" s="423"/>
      <c r="DR35" s="422"/>
      <c r="DT35" s="422"/>
      <c r="DU35" s="421"/>
      <c r="DV35" s="422"/>
      <c r="DW35" s="424"/>
      <c r="DX35" s="424"/>
      <c r="DY35" s="424"/>
      <c r="DZ35" s="422"/>
      <c r="EA35" s="425"/>
      <c r="EB35" s="425"/>
      <c r="EC35" s="425"/>
      <c r="EF35" s="422"/>
      <c r="EG35" s="424"/>
      <c r="EH35" s="421"/>
      <c r="EI35" s="426"/>
      <c r="EJ35" s="426"/>
      <c r="EK35" s="228"/>
      <c r="EL35" s="421"/>
      <c r="EM35" s="422"/>
      <c r="EN35" s="421"/>
      <c r="EP35" s="423"/>
      <c r="EQ35" s="423"/>
      <c r="ER35" s="423"/>
      <c r="ES35" s="422"/>
      <c r="ET35" s="422"/>
      <c r="EU35" s="422"/>
      <c r="EV35" s="422"/>
      <c r="EW35" s="422"/>
      <c r="EX35" s="421"/>
      <c r="EY35" s="174"/>
      <c r="EZ35" s="121"/>
      <c r="FA35" s="121"/>
      <c r="FB35" s="121"/>
      <c r="FC35" s="174"/>
      <c r="FD35" s="174"/>
      <c r="FE35" s="174"/>
      <c r="FF35" s="174"/>
      <c r="FG35" s="174"/>
      <c r="FH35" s="174"/>
      <c r="FI35" s="174"/>
      <c r="FK35" s="174"/>
      <c r="FL35" s="421"/>
      <c r="FM35" s="174"/>
      <c r="FN35" s="419"/>
      <c r="FO35" s="419"/>
      <c r="FP35" s="419"/>
      <c r="FW35" s="174"/>
      <c r="FY35" s="174"/>
      <c r="FZ35" s="174"/>
      <c r="GA35" s="174"/>
    </row>
    <row r="36" spans="9:183" ht="12.75">
      <c r="I36" s="1191" t="s">
        <v>379</v>
      </c>
      <c r="J36" s="1186" t="s">
        <v>2556</v>
      </c>
      <c r="K36" s="1186"/>
      <c r="L36" s="761" t="s">
        <v>74</v>
      </c>
      <c r="M36" s="1184" t="s">
        <v>238</v>
      </c>
      <c r="N36" s="1184" t="s">
        <v>238</v>
      </c>
      <c r="O36" s="1184" t="s">
        <v>238</v>
      </c>
      <c r="P36" s="1184">
        <v>280</v>
      </c>
      <c r="Q36" s="1184">
        <v>280</v>
      </c>
      <c r="R36" s="1184">
        <v>280</v>
      </c>
      <c r="S36" s="1190">
        <v>11</v>
      </c>
      <c r="T36" s="419"/>
      <c r="U36" s="1191" t="s">
        <v>379</v>
      </c>
      <c r="V36" s="496" t="s">
        <v>1018</v>
      </c>
      <c r="W36" s="496" t="s">
        <v>2905</v>
      </c>
      <c r="X36" s="1027" t="s">
        <v>86</v>
      </c>
      <c r="Y36" s="1246">
        <v>0.005650462962962962</v>
      </c>
      <c r="Z36" s="1027">
        <v>1</v>
      </c>
      <c r="AA36" s="1246"/>
      <c r="AB36" s="1027"/>
      <c r="AC36" s="1246"/>
      <c r="AD36" s="1027"/>
      <c r="AE36" s="1246" t="s">
        <v>683</v>
      </c>
      <c r="AF36" s="1027">
        <v>0</v>
      </c>
      <c r="AG36" s="1246">
        <v>0.005896990740740741</v>
      </c>
      <c r="AH36" s="1027">
        <v>1</v>
      </c>
      <c r="AI36" s="1247">
        <v>2</v>
      </c>
      <c r="AJ36" s="1233">
        <f t="shared" si="3"/>
        <v>2</v>
      </c>
      <c r="AL36" s="174"/>
      <c r="AN36" s="80"/>
      <c r="AO36" s="419"/>
      <c r="AR36" s="80"/>
      <c r="AS36" s="419"/>
      <c r="AV36" s="174"/>
      <c r="AW36" s="81"/>
      <c r="AY36" s="419"/>
      <c r="BB36" s="174"/>
      <c r="BC36" s="174"/>
      <c r="BD36" s="174"/>
      <c r="BE36" s="174"/>
      <c r="BF36" s="174"/>
      <c r="BH36" s="174"/>
      <c r="BI36" s="420"/>
      <c r="BJ36" s="420"/>
      <c r="BK36" s="420"/>
      <c r="BL36" s="174"/>
      <c r="BQ36" s="81"/>
      <c r="BS36" s="420"/>
      <c r="BV36" s="174"/>
      <c r="BW36" s="121"/>
      <c r="BX36" s="121"/>
      <c r="BY36" s="121"/>
      <c r="CA36" s="421"/>
      <c r="CB36" s="422"/>
      <c r="CC36" s="423"/>
      <c r="CD36" s="423"/>
      <c r="CE36" s="423"/>
      <c r="CF36" s="422"/>
      <c r="CG36" s="422"/>
      <c r="CH36" s="422"/>
      <c r="CI36" s="422"/>
      <c r="CJ36" s="422"/>
      <c r="CK36" s="422"/>
      <c r="CL36" s="422"/>
      <c r="CM36" s="421"/>
      <c r="CN36" s="421"/>
      <c r="CO36" s="421"/>
      <c r="CP36" s="422"/>
      <c r="CW36" s="421"/>
      <c r="CZ36" s="422"/>
      <c r="DG36" s="424"/>
      <c r="DH36" s="422"/>
      <c r="DI36" s="424"/>
      <c r="DJ36" s="422"/>
      <c r="DK36" s="421"/>
      <c r="DM36" s="423"/>
      <c r="DN36" s="423"/>
      <c r="DO36" s="423"/>
      <c r="DR36" s="422"/>
      <c r="DT36" s="422"/>
      <c r="DU36" s="421"/>
      <c r="DV36" s="422"/>
      <c r="DW36" s="424"/>
      <c r="DX36" s="424"/>
      <c r="DY36" s="424"/>
      <c r="DZ36" s="422"/>
      <c r="EA36" s="425"/>
      <c r="EB36" s="425"/>
      <c r="EC36" s="425"/>
      <c r="EF36" s="422"/>
      <c r="EG36" s="424"/>
      <c r="EH36" s="421"/>
      <c r="EI36" s="426"/>
      <c r="EJ36" s="426"/>
      <c r="EK36" s="228"/>
      <c r="EL36" s="421"/>
      <c r="EM36" s="422"/>
      <c r="EN36" s="421"/>
      <c r="EP36" s="423"/>
      <c r="EQ36" s="423"/>
      <c r="ER36" s="423"/>
      <c r="ES36" s="422"/>
      <c r="ET36" s="422"/>
      <c r="EU36" s="422"/>
      <c r="EV36" s="422"/>
      <c r="EW36" s="422"/>
      <c r="EX36" s="421"/>
      <c r="EY36" s="174"/>
      <c r="EZ36" s="121"/>
      <c r="FA36" s="121"/>
      <c r="FB36" s="121"/>
      <c r="FC36" s="174"/>
      <c r="FD36" s="174"/>
      <c r="FE36" s="174"/>
      <c r="FF36" s="174"/>
      <c r="FG36" s="174"/>
      <c r="FH36" s="174"/>
      <c r="FI36" s="174"/>
      <c r="FK36" s="174"/>
      <c r="FL36" s="421"/>
      <c r="FM36" s="174"/>
      <c r="FN36" s="419"/>
      <c r="FO36" s="419"/>
      <c r="FP36" s="419"/>
      <c r="FW36" s="174"/>
      <c r="FY36" s="174"/>
      <c r="FZ36" s="174"/>
      <c r="GA36" s="174"/>
    </row>
    <row r="37" spans="9:183" ht="12.75">
      <c r="I37" s="1191" t="s">
        <v>380</v>
      </c>
      <c r="J37" s="1186" t="s">
        <v>550</v>
      </c>
      <c r="K37" s="1186" t="s">
        <v>2067</v>
      </c>
      <c r="L37" s="761" t="s">
        <v>86</v>
      </c>
      <c r="M37" s="1184" t="s">
        <v>238</v>
      </c>
      <c r="N37" s="1184" t="s">
        <v>238</v>
      </c>
      <c r="O37" s="1184">
        <v>122</v>
      </c>
      <c r="P37" s="1184">
        <v>150</v>
      </c>
      <c r="Q37" s="1184">
        <v>272</v>
      </c>
      <c r="R37" s="1184">
        <v>272</v>
      </c>
      <c r="S37" s="1190">
        <v>25</v>
      </c>
      <c r="T37" s="419"/>
      <c r="U37" s="1191" t="s">
        <v>380</v>
      </c>
      <c r="V37" s="496" t="s">
        <v>2906</v>
      </c>
      <c r="W37" s="496" t="s">
        <v>2898</v>
      </c>
      <c r="X37" s="1027" t="s">
        <v>86</v>
      </c>
      <c r="Y37" s="1246"/>
      <c r="Z37" s="1027"/>
      <c r="AA37" s="1246">
        <v>0.007324074074074074</v>
      </c>
      <c r="AB37" s="1027">
        <v>1</v>
      </c>
      <c r="AC37" s="1246" t="s">
        <v>683</v>
      </c>
      <c r="AD37" s="1027">
        <v>0</v>
      </c>
      <c r="AE37" s="1246"/>
      <c r="AF37" s="1027"/>
      <c r="AG37" s="1246">
        <v>0.006270717592592592</v>
      </c>
      <c r="AH37" s="1027">
        <v>1</v>
      </c>
      <c r="AI37" s="1247">
        <v>2</v>
      </c>
      <c r="AJ37" s="1233">
        <f t="shared" si="3"/>
        <v>2</v>
      </c>
      <c r="AL37" s="174"/>
      <c r="AN37" s="80"/>
      <c r="AO37" s="419"/>
      <c r="AR37" s="80"/>
      <c r="AS37" s="419"/>
      <c r="AV37" s="174"/>
      <c r="AW37" s="81"/>
      <c r="AY37" s="419"/>
      <c r="BB37" s="174"/>
      <c r="BC37" s="174"/>
      <c r="BD37" s="174"/>
      <c r="BE37" s="174"/>
      <c r="BF37" s="174"/>
      <c r="BH37" s="174"/>
      <c r="BI37" s="420"/>
      <c r="BJ37" s="420"/>
      <c r="BK37" s="420"/>
      <c r="BL37" s="174"/>
      <c r="BQ37" s="81"/>
      <c r="BS37" s="420"/>
      <c r="BV37" s="174"/>
      <c r="BW37" s="121"/>
      <c r="BX37" s="121"/>
      <c r="BY37" s="121"/>
      <c r="CA37" s="421"/>
      <c r="CB37" s="422"/>
      <c r="CC37" s="423"/>
      <c r="CD37" s="423"/>
      <c r="CE37" s="423"/>
      <c r="CF37" s="422"/>
      <c r="CG37" s="422"/>
      <c r="CH37" s="422"/>
      <c r="CI37" s="422"/>
      <c r="CJ37" s="422"/>
      <c r="CK37" s="422"/>
      <c r="CL37" s="422"/>
      <c r="CM37" s="421"/>
      <c r="CN37" s="421"/>
      <c r="CO37" s="421"/>
      <c r="CP37" s="422"/>
      <c r="CW37" s="421"/>
      <c r="CZ37" s="422"/>
      <c r="DG37" s="424"/>
      <c r="DH37" s="422"/>
      <c r="DI37" s="424"/>
      <c r="DJ37" s="422"/>
      <c r="DK37" s="421"/>
      <c r="DM37" s="423"/>
      <c r="DN37" s="423"/>
      <c r="DO37" s="423"/>
      <c r="DR37" s="422"/>
      <c r="DT37" s="422"/>
      <c r="DU37" s="421"/>
      <c r="DV37" s="422"/>
      <c r="DW37" s="424"/>
      <c r="DX37" s="424"/>
      <c r="DY37" s="424"/>
      <c r="DZ37" s="422"/>
      <c r="EA37" s="425"/>
      <c r="EB37" s="425"/>
      <c r="EC37" s="425"/>
      <c r="EF37" s="422"/>
      <c r="EG37" s="424"/>
      <c r="EH37" s="421"/>
      <c r="EI37" s="426"/>
      <c r="EJ37" s="426"/>
      <c r="EK37" s="228"/>
      <c r="EL37" s="421"/>
      <c r="EM37" s="422"/>
      <c r="EN37" s="421"/>
      <c r="EP37" s="423"/>
      <c r="EQ37" s="423"/>
      <c r="ER37" s="423"/>
      <c r="ES37" s="422"/>
      <c r="ET37" s="422"/>
      <c r="EU37" s="422"/>
      <c r="EV37" s="422"/>
      <c r="EW37" s="422"/>
      <c r="EX37" s="421"/>
      <c r="EY37" s="174"/>
      <c r="EZ37" s="121"/>
      <c r="FA37" s="121"/>
      <c r="FB37" s="121"/>
      <c r="FC37" s="174"/>
      <c r="FD37" s="174"/>
      <c r="FE37" s="174"/>
      <c r="FF37" s="174"/>
      <c r="FG37" s="174"/>
      <c r="FH37" s="174"/>
      <c r="FI37" s="174"/>
      <c r="FK37" s="174"/>
      <c r="FL37" s="421"/>
      <c r="FM37" s="174"/>
      <c r="FN37" s="419"/>
      <c r="FO37" s="419"/>
      <c r="FP37" s="419"/>
      <c r="FW37" s="174"/>
      <c r="FY37" s="174"/>
      <c r="FZ37" s="174"/>
      <c r="GA37" s="174"/>
    </row>
    <row r="38" spans="9:183" ht="12.75">
      <c r="I38" s="1191" t="s">
        <v>382</v>
      </c>
      <c r="J38" s="1186" t="s">
        <v>2300</v>
      </c>
      <c r="K38" s="1186"/>
      <c r="L38" s="761" t="s">
        <v>86</v>
      </c>
      <c r="M38" s="1184" t="s">
        <v>238</v>
      </c>
      <c r="N38" s="1184" t="s">
        <v>238</v>
      </c>
      <c r="O38" s="1184" t="s">
        <v>238</v>
      </c>
      <c r="P38" s="1184">
        <v>270</v>
      </c>
      <c r="Q38" s="1184">
        <v>270</v>
      </c>
      <c r="R38" s="1184">
        <v>270</v>
      </c>
      <c r="S38" s="1190">
        <v>26</v>
      </c>
      <c r="T38" s="419"/>
      <c r="U38" s="1191" t="s">
        <v>382</v>
      </c>
      <c r="V38" s="496" t="s">
        <v>817</v>
      </c>
      <c r="W38" s="496" t="s">
        <v>3034</v>
      </c>
      <c r="X38" s="1027" t="s">
        <v>86</v>
      </c>
      <c r="Y38" s="1246">
        <v>0.004263888888888889</v>
      </c>
      <c r="Z38" s="1027">
        <v>1</v>
      </c>
      <c r="AA38" s="1246">
        <v>0.00506712962962963</v>
      </c>
      <c r="AB38" s="1027">
        <v>1</v>
      </c>
      <c r="AC38" s="1246"/>
      <c r="AD38" s="1027"/>
      <c r="AE38" s="1246"/>
      <c r="AF38" s="1027"/>
      <c r="AG38" s="1246"/>
      <c r="AH38" s="1027"/>
      <c r="AI38" s="1247">
        <v>2</v>
      </c>
      <c r="AJ38" s="1233">
        <f t="shared" si="3"/>
        <v>2</v>
      </c>
      <c r="AL38" s="174"/>
      <c r="AN38" s="80"/>
      <c r="AO38" s="419"/>
      <c r="AR38" s="80"/>
      <c r="AS38" s="419"/>
      <c r="AV38" s="174"/>
      <c r="AW38" s="81"/>
      <c r="AY38" s="419"/>
      <c r="BB38" s="174"/>
      <c r="BC38" s="174"/>
      <c r="BD38" s="174"/>
      <c r="BE38" s="174"/>
      <c r="BF38" s="174"/>
      <c r="BH38" s="174"/>
      <c r="BI38" s="420"/>
      <c r="BJ38" s="420"/>
      <c r="BK38" s="420"/>
      <c r="BL38" s="174"/>
      <c r="BQ38" s="81"/>
      <c r="BS38" s="420"/>
      <c r="BV38" s="174"/>
      <c r="BW38" s="121"/>
      <c r="BX38" s="121"/>
      <c r="BY38" s="121"/>
      <c r="CA38" s="421"/>
      <c r="CB38" s="422"/>
      <c r="CC38" s="423"/>
      <c r="CD38" s="423"/>
      <c r="CE38" s="423"/>
      <c r="CF38" s="422"/>
      <c r="CG38" s="422"/>
      <c r="CH38" s="422"/>
      <c r="CI38" s="422"/>
      <c r="CJ38" s="422"/>
      <c r="CK38" s="422"/>
      <c r="CL38" s="422"/>
      <c r="CM38" s="421"/>
      <c r="CN38" s="421"/>
      <c r="CO38" s="421"/>
      <c r="CP38" s="422"/>
      <c r="CW38" s="421"/>
      <c r="CZ38" s="422"/>
      <c r="DG38" s="424"/>
      <c r="DH38" s="422"/>
      <c r="DI38" s="424"/>
      <c r="DJ38" s="422"/>
      <c r="DK38" s="421"/>
      <c r="DM38" s="423"/>
      <c r="DN38" s="423"/>
      <c r="DO38" s="423"/>
      <c r="DR38" s="422"/>
      <c r="DT38" s="422"/>
      <c r="DU38" s="421"/>
      <c r="DV38" s="422"/>
      <c r="DW38" s="424"/>
      <c r="DX38" s="424"/>
      <c r="DY38" s="424"/>
      <c r="DZ38" s="422"/>
      <c r="EA38" s="425"/>
      <c r="EB38" s="425"/>
      <c r="EC38" s="425"/>
      <c r="EF38" s="422"/>
      <c r="EG38" s="424"/>
      <c r="EH38" s="421"/>
      <c r="EI38" s="426"/>
      <c r="EJ38" s="426"/>
      <c r="EK38" s="228"/>
      <c r="EL38" s="421"/>
      <c r="EM38" s="422"/>
      <c r="EN38" s="421"/>
      <c r="EP38" s="423"/>
      <c r="EQ38" s="423"/>
      <c r="ER38" s="423"/>
      <c r="ES38" s="422"/>
      <c r="ET38" s="422"/>
      <c r="EU38" s="422"/>
      <c r="EV38" s="422"/>
      <c r="EW38" s="422"/>
      <c r="EX38" s="421"/>
      <c r="EY38" s="174"/>
      <c r="EZ38" s="121"/>
      <c r="FA38" s="121"/>
      <c r="FB38" s="121"/>
      <c r="FC38" s="174"/>
      <c r="FD38" s="174"/>
      <c r="FE38" s="174"/>
      <c r="FF38" s="174"/>
      <c r="FG38" s="174"/>
      <c r="FH38" s="174"/>
      <c r="FI38" s="174"/>
      <c r="FK38" s="174"/>
      <c r="FL38" s="421"/>
      <c r="FM38" s="174"/>
      <c r="FN38" s="419"/>
      <c r="FO38" s="419"/>
      <c r="FP38" s="419"/>
      <c r="FW38" s="174"/>
      <c r="FY38" s="174"/>
      <c r="FZ38" s="174"/>
      <c r="GA38" s="174"/>
    </row>
    <row r="39" spans="9:183" ht="12.75">
      <c r="I39" s="1191" t="s">
        <v>384</v>
      </c>
      <c r="J39" s="1186" t="s">
        <v>2566</v>
      </c>
      <c r="K39" s="1186"/>
      <c r="L39" s="761" t="s">
        <v>74</v>
      </c>
      <c r="M39" s="1184" t="s">
        <v>238</v>
      </c>
      <c r="N39" s="1184" t="s">
        <v>238</v>
      </c>
      <c r="O39" s="1184" t="s">
        <v>238</v>
      </c>
      <c r="P39" s="1184">
        <v>260</v>
      </c>
      <c r="Q39" s="1184">
        <v>260</v>
      </c>
      <c r="R39" s="1184">
        <v>260</v>
      </c>
      <c r="S39" s="1190">
        <v>12</v>
      </c>
      <c r="T39" s="419"/>
      <c r="U39" s="1191" t="s">
        <v>384</v>
      </c>
      <c r="V39" s="496" t="s">
        <v>843</v>
      </c>
      <c r="W39" s="496"/>
      <c r="X39" s="1027" t="s">
        <v>86</v>
      </c>
      <c r="Y39" s="1246">
        <v>0.00437037037037037</v>
      </c>
      <c r="Z39" s="1027">
        <v>1</v>
      </c>
      <c r="AA39" s="1246"/>
      <c r="AB39" s="1027"/>
      <c r="AC39" s="1246"/>
      <c r="AD39" s="1027"/>
      <c r="AE39" s="1246">
        <v>0.006438888888888889</v>
      </c>
      <c r="AF39" s="1027">
        <v>1</v>
      </c>
      <c r="AG39" s="1246"/>
      <c r="AH39" s="1027"/>
      <c r="AI39" s="1247">
        <v>2</v>
      </c>
      <c r="AJ39" s="1233">
        <f t="shared" si="3"/>
        <v>2</v>
      </c>
      <c r="AL39" s="174"/>
      <c r="AN39" s="80"/>
      <c r="AO39" s="419"/>
      <c r="AR39" s="80"/>
      <c r="AS39" s="419"/>
      <c r="AV39" s="174"/>
      <c r="AW39" s="81"/>
      <c r="AY39" s="419"/>
      <c r="BB39" s="174"/>
      <c r="BC39" s="174"/>
      <c r="BD39" s="174"/>
      <c r="BE39" s="174"/>
      <c r="BF39" s="174"/>
      <c r="BH39" s="174"/>
      <c r="BI39" s="420"/>
      <c r="BJ39" s="420"/>
      <c r="BK39" s="420"/>
      <c r="BL39" s="174"/>
      <c r="BQ39" s="81"/>
      <c r="BS39" s="420"/>
      <c r="BV39" s="174"/>
      <c r="BW39" s="121"/>
      <c r="BX39" s="121"/>
      <c r="BY39" s="121"/>
      <c r="CA39" s="421"/>
      <c r="CB39" s="422"/>
      <c r="CC39" s="423"/>
      <c r="CD39" s="423"/>
      <c r="CE39" s="423"/>
      <c r="CF39" s="422"/>
      <c r="CG39" s="422"/>
      <c r="CH39" s="422"/>
      <c r="CI39" s="422"/>
      <c r="CJ39" s="422"/>
      <c r="CK39" s="422"/>
      <c r="CL39" s="422"/>
      <c r="CM39" s="421"/>
      <c r="CN39" s="421"/>
      <c r="CO39" s="421"/>
      <c r="CP39" s="422"/>
      <c r="CW39" s="421"/>
      <c r="CZ39" s="422"/>
      <c r="DG39" s="424"/>
      <c r="DH39" s="422"/>
      <c r="DI39" s="424"/>
      <c r="DJ39" s="422"/>
      <c r="DK39" s="421"/>
      <c r="DM39" s="423"/>
      <c r="DN39" s="423"/>
      <c r="DO39" s="423"/>
      <c r="DR39" s="422"/>
      <c r="DT39" s="422"/>
      <c r="DU39" s="421"/>
      <c r="DV39" s="422"/>
      <c r="DW39" s="424"/>
      <c r="DX39" s="424"/>
      <c r="DY39" s="424"/>
      <c r="DZ39" s="422"/>
      <c r="EA39" s="425"/>
      <c r="EB39" s="425"/>
      <c r="EC39" s="425"/>
      <c r="EF39" s="422"/>
      <c r="EG39" s="424"/>
      <c r="EH39" s="421"/>
      <c r="EI39" s="426"/>
      <c r="EJ39" s="426"/>
      <c r="EK39" s="228"/>
      <c r="EL39" s="421"/>
      <c r="EM39" s="422"/>
      <c r="EN39" s="421"/>
      <c r="EP39" s="423"/>
      <c r="EQ39" s="423"/>
      <c r="ER39" s="423"/>
      <c r="ES39" s="422"/>
      <c r="ET39" s="422"/>
      <c r="EU39" s="422"/>
      <c r="EV39" s="422"/>
      <c r="EW39" s="422"/>
      <c r="EX39" s="421"/>
      <c r="EY39" s="174"/>
      <c r="EZ39" s="121"/>
      <c r="FA39" s="121"/>
      <c r="FB39" s="121"/>
      <c r="FC39" s="174"/>
      <c r="FD39" s="174"/>
      <c r="FE39" s="174"/>
      <c r="FF39" s="174"/>
      <c r="FG39" s="174"/>
      <c r="FH39" s="174"/>
      <c r="FI39" s="174"/>
      <c r="FK39" s="174"/>
      <c r="FL39" s="421"/>
      <c r="FM39" s="174"/>
      <c r="FN39" s="419"/>
      <c r="FO39" s="419"/>
      <c r="FP39" s="419"/>
      <c r="FW39" s="174"/>
      <c r="FY39" s="174"/>
      <c r="FZ39" s="174"/>
      <c r="GA39" s="174"/>
    </row>
    <row r="40" spans="9:183" ht="12.75">
      <c r="I40" s="1191" t="s">
        <v>386</v>
      </c>
      <c r="J40" s="1186" t="s">
        <v>2310</v>
      </c>
      <c r="K40" s="1186"/>
      <c r="L40" s="761" t="s">
        <v>86</v>
      </c>
      <c r="M40" s="1184" t="s">
        <v>238</v>
      </c>
      <c r="N40" s="1184" t="s">
        <v>238</v>
      </c>
      <c r="O40" s="1184" t="s">
        <v>238</v>
      </c>
      <c r="P40" s="1184">
        <v>252</v>
      </c>
      <c r="Q40" s="1184">
        <v>252</v>
      </c>
      <c r="R40" s="1184">
        <v>252</v>
      </c>
      <c r="S40" s="1190">
        <v>27</v>
      </c>
      <c r="T40" s="419"/>
      <c r="U40" s="1191" t="s">
        <v>386</v>
      </c>
      <c r="V40" s="496" t="s">
        <v>863</v>
      </c>
      <c r="W40" s="496" t="s">
        <v>2893</v>
      </c>
      <c r="X40" s="1027" t="s">
        <v>86</v>
      </c>
      <c r="Y40" s="1246">
        <v>0.004443287037037037</v>
      </c>
      <c r="Z40" s="1027">
        <v>1</v>
      </c>
      <c r="AA40" s="1246">
        <v>0.005696759259259259</v>
      </c>
      <c r="AB40" s="1027">
        <v>1</v>
      </c>
      <c r="AC40" s="1246"/>
      <c r="AD40" s="1027"/>
      <c r="AE40" s="1246"/>
      <c r="AF40" s="1027"/>
      <c r="AG40" s="1246"/>
      <c r="AH40" s="1027"/>
      <c r="AI40" s="1247">
        <v>2</v>
      </c>
      <c r="AJ40" s="1233">
        <f t="shared" si="3"/>
        <v>2</v>
      </c>
      <c r="AL40" s="174"/>
      <c r="AN40" s="80"/>
      <c r="AO40" s="419"/>
      <c r="AR40" s="80"/>
      <c r="AS40" s="419"/>
      <c r="AV40" s="174"/>
      <c r="AW40" s="81"/>
      <c r="AY40" s="419"/>
      <c r="BB40" s="174"/>
      <c r="BC40" s="174"/>
      <c r="BD40" s="174"/>
      <c r="BE40" s="174"/>
      <c r="BF40" s="174"/>
      <c r="BH40" s="174"/>
      <c r="BI40" s="420"/>
      <c r="BJ40" s="420"/>
      <c r="BK40" s="420"/>
      <c r="BL40" s="174"/>
      <c r="BQ40" s="81"/>
      <c r="BS40" s="420"/>
      <c r="BV40" s="174"/>
      <c r="BW40" s="121"/>
      <c r="BX40" s="121"/>
      <c r="BY40" s="121"/>
      <c r="CA40" s="421"/>
      <c r="CB40" s="422"/>
      <c r="CC40" s="423"/>
      <c r="CD40" s="423"/>
      <c r="CE40" s="423"/>
      <c r="CF40" s="422"/>
      <c r="CG40" s="422"/>
      <c r="CH40" s="422"/>
      <c r="CI40" s="422"/>
      <c r="CJ40" s="422"/>
      <c r="CK40" s="422"/>
      <c r="CL40" s="422"/>
      <c r="CM40" s="421"/>
      <c r="CN40" s="421"/>
      <c r="CO40" s="421"/>
      <c r="CP40" s="422"/>
      <c r="CW40" s="421"/>
      <c r="CZ40" s="422"/>
      <c r="DG40" s="424"/>
      <c r="DH40" s="422"/>
      <c r="DI40" s="424"/>
      <c r="DJ40" s="422"/>
      <c r="DK40" s="421"/>
      <c r="DM40" s="423"/>
      <c r="DN40" s="423"/>
      <c r="DO40" s="423"/>
      <c r="DR40" s="422"/>
      <c r="DT40" s="422"/>
      <c r="DU40" s="421"/>
      <c r="DV40" s="422"/>
      <c r="DW40" s="424"/>
      <c r="DX40" s="424"/>
      <c r="DY40" s="424"/>
      <c r="DZ40" s="422"/>
      <c r="EA40" s="425"/>
      <c r="EB40" s="425"/>
      <c r="EC40" s="425"/>
      <c r="EF40" s="422"/>
      <c r="EG40" s="424"/>
      <c r="EH40" s="421"/>
      <c r="EI40" s="426"/>
      <c r="EJ40" s="426"/>
      <c r="EK40" s="228"/>
      <c r="EL40" s="421"/>
      <c r="EM40" s="422"/>
      <c r="EN40" s="421"/>
      <c r="EP40" s="423"/>
      <c r="EQ40" s="423"/>
      <c r="ER40" s="423"/>
      <c r="ES40" s="422"/>
      <c r="ET40" s="422"/>
      <c r="EU40" s="422"/>
      <c r="EV40" s="422"/>
      <c r="EW40" s="422"/>
      <c r="EX40" s="421"/>
      <c r="EY40" s="174"/>
      <c r="EZ40" s="121"/>
      <c r="FA40" s="121"/>
      <c r="FB40" s="121"/>
      <c r="FC40" s="174"/>
      <c r="FD40" s="174"/>
      <c r="FE40" s="174"/>
      <c r="FF40" s="174"/>
      <c r="FG40" s="174"/>
      <c r="FH40" s="174"/>
      <c r="FI40" s="174"/>
      <c r="FK40" s="174"/>
      <c r="FL40" s="421"/>
      <c r="FM40" s="174"/>
      <c r="FN40" s="419"/>
      <c r="FO40" s="419"/>
      <c r="FP40" s="419"/>
      <c r="FW40" s="174"/>
      <c r="FY40" s="174"/>
      <c r="FZ40" s="174"/>
      <c r="GA40" s="174"/>
    </row>
    <row r="41" spans="9:183" ht="12.75">
      <c r="I41" s="1191" t="s">
        <v>388</v>
      </c>
      <c r="J41" s="1186" t="s">
        <v>2572</v>
      </c>
      <c r="K41" s="1186"/>
      <c r="L41" s="761" t="s">
        <v>74</v>
      </c>
      <c r="M41" s="1184" t="s">
        <v>238</v>
      </c>
      <c r="N41" s="1184" t="s">
        <v>238</v>
      </c>
      <c r="O41" s="1184" t="s">
        <v>238</v>
      </c>
      <c r="P41" s="1184">
        <v>248</v>
      </c>
      <c r="Q41" s="1184">
        <v>248</v>
      </c>
      <c r="R41" s="1184">
        <v>248</v>
      </c>
      <c r="S41" s="1190">
        <v>13</v>
      </c>
      <c r="T41" s="419"/>
      <c r="U41" s="1191" t="s">
        <v>388</v>
      </c>
      <c r="V41" s="496" t="s">
        <v>876</v>
      </c>
      <c r="W41" s="496" t="s">
        <v>2907</v>
      </c>
      <c r="X41" s="1027" t="s">
        <v>86</v>
      </c>
      <c r="Y41" s="1246">
        <v>0.004516203703703704</v>
      </c>
      <c r="Z41" s="1027">
        <v>1</v>
      </c>
      <c r="AA41" s="1246"/>
      <c r="AB41" s="1027"/>
      <c r="AC41" s="1246"/>
      <c r="AD41" s="1027"/>
      <c r="AE41" s="1246">
        <v>0.00593287037037037</v>
      </c>
      <c r="AF41" s="1027">
        <v>1</v>
      </c>
      <c r="AG41" s="1246"/>
      <c r="AH41" s="1027"/>
      <c r="AI41" s="1247">
        <v>2</v>
      </c>
      <c r="AJ41" s="1233">
        <f t="shared" si="3"/>
        <v>2</v>
      </c>
      <c r="AL41" s="174"/>
      <c r="AN41" s="80"/>
      <c r="AO41" s="419"/>
      <c r="AR41" s="80"/>
      <c r="AS41" s="419"/>
      <c r="AV41" s="174"/>
      <c r="AW41" s="81"/>
      <c r="AY41" s="419"/>
      <c r="BB41" s="174"/>
      <c r="BC41" s="174"/>
      <c r="BD41" s="174"/>
      <c r="BE41" s="174"/>
      <c r="BF41" s="174"/>
      <c r="BH41" s="174"/>
      <c r="BI41" s="420"/>
      <c r="BJ41" s="420"/>
      <c r="BK41" s="420"/>
      <c r="BL41" s="174"/>
      <c r="BQ41" s="81"/>
      <c r="BS41" s="420"/>
      <c r="BV41" s="174"/>
      <c r="BW41" s="121"/>
      <c r="BX41" s="121"/>
      <c r="BY41" s="121"/>
      <c r="CA41" s="421"/>
      <c r="CB41" s="422"/>
      <c r="CC41" s="423"/>
      <c r="CD41" s="423"/>
      <c r="CE41" s="423"/>
      <c r="CF41" s="422"/>
      <c r="CG41" s="422"/>
      <c r="CH41" s="422"/>
      <c r="CI41" s="422"/>
      <c r="CJ41" s="422"/>
      <c r="CK41" s="422"/>
      <c r="CL41" s="422"/>
      <c r="CM41" s="421"/>
      <c r="CN41" s="421"/>
      <c r="CO41" s="421"/>
      <c r="CP41" s="422"/>
      <c r="CW41" s="421"/>
      <c r="CZ41" s="422"/>
      <c r="DG41" s="424"/>
      <c r="DH41" s="422"/>
      <c r="DI41" s="424"/>
      <c r="DJ41" s="422"/>
      <c r="DK41" s="421"/>
      <c r="DM41" s="423"/>
      <c r="DN41" s="423"/>
      <c r="DO41" s="423"/>
      <c r="DR41" s="422"/>
      <c r="DT41" s="422"/>
      <c r="DU41" s="421"/>
      <c r="DV41" s="422"/>
      <c r="DW41" s="424"/>
      <c r="DX41" s="424"/>
      <c r="DY41" s="424"/>
      <c r="DZ41" s="422"/>
      <c r="EA41" s="425"/>
      <c r="EB41" s="425"/>
      <c r="EC41" s="425"/>
      <c r="EF41" s="422"/>
      <c r="EG41" s="424"/>
      <c r="EH41" s="421"/>
      <c r="EI41" s="426"/>
      <c r="EJ41" s="426"/>
      <c r="EK41" s="228"/>
      <c r="EL41" s="421"/>
      <c r="EM41" s="422"/>
      <c r="EN41" s="421"/>
      <c r="EP41" s="423"/>
      <c r="EQ41" s="423"/>
      <c r="ER41" s="423"/>
      <c r="ES41" s="422"/>
      <c r="ET41" s="422"/>
      <c r="EU41" s="422"/>
      <c r="EV41" s="422"/>
      <c r="EW41" s="422"/>
      <c r="EX41" s="421"/>
      <c r="EY41" s="174"/>
      <c r="EZ41" s="121"/>
      <c r="FA41" s="121"/>
      <c r="FB41" s="121"/>
      <c r="FC41" s="174"/>
      <c r="FD41" s="174"/>
      <c r="FE41" s="174"/>
      <c r="FF41" s="174"/>
      <c r="FG41" s="174"/>
      <c r="FH41" s="174"/>
      <c r="FI41" s="174"/>
      <c r="FK41" s="174"/>
      <c r="FL41" s="421"/>
      <c r="FM41" s="174"/>
      <c r="FN41" s="419"/>
      <c r="FO41" s="419"/>
      <c r="FP41" s="419"/>
      <c r="FW41" s="174"/>
      <c r="FY41" s="174"/>
      <c r="FZ41" s="174"/>
      <c r="GA41" s="174"/>
    </row>
    <row r="42" spans="9:183" ht="12.75">
      <c r="I42" s="1191" t="s">
        <v>391</v>
      </c>
      <c r="J42" s="1186" t="s">
        <v>2318</v>
      </c>
      <c r="K42" s="1186"/>
      <c r="L42" s="761" t="s">
        <v>86</v>
      </c>
      <c r="M42" s="1184" t="s">
        <v>238</v>
      </c>
      <c r="N42" s="1184" t="s">
        <v>238</v>
      </c>
      <c r="O42" s="1184" t="s">
        <v>238</v>
      </c>
      <c r="P42" s="1184">
        <v>244</v>
      </c>
      <c r="Q42" s="1184">
        <v>244</v>
      </c>
      <c r="R42" s="1184">
        <v>244</v>
      </c>
      <c r="S42" s="1190">
        <v>28</v>
      </c>
      <c r="T42" s="419"/>
      <c r="U42" s="1191" t="s">
        <v>391</v>
      </c>
      <c r="V42" s="496" t="s">
        <v>882</v>
      </c>
      <c r="W42" s="496" t="s">
        <v>2908</v>
      </c>
      <c r="X42" s="1027" t="s">
        <v>86</v>
      </c>
      <c r="Y42" s="1246">
        <v>0.004549768518518518</v>
      </c>
      <c r="Z42" s="1027">
        <v>1</v>
      </c>
      <c r="AA42" s="1246"/>
      <c r="AB42" s="1027"/>
      <c r="AC42" s="1246"/>
      <c r="AD42" s="1027"/>
      <c r="AE42" s="1246">
        <v>0.006461805555555555</v>
      </c>
      <c r="AF42" s="1027">
        <v>1</v>
      </c>
      <c r="AG42" s="1246"/>
      <c r="AH42" s="1027"/>
      <c r="AI42" s="1247">
        <v>2</v>
      </c>
      <c r="AJ42" s="1233">
        <f t="shared" si="3"/>
        <v>2</v>
      </c>
      <c r="AL42" s="174"/>
      <c r="AN42" s="80"/>
      <c r="AO42" s="419"/>
      <c r="AR42" s="80"/>
      <c r="AS42" s="419"/>
      <c r="AV42" s="174"/>
      <c r="AW42" s="81"/>
      <c r="AY42" s="419"/>
      <c r="BB42" s="174"/>
      <c r="BC42" s="174"/>
      <c r="BD42" s="174"/>
      <c r="BE42" s="174"/>
      <c r="BF42" s="174"/>
      <c r="BH42" s="174"/>
      <c r="BI42" s="420"/>
      <c r="BJ42" s="420"/>
      <c r="BK42" s="420"/>
      <c r="BL42" s="174"/>
      <c r="BQ42" s="81"/>
      <c r="BS42" s="420"/>
      <c r="BV42" s="174"/>
      <c r="BW42" s="121"/>
      <c r="BX42" s="121"/>
      <c r="BY42" s="121"/>
      <c r="CA42" s="421"/>
      <c r="CB42" s="422"/>
      <c r="CC42" s="423"/>
      <c r="CD42" s="423"/>
      <c r="CE42" s="423"/>
      <c r="CF42" s="422"/>
      <c r="CG42" s="422"/>
      <c r="CH42" s="422"/>
      <c r="CI42" s="422"/>
      <c r="CJ42" s="422"/>
      <c r="CK42" s="422"/>
      <c r="CL42" s="422"/>
      <c r="CM42" s="421"/>
      <c r="CN42" s="421"/>
      <c r="CO42" s="421"/>
      <c r="CP42" s="422"/>
      <c r="CW42" s="421"/>
      <c r="CZ42" s="422"/>
      <c r="DG42" s="424"/>
      <c r="DH42" s="422"/>
      <c r="DI42" s="424"/>
      <c r="DJ42" s="422"/>
      <c r="DK42" s="421"/>
      <c r="DM42" s="423"/>
      <c r="DN42" s="423"/>
      <c r="DO42" s="423"/>
      <c r="DR42" s="422"/>
      <c r="DT42" s="422"/>
      <c r="DU42" s="421"/>
      <c r="DV42" s="422"/>
      <c r="DW42" s="424"/>
      <c r="DX42" s="424"/>
      <c r="DY42" s="424"/>
      <c r="DZ42" s="422"/>
      <c r="EA42" s="425"/>
      <c r="EB42" s="425"/>
      <c r="EC42" s="425"/>
      <c r="EF42" s="422"/>
      <c r="EG42" s="424"/>
      <c r="EH42" s="421"/>
      <c r="EI42" s="426"/>
      <c r="EJ42" s="426"/>
      <c r="EK42" s="228"/>
      <c r="EL42" s="421"/>
      <c r="EM42" s="422"/>
      <c r="EN42" s="421"/>
      <c r="EP42" s="423"/>
      <c r="EQ42" s="423"/>
      <c r="ER42" s="423"/>
      <c r="ES42" s="422"/>
      <c r="ET42" s="422"/>
      <c r="EU42" s="422"/>
      <c r="EV42" s="422"/>
      <c r="EW42" s="422"/>
      <c r="EX42" s="421"/>
      <c r="EY42" s="174"/>
      <c r="EZ42" s="121"/>
      <c r="FA42" s="121"/>
      <c r="FB42" s="121"/>
      <c r="FC42" s="174"/>
      <c r="FD42" s="174"/>
      <c r="FE42" s="174"/>
      <c r="FF42" s="174"/>
      <c r="FG42" s="174"/>
      <c r="FH42" s="174"/>
      <c r="FI42" s="174"/>
      <c r="FK42" s="174"/>
      <c r="FL42" s="421"/>
      <c r="FM42" s="174"/>
      <c r="FN42" s="419"/>
      <c r="FO42" s="419"/>
      <c r="FP42" s="419"/>
      <c r="FW42" s="174"/>
      <c r="FY42" s="174"/>
      <c r="FZ42" s="174"/>
      <c r="GA42" s="174"/>
    </row>
    <row r="43" spans="9:183" ht="12.75">
      <c r="I43" s="1191" t="s">
        <v>394</v>
      </c>
      <c r="J43" s="1186" t="s">
        <v>2323</v>
      </c>
      <c r="K43" s="1186"/>
      <c r="L43" s="761" t="s">
        <v>86</v>
      </c>
      <c r="M43" s="1184" t="s">
        <v>238</v>
      </c>
      <c r="N43" s="1184" t="s">
        <v>238</v>
      </c>
      <c r="O43" s="1184" t="s">
        <v>238</v>
      </c>
      <c r="P43" s="1184">
        <v>240</v>
      </c>
      <c r="Q43" s="1184">
        <v>240</v>
      </c>
      <c r="R43" s="1184">
        <v>240</v>
      </c>
      <c r="S43" s="1190">
        <v>29</v>
      </c>
      <c r="T43" s="419"/>
      <c r="U43" s="1191" t="s">
        <v>394</v>
      </c>
      <c r="V43" s="496" t="s">
        <v>993</v>
      </c>
      <c r="W43" s="496" t="s">
        <v>2887</v>
      </c>
      <c r="X43" s="1027" t="s">
        <v>86</v>
      </c>
      <c r="Y43" s="1246">
        <v>0.005170138888888889</v>
      </c>
      <c r="Z43" s="1027">
        <v>1</v>
      </c>
      <c r="AA43" s="1246">
        <v>0.0049722222222222225</v>
      </c>
      <c r="AB43" s="1027">
        <v>1</v>
      </c>
      <c r="AC43" s="1246"/>
      <c r="AD43" s="1027"/>
      <c r="AE43" s="1246"/>
      <c r="AF43" s="1027"/>
      <c r="AG43" s="1246"/>
      <c r="AH43" s="1027"/>
      <c r="AI43" s="1247">
        <v>2</v>
      </c>
      <c r="AJ43" s="1233">
        <f t="shared" si="3"/>
        <v>2</v>
      </c>
      <c r="AL43" s="174"/>
      <c r="AN43" s="80"/>
      <c r="AO43" s="419"/>
      <c r="AR43" s="80"/>
      <c r="AS43" s="419"/>
      <c r="AV43" s="174"/>
      <c r="AW43" s="81"/>
      <c r="AY43" s="419"/>
      <c r="BB43" s="174"/>
      <c r="BC43" s="174"/>
      <c r="BD43" s="174"/>
      <c r="BE43" s="174"/>
      <c r="BF43" s="174"/>
      <c r="BH43" s="174"/>
      <c r="BI43" s="420"/>
      <c r="BJ43" s="420"/>
      <c r="BK43" s="420"/>
      <c r="BL43" s="174"/>
      <c r="BQ43" s="81"/>
      <c r="BS43" s="420"/>
      <c r="BV43" s="174"/>
      <c r="BW43" s="121"/>
      <c r="BX43" s="121"/>
      <c r="BY43" s="121"/>
      <c r="CA43" s="421"/>
      <c r="CB43" s="422"/>
      <c r="CC43" s="423"/>
      <c r="CD43" s="423"/>
      <c r="CE43" s="423"/>
      <c r="CF43" s="422"/>
      <c r="CG43" s="422"/>
      <c r="CH43" s="422"/>
      <c r="CI43" s="422"/>
      <c r="CJ43" s="422"/>
      <c r="CK43" s="422"/>
      <c r="CL43" s="422"/>
      <c r="CM43" s="421"/>
      <c r="CN43" s="421"/>
      <c r="CO43" s="421"/>
      <c r="CP43" s="422"/>
      <c r="CW43" s="421"/>
      <c r="CZ43" s="422"/>
      <c r="DG43" s="424"/>
      <c r="DH43" s="422"/>
      <c r="DI43" s="424"/>
      <c r="DJ43" s="422"/>
      <c r="DK43" s="421"/>
      <c r="DM43" s="423"/>
      <c r="DN43" s="423"/>
      <c r="DO43" s="423"/>
      <c r="DR43" s="422"/>
      <c r="DT43" s="422"/>
      <c r="DU43" s="421"/>
      <c r="DV43" s="422"/>
      <c r="DW43" s="424"/>
      <c r="DX43" s="424"/>
      <c r="DY43" s="424"/>
      <c r="DZ43" s="422"/>
      <c r="EA43" s="425"/>
      <c r="EB43" s="425"/>
      <c r="EC43" s="425"/>
      <c r="EF43" s="422"/>
      <c r="EG43" s="424"/>
      <c r="EH43" s="421"/>
      <c r="EI43" s="426"/>
      <c r="EJ43" s="426"/>
      <c r="EK43" s="228"/>
      <c r="EL43" s="421"/>
      <c r="EM43" s="422"/>
      <c r="EN43" s="421"/>
      <c r="EP43" s="423"/>
      <c r="EQ43" s="423"/>
      <c r="ER43" s="423"/>
      <c r="ES43" s="422"/>
      <c r="ET43" s="422"/>
      <c r="EU43" s="422"/>
      <c r="EV43" s="422"/>
      <c r="EW43" s="422"/>
      <c r="EX43" s="421"/>
      <c r="EY43" s="174"/>
      <c r="EZ43" s="121"/>
      <c r="FA43" s="121"/>
      <c r="FB43" s="121"/>
      <c r="FC43" s="174"/>
      <c r="FD43" s="174"/>
      <c r="FE43" s="174"/>
      <c r="FF43" s="174"/>
      <c r="FG43" s="174"/>
      <c r="FH43" s="174"/>
      <c r="FI43" s="174"/>
      <c r="FK43" s="174"/>
      <c r="FL43" s="421"/>
      <c r="FM43" s="174"/>
      <c r="FN43" s="419"/>
      <c r="FO43" s="419"/>
      <c r="FP43" s="419"/>
      <c r="FW43" s="174"/>
      <c r="FY43" s="174"/>
      <c r="FZ43" s="174"/>
      <c r="GA43" s="174"/>
    </row>
    <row r="44" spans="9:183" ht="12.75">
      <c r="I44" s="1191" t="s">
        <v>397</v>
      </c>
      <c r="J44" s="1186" t="s">
        <v>2328</v>
      </c>
      <c r="K44" s="1186"/>
      <c r="L44" s="761" t="s">
        <v>86</v>
      </c>
      <c r="M44" s="1184" t="s">
        <v>238</v>
      </c>
      <c r="N44" s="1184" t="s">
        <v>238</v>
      </c>
      <c r="O44" s="1184" t="s">
        <v>238</v>
      </c>
      <c r="P44" s="1184">
        <v>238</v>
      </c>
      <c r="Q44" s="1184">
        <v>238</v>
      </c>
      <c r="R44" s="1184">
        <v>238</v>
      </c>
      <c r="S44" s="1190">
        <v>30</v>
      </c>
      <c r="T44" s="419"/>
      <c r="U44" s="1191" t="s">
        <v>397</v>
      </c>
      <c r="V44" s="496" t="s">
        <v>1012</v>
      </c>
      <c r="W44" s="496" t="s">
        <v>2893</v>
      </c>
      <c r="X44" s="1027" t="s">
        <v>86</v>
      </c>
      <c r="Y44" s="1246">
        <v>0.005537037037037037</v>
      </c>
      <c r="Z44" s="1027">
        <v>1</v>
      </c>
      <c r="AA44" s="1246"/>
      <c r="AB44" s="1027"/>
      <c r="AC44" s="1246">
        <v>0.008854166666666666</v>
      </c>
      <c r="AD44" s="1027">
        <v>1</v>
      </c>
      <c r="AE44" s="1246"/>
      <c r="AF44" s="1027"/>
      <c r="AG44" s="1246"/>
      <c r="AH44" s="1027"/>
      <c r="AI44" s="1247">
        <v>2</v>
      </c>
      <c r="AJ44" s="1233">
        <f t="shared" si="3"/>
        <v>2</v>
      </c>
      <c r="AL44" s="174"/>
      <c r="AN44" s="80"/>
      <c r="AO44" s="419"/>
      <c r="AR44" s="80"/>
      <c r="AS44" s="419"/>
      <c r="AV44" s="174"/>
      <c r="AW44" s="81"/>
      <c r="AY44" s="419"/>
      <c r="BB44" s="174"/>
      <c r="BC44" s="174"/>
      <c r="BD44" s="174"/>
      <c r="BE44" s="174"/>
      <c r="BF44" s="174"/>
      <c r="BH44" s="174"/>
      <c r="BI44" s="420"/>
      <c r="BJ44" s="420"/>
      <c r="BK44" s="420"/>
      <c r="BL44" s="174"/>
      <c r="BQ44" s="81"/>
      <c r="BS44" s="420"/>
      <c r="BV44" s="174"/>
      <c r="BW44" s="121"/>
      <c r="BX44" s="121"/>
      <c r="BY44" s="121"/>
      <c r="CA44" s="421"/>
      <c r="CB44" s="422"/>
      <c r="CC44" s="423"/>
      <c r="CD44" s="423"/>
      <c r="CE44" s="423"/>
      <c r="CF44" s="422"/>
      <c r="CG44" s="422"/>
      <c r="CH44" s="422"/>
      <c r="CI44" s="422"/>
      <c r="CJ44" s="422"/>
      <c r="CK44" s="422"/>
      <c r="CL44" s="422"/>
      <c r="CM44" s="421"/>
      <c r="CN44" s="421"/>
      <c r="CO44" s="421"/>
      <c r="CP44" s="422"/>
      <c r="CW44" s="421"/>
      <c r="CZ44" s="422"/>
      <c r="DG44" s="424"/>
      <c r="DH44" s="422"/>
      <c r="DI44" s="424"/>
      <c r="DJ44" s="422"/>
      <c r="DK44" s="421"/>
      <c r="DM44" s="423"/>
      <c r="DN44" s="423"/>
      <c r="DO44" s="423"/>
      <c r="DR44" s="422"/>
      <c r="DT44" s="422"/>
      <c r="DU44" s="421"/>
      <c r="DV44" s="422"/>
      <c r="DW44" s="424"/>
      <c r="DX44" s="424"/>
      <c r="DY44" s="424"/>
      <c r="DZ44" s="422"/>
      <c r="EA44" s="425"/>
      <c r="EB44" s="425"/>
      <c r="EC44" s="425"/>
      <c r="EF44" s="422"/>
      <c r="EG44" s="424"/>
      <c r="EH44" s="421"/>
      <c r="EI44" s="426"/>
      <c r="EJ44" s="426"/>
      <c r="EK44" s="228"/>
      <c r="EL44" s="421"/>
      <c r="EM44" s="422"/>
      <c r="EN44" s="421"/>
      <c r="EP44" s="423"/>
      <c r="EQ44" s="423"/>
      <c r="ER44" s="423"/>
      <c r="ES44" s="422"/>
      <c r="ET44" s="422"/>
      <c r="EU44" s="422"/>
      <c r="EV44" s="422"/>
      <c r="EW44" s="422"/>
      <c r="EX44" s="421"/>
      <c r="EY44" s="174"/>
      <c r="EZ44" s="121"/>
      <c r="FA44" s="121"/>
      <c r="FB44" s="121"/>
      <c r="FC44" s="174"/>
      <c r="FD44" s="174"/>
      <c r="FE44" s="174"/>
      <c r="FF44" s="174"/>
      <c r="FG44" s="174"/>
      <c r="FH44" s="174"/>
      <c r="FI44" s="174"/>
      <c r="FK44" s="174"/>
      <c r="FL44" s="421"/>
      <c r="FM44" s="174"/>
      <c r="FN44" s="419"/>
      <c r="FO44" s="419"/>
      <c r="FP44" s="419"/>
      <c r="FW44" s="174"/>
      <c r="FY44" s="174"/>
      <c r="FZ44" s="174"/>
      <c r="GA44" s="174"/>
    </row>
    <row r="45" spans="9:183" ht="12.75">
      <c r="I45" s="1191" t="s">
        <v>400</v>
      </c>
      <c r="J45" s="1186" t="s">
        <v>2577</v>
      </c>
      <c r="K45" s="1186"/>
      <c r="L45" s="761" t="s">
        <v>74</v>
      </c>
      <c r="M45" s="1184" t="s">
        <v>238</v>
      </c>
      <c r="N45" s="1184" t="s">
        <v>238</v>
      </c>
      <c r="O45" s="1184" t="s">
        <v>238</v>
      </c>
      <c r="P45" s="1184">
        <v>236</v>
      </c>
      <c r="Q45" s="1184">
        <v>236</v>
      </c>
      <c r="R45" s="1184">
        <v>236</v>
      </c>
      <c r="S45" s="1190">
        <v>14</v>
      </c>
      <c r="T45" s="419"/>
      <c r="U45" s="1191" t="s">
        <v>400</v>
      </c>
      <c r="V45" s="496" t="s">
        <v>1032</v>
      </c>
      <c r="W45" s="496" t="s">
        <v>2887</v>
      </c>
      <c r="X45" s="1027" t="s">
        <v>86</v>
      </c>
      <c r="Y45" s="1246">
        <v>0.005703703703703704</v>
      </c>
      <c r="Z45" s="1027">
        <v>1</v>
      </c>
      <c r="AA45" s="1246">
        <v>0.005130787037037037</v>
      </c>
      <c r="AB45" s="1027">
        <v>1</v>
      </c>
      <c r="AC45" s="1246"/>
      <c r="AD45" s="1027"/>
      <c r="AE45" s="1246"/>
      <c r="AF45" s="1027"/>
      <c r="AG45" s="1246"/>
      <c r="AH45" s="1027"/>
      <c r="AI45" s="1247">
        <v>2</v>
      </c>
      <c r="AJ45" s="1233">
        <f t="shared" si="3"/>
        <v>2</v>
      </c>
      <c r="AL45" s="174"/>
      <c r="AN45" s="80"/>
      <c r="AO45" s="419"/>
      <c r="AR45" s="80"/>
      <c r="AS45" s="419"/>
      <c r="AV45" s="174"/>
      <c r="AW45" s="81"/>
      <c r="AY45" s="419"/>
      <c r="BB45" s="174"/>
      <c r="BC45" s="174"/>
      <c r="BD45" s="174"/>
      <c r="BE45" s="174"/>
      <c r="BF45" s="174"/>
      <c r="BH45" s="174"/>
      <c r="BI45" s="420"/>
      <c r="BJ45" s="420"/>
      <c r="BK45" s="420"/>
      <c r="BL45" s="174"/>
      <c r="BQ45" s="81"/>
      <c r="BS45" s="420"/>
      <c r="BV45" s="174"/>
      <c r="BW45" s="121"/>
      <c r="BX45" s="121"/>
      <c r="BY45" s="121"/>
      <c r="CA45" s="421"/>
      <c r="CB45" s="422"/>
      <c r="CC45" s="423"/>
      <c r="CD45" s="423"/>
      <c r="CE45" s="423"/>
      <c r="CF45" s="422"/>
      <c r="CG45" s="422"/>
      <c r="CH45" s="422"/>
      <c r="CI45" s="422"/>
      <c r="CJ45" s="422"/>
      <c r="CK45" s="422"/>
      <c r="CL45" s="422"/>
      <c r="CM45" s="421"/>
      <c r="CN45" s="421"/>
      <c r="CO45" s="421"/>
      <c r="CP45" s="422"/>
      <c r="CW45" s="421"/>
      <c r="CZ45" s="422"/>
      <c r="DG45" s="424"/>
      <c r="DH45" s="422"/>
      <c r="DI45" s="424"/>
      <c r="DJ45" s="422"/>
      <c r="DK45" s="421"/>
      <c r="DM45" s="423"/>
      <c r="DN45" s="423"/>
      <c r="DO45" s="423"/>
      <c r="DR45" s="422"/>
      <c r="DT45" s="422"/>
      <c r="DU45" s="421"/>
      <c r="DV45" s="422"/>
      <c r="DW45" s="424"/>
      <c r="DX45" s="424"/>
      <c r="DY45" s="424"/>
      <c r="DZ45" s="422"/>
      <c r="EA45" s="425"/>
      <c r="EB45" s="425"/>
      <c r="EC45" s="425"/>
      <c r="EF45" s="422"/>
      <c r="EG45" s="424"/>
      <c r="EH45" s="421"/>
      <c r="EI45" s="426"/>
      <c r="EJ45" s="426"/>
      <c r="EK45" s="228"/>
      <c r="EL45" s="421"/>
      <c r="EM45" s="422"/>
      <c r="EN45" s="421"/>
      <c r="EP45" s="423"/>
      <c r="EQ45" s="423"/>
      <c r="ER45" s="423"/>
      <c r="ES45" s="422"/>
      <c r="ET45" s="422"/>
      <c r="EU45" s="422"/>
      <c r="EV45" s="422"/>
      <c r="EW45" s="422"/>
      <c r="EX45" s="421"/>
      <c r="EY45" s="174"/>
      <c r="EZ45" s="121"/>
      <c r="FA45" s="121"/>
      <c r="FB45" s="121"/>
      <c r="FC45" s="174"/>
      <c r="FD45" s="174"/>
      <c r="FE45" s="174"/>
      <c r="FF45" s="174"/>
      <c r="FG45" s="174"/>
      <c r="FH45" s="174"/>
      <c r="FI45" s="174"/>
      <c r="FK45" s="174"/>
      <c r="FL45" s="421"/>
      <c r="FM45" s="174"/>
      <c r="FN45" s="419"/>
      <c r="FO45" s="419"/>
      <c r="FP45" s="419"/>
      <c r="FW45" s="174"/>
      <c r="FY45" s="174"/>
      <c r="FZ45" s="174"/>
      <c r="GA45" s="174"/>
    </row>
    <row r="46" spans="9:183" ht="12.75">
      <c r="I46" s="1191" t="s">
        <v>402</v>
      </c>
      <c r="J46" s="1186" t="s">
        <v>2334</v>
      </c>
      <c r="K46" s="1186"/>
      <c r="L46" s="761" t="s">
        <v>86</v>
      </c>
      <c r="M46" s="1184" t="s">
        <v>238</v>
      </c>
      <c r="N46" s="1184" t="s">
        <v>238</v>
      </c>
      <c r="O46" s="1184" t="s">
        <v>238</v>
      </c>
      <c r="P46" s="1184">
        <v>234</v>
      </c>
      <c r="Q46" s="1184">
        <v>234</v>
      </c>
      <c r="R46" s="1184">
        <v>234</v>
      </c>
      <c r="S46" s="1190">
        <v>31</v>
      </c>
      <c r="T46" s="419"/>
      <c r="U46" s="1191" t="s">
        <v>402</v>
      </c>
      <c r="V46" s="496" t="s">
        <v>1039</v>
      </c>
      <c r="W46" s="496" t="s">
        <v>2909</v>
      </c>
      <c r="X46" s="1027" t="s">
        <v>86</v>
      </c>
      <c r="Y46" s="1246">
        <v>0.005711805555555556</v>
      </c>
      <c r="Z46" s="1027">
        <v>1</v>
      </c>
      <c r="AA46" s="1246">
        <v>0.005938657407407406</v>
      </c>
      <c r="AB46" s="1027">
        <v>1</v>
      </c>
      <c r="AC46" s="1246"/>
      <c r="AD46" s="1027"/>
      <c r="AE46" s="1246"/>
      <c r="AF46" s="1027"/>
      <c r="AG46" s="1246"/>
      <c r="AH46" s="1027"/>
      <c r="AI46" s="1247">
        <v>2</v>
      </c>
      <c r="AJ46" s="1233">
        <f t="shared" si="3"/>
        <v>2</v>
      </c>
      <c r="AL46" s="174"/>
      <c r="AN46" s="80"/>
      <c r="AO46" s="419"/>
      <c r="AR46" s="80"/>
      <c r="AS46" s="419"/>
      <c r="AV46" s="174"/>
      <c r="AW46" s="81"/>
      <c r="AY46" s="419"/>
      <c r="BB46" s="174"/>
      <c r="BC46" s="174"/>
      <c r="BD46" s="174"/>
      <c r="BE46" s="174"/>
      <c r="BF46" s="174"/>
      <c r="BH46" s="174"/>
      <c r="BI46" s="420"/>
      <c r="BJ46" s="420"/>
      <c r="BK46" s="420"/>
      <c r="BL46" s="174"/>
      <c r="BQ46" s="81"/>
      <c r="BS46" s="420"/>
      <c r="BV46" s="174"/>
      <c r="BW46" s="121"/>
      <c r="BX46" s="121"/>
      <c r="BY46" s="121"/>
      <c r="CA46" s="421"/>
      <c r="CB46" s="422"/>
      <c r="CC46" s="423"/>
      <c r="CD46" s="423"/>
      <c r="CE46" s="423"/>
      <c r="CF46" s="422"/>
      <c r="CG46" s="422"/>
      <c r="CH46" s="422"/>
      <c r="CI46" s="422"/>
      <c r="CJ46" s="422"/>
      <c r="CK46" s="422"/>
      <c r="CL46" s="422"/>
      <c r="CM46" s="421"/>
      <c r="CN46" s="421"/>
      <c r="CO46" s="421"/>
      <c r="CP46" s="422"/>
      <c r="CW46" s="421"/>
      <c r="CZ46" s="422"/>
      <c r="DG46" s="424"/>
      <c r="DH46" s="422"/>
      <c r="DI46" s="424"/>
      <c r="DJ46" s="422"/>
      <c r="DK46" s="421"/>
      <c r="DM46" s="423"/>
      <c r="DN46" s="423"/>
      <c r="DO46" s="423"/>
      <c r="DR46" s="422"/>
      <c r="DT46" s="422"/>
      <c r="DU46" s="421"/>
      <c r="DV46" s="422"/>
      <c r="DW46" s="424"/>
      <c r="DX46" s="424"/>
      <c r="DY46" s="424"/>
      <c r="DZ46" s="422"/>
      <c r="EA46" s="425"/>
      <c r="EB46" s="425"/>
      <c r="EC46" s="425"/>
      <c r="EF46" s="422"/>
      <c r="EG46" s="424"/>
      <c r="EH46" s="421"/>
      <c r="EI46" s="426"/>
      <c r="EJ46" s="426"/>
      <c r="EK46" s="228"/>
      <c r="EL46" s="421"/>
      <c r="EM46" s="422"/>
      <c r="EN46" s="421"/>
      <c r="EP46" s="423"/>
      <c r="EQ46" s="423"/>
      <c r="ER46" s="423"/>
      <c r="ES46" s="422"/>
      <c r="ET46" s="422"/>
      <c r="EU46" s="422"/>
      <c r="EV46" s="422"/>
      <c r="EW46" s="422"/>
      <c r="EX46" s="421"/>
      <c r="EY46" s="174"/>
      <c r="EZ46" s="121"/>
      <c r="FA46" s="121"/>
      <c r="FB46" s="121"/>
      <c r="FC46" s="174"/>
      <c r="FD46" s="174"/>
      <c r="FE46" s="174"/>
      <c r="FF46" s="174"/>
      <c r="FG46" s="174"/>
      <c r="FH46" s="174"/>
      <c r="FI46" s="174"/>
      <c r="FK46" s="174"/>
      <c r="FL46" s="421"/>
      <c r="FM46" s="174"/>
      <c r="FN46" s="419"/>
      <c r="FO46" s="419"/>
      <c r="FP46" s="419"/>
      <c r="FW46" s="174"/>
      <c r="FY46" s="174"/>
      <c r="FZ46" s="174"/>
      <c r="GA46" s="174"/>
    </row>
    <row r="47" spans="9:183" ht="12.75">
      <c r="I47" s="1191" t="s">
        <v>404</v>
      </c>
      <c r="J47" s="1186" t="s">
        <v>2583</v>
      </c>
      <c r="K47" s="1186"/>
      <c r="L47" s="761" t="s">
        <v>74</v>
      </c>
      <c r="M47" s="1184" t="s">
        <v>238</v>
      </c>
      <c r="N47" s="1184" t="s">
        <v>238</v>
      </c>
      <c r="O47" s="1185" t="s">
        <v>238</v>
      </c>
      <c r="P47" s="1185">
        <v>228</v>
      </c>
      <c r="Q47" s="1185">
        <v>228</v>
      </c>
      <c r="R47" s="1185">
        <v>228</v>
      </c>
      <c r="S47" s="1190">
        <v>15</v>
      </c>
      <c r="T47" s="80"/>
      <c r="U47" s="1191" t="s">
        <v>404</v>
      </c>
      <c r="V47" s="496" t="s">
        <v>1046</v>
      </c>
      <c r="W47" s="496" t="s">
        <v>2898</v>
      </c>
      <c r="X47" s="1027" t="s">
        <v>86</v>
      </c>
      <c r="Y47" s="1246">
        <v>0.005762731481481482</v>
      </c>
      <c r="Z47" s="1027">
        <v>1</v>
      </c>
      <c r="AA47" s="1246">
        <v>0.005547453703703704</v>
      </c>
      <c r="AB47" s="1027">
        <v>1</v>
      </c>
      <c r="AC47" s="1246"/>
      <c r="AD47" s="1027"/>
      <c r="AE47" s="1246"/>
      <c r="AF47" s="1027"/>
      <c r="AG47" s="1246"/>
      <c r="AH47" s="1027"/>
      <c r="AI47" s="1247">
        <v>2</v>
      </c>
      <c r="AJ47" s="1233">
        <f t="shared" si="3"/>
        <v>2</v>
      </c>
      <c r="AK47" s="80"/>
      <c r="AM47" s="419"/>
      <c r="AN47" s="419"/>
      <c r="AO47" s="174"/>
      <c r="AP47" s="81"/>
      <c r="AQ47" s="174"/>
      <c r="AS47" s="419"/>
      <c r="AU47" s="174"/>
      <c r="AV47" s="174"/>
      <c r="AY47" s="174"/>
      <c r="AZ47" s="174"/>
      <c r="BA47" s="174"/>
      <c r="BB47" s="420"/>
      <c r="BC47" s="420"/>
      <c r="BD47" s="420"/>
      <c r="BE47" s="174"/>
      <c r="BF47" s="174"/>
      <c r="BH47" s="174"/>
      <c r="BJ47" s="81"/>
      <c r="BK47" s="174"/>
      <c r="BL47" s="420"/>
      <c r="BM47" s="420"/>
      <c r="BN47" s="420"/>
      <c r="BP47" s="121"/>
      <c r="BQ47" s="121"/>
      <c r="BR47" s="121"/>
      <c r="BT47" s="421"/>
      <c r="BU47" s="422"/>
      <c r="BV47" s="423"/>
      <c r="BW47" s="423"/>
      <c r="BX47" s="423"/>
      <c r="BY47" s="422"/>
      <c r="BZ47" s="422"/>
      <c r="CA47" s="422"/>
      <c r="CB47" s="422"/>
      <c r="CC47" s="422"/>
      <c r="CD47" s="422"/>
      <c r="CE47" s="422"/>
      <c r="CF47" s="421"/>
      <c r="CG47" s="421"/>
      <c r="CH47" s="421"/>
      <c r="CI47" s="422"/>
      <c r="CJ47" s="422"/>
      <c r="CK47" s="422"/>
      <c r="CL47" s="422"/>
      <c r="CN47" s="422"/>
      <c r="CO47" s="422"/>
      <c r="CP47" s="421"/>
      <c r="CQ47" s="421"/>
      <c r="CR47" s="421"/>
      <c r="CX47" s="422"/>
      <c r="CY47" s="422"/>
      <c r="CZ47" s="424"/>
      <c r="DB47" s="424"/>
      <c r="DD47" s="421"/>
      <c r="DF47" s="423"/>
      <c r="DG47" s="423"/>
      <c r="DH47" s="423"/>
      <c r="DI47" s="422"/>
      <c r="DJ47" s="422"/>
      <c r="DN47" s="421"/>
      <c r="DP47" s="424"/>
      <c r="DQ47" s="424"/>
      <c r="DT47" s="425"/>
      <c r="DU47" s="425"/>
      <c r="DV47" s="425"/>
      <c r="DX47" s="422"/>
      <c r="DY47" s="422"/>
      <c r="DZ47" s="424"/>
      <c r="EA47" s="421"/>
      <c r="EB47" s="426"/>
      <c r="EC47" s="426"/>
      <c r="ED47" s="228"/>
      <c r="EE47" s="421"/>
      <c r="EF47" s="422"/>
      <c r="EG47" s="421"/>
      <c r="EH47" s="422"/>
      <c r="EI47" s="423"/>
      <c r="EJ47" s="423"/>
      <c r="EK47" s="423"/>
      <c r="EL47" s="422"/>
      <c r="EM47" s="422"/>
      <c r="EN47" s="422"/>
      <c r="EQ47" s="421"/>
      <c r="ER47" s="174"/>
      <c r="ES47" s="121"/>
      <c r="ET47" s="121"/>
      <c r="EU47" s="121"/>
      <c r="EV47" s="174"/>
      <c r="EW47" s="174"/>
      <c r="EX47" s="174"/>
      <c r="EY47" s="174"/>
      <c r="EZ47" s="174"/>
      <c r="FA47" s="174"/>
      <c r="FB47" s="174"/>
      <c r="FC47" s="174"/>
      <c r="FD47" s="174"/>
      <c r="FE47" s="421"/>
      <c r="FF47" s="174"/>
      <c r="FG47" s="419"/>
      <c r="FH47" s="419"/>
      <c r="FI47" s="419"/>
      <c r="FK47" s="174"/>
      <c r="FL47" s="174"/>
      <c r="FM47" s="174"/>
      <c r="FW47" s="174"/>
      <c r="FY47" s="174"/>
      <c r="FZ47" s="174"/>
      <c r="GA47" s="174"/>
    </row>
    <row r="48" spans="9:183" ht="12.75">
      <c r="I48" s="1191" t="s">
        <v>407</v>
      </c>
      <c r="J48" s="1186" t="s">
        <v>2592</v>
      </c>
      <c r="K48" s="1186"/>
      <c r="L48" s="761" t="s">
        <v>74</v>
      </c>
      <c r="M48" s="1184" t="s">
        <v>238</v>
      </c>
      <c r="N48" s="1184" t="s">
        <v>238</v>
      </c>
      <c r="O48" s="1185" t="s">
        <v>238</v>
      </c>
      <c r="P48" s="1185">
        <v>224</v>
      </c>
      <c r="Q48" s="1185">
        <v>224</v>
      </c>
      <c r="R48" s="1185">
        <v>224</v>
      </c>
      <c r="S48" s="1190">
        <v>16</v>
      </c>
      <c r="T48" s="80"/>
      <c r="U48" s="1191" t="s">
        <v>407</v>
      </c>
      <c r="V48" s="496" t="s">
        <v>2910</v>
      </c>
      <c r="W48" s="496"/>
      <c r="X48" s="1027" t="s">
        <v>86</v>
      </c>
      <c r="Y48" s="1246"/>
      <c r="Z48" s="1027"/>
      <c r="AA48" s="1246">
        <v>0.0053287037037037036</v>
      </c>
      <c r="AB48" s="1027">
        <v>1</v>
      </c>
      <c r="AC48" s="1246">
        <v>0.008090277777777778</v>
      </c>
      <c r="AD48" s="1027">
        <v>1</v>
      </c>
      <c r="AE48" s="1246"/>
      <c r="AF48" s="1027"/>
      <c r="AG48" s="1246"/>
      <c r="AH48" s="1027"/>
      <c r="AI48" s="1247">
        <v>2</v>
      </c>
      <c r="AJ48" s="1233">
        <f t="shared" si="3"/>
        <v>2</v>
      </c>
      <c r="AK48" s="80"/>
      <c r="AM48" s="419"/>
      <c r="AN48" s="419"/>
      <c r="AO48" s="174"/>
      <c r="AP48" s="81"/>
      <c r="AQ48" s="174"/>
      <c r="AS48" s="419"/>
      <c r="AU48" s="174"/>
      <c r="AV48" s="174"/>
      <c r="AY48" s="174"/>
      <c r="AZ48" s="174"/>
      <c r="BA48" s="174"/>
      <c r="BB48" s="420"/>
      <c r="BC48" s="420"/>
      <c r="BD48" s="420"/>
      <c r="BE48" s="174"/>
      <c r="BF48" s="174"/>
      <c r="BH48" s="174"/>
      <c r="BJ48" s="81"/>
      <c r="BK48" s="174"/>
      <c r="BL48" s="420"/>
      <c r="BM48" s="420"/>
      <c r="BN48" s="420"/>
      <c r="BP48" s="121"/>
      <c r="BQ48" s="121"/>
      <c r="BR48" s="121"/>
      <c r="BT48" s="421"/>
      <c r="BU48" s="422"/>
      <c r="BV48" s="423"/>
      <c r="BW48" s="423"/>
      <c r="BX48" s="423"/>
      <c r="BY48" s="422"/>
      <c r="BZ48" s="422"/>
      <c r="CA48" s="422"/>
      <c r="CB48" s="422"/>
      <c r="CC48" s="422"/>
      <c r="CD48" s="422"/>
      <c r="CE48" s="422"/>
      <c r="CF48" s="421"/>
      <c r="CG48" s="421"/>
      <c r="CH48" s="421"/>
      <c r="CI48" s="422"/>
      <c r="CJ48" s="422"/>
      <c r="CK48" s="422"/>
      <c r="CL48" s="422"/>
      <c r="CN48" s="422"/>
      <c r="CO48" s="422"/>
      <c r="CP48" s="421"/>
      <c r="CQ48" s="421"/>
      <c r="CR48" s="421"/>
      <c r="CX48" s="422"/>
      <c r="CY48" s="422"/>
      <c r="CZ48" s="424"/>
      <c r="DB48" s="424"/>
      <c r="DD48" s="421"/>
      <c r="DF48" s="423"/>
      <c r="DG48" s="423"/>
      <c r="DH48" s="423"/>
      <c r="DI48" s="422"/>
      <c r="DJ48" s="422"/>
      <c r="DN48" s="421"/>
      <c r="DP48" s="424"/>
      <c r="DQ48" s="424"/>
      <c r="DT48" s="425"/>
      <c r="DU48" s="425"/>
      <c r="DV48" s="425"/>
      <c r="DX48" s="422"/>
      <c r="DY48" s="422"/>
      <c r="DZ48" s="424"/>
      <c r="EA48" s="421"/>
      <c r="EB48" s="426"/>
      <c r="EC48" s="426"/>
      <c r="ED48" s="228"/>
      <c r="EE48" s="421"/>
      <c r="EF48" s="422"/>
      <c r="EG48" s="421"/>
      <c r="EH48" s="422"/>
      <c r="EI48" s="423"/>
      <c r="EJ48" s="423"/>
      <c r="EK48" s="423"/>
      <c r="EL48" s="422"/>
      <c r="EM48" s="422"/>
      <c r="EN48" s="422"/>
      <c r="EQ48" s="421"/>
      <c r="ER48" s="174"/>
      <c r="ES48" s="121"/>
      <c r="ET48" s="121"/>
      <c r="EU48" s="121"/>
      <c r="EV48" s="174"/>
      <c r="EW48" s="174"/>
      <c r="EX48" s="174"/>
      <c r="EY48" s="174"/>
      <c r="EZ48" s="174"/>
      <c r="FA48" s="174"/>
      <c r="FB48" s="174"/>
      <c r="FC48" s="174"/>
      <c r="FD48" s="174"/>
      <c r="FE48" s="421"/>
      <c r="FF48" s="174"/>
      <c r="FG48" s="419"/>
      <c r="FH48" s="419"/>
      <c r="FI48" s="419"/>
      <c r="FK48" s="174"/>
      <c r="FL48" s="174"/>
      <c r="FM48" s="174"/>
      <c r="FW48" s="174"/>
      <c r="FY48" s="174"/>
      <c r="FZ48" s="174"/>
      <c r="GA48" s="174"/>
    </row>
    <row r="49" spans="9:183" ht="12.75">
      <c r="I49" s="1191" t="s">
        <v>410</v>
      </c>
      <c r="J49" s="1186" t="s">
        <v>2597</v>
      </c>
      <c r="K49" s="1186"/>
      <c r="L49" s="761" t="s">
        <v>74</v>
      </c>
      <c r="M49" s="1184" t="s">
        <v>238</v>
      </c>
      <c r="N49" s="1184" t="s">
        <v>238</v>
      </c>
      <c r="O49" s="1185" t="s">
        <v>238</v>
      </c>
      <c r="P49" s="1185">
        <v>220</v>
      </c>
      <c r="Q49" s="1185">
        <v>220</v>
      </c>
      <c r="R49" s="1185">
        <v>220</v>
      </c>
      <c r="S49" s="1190">
        <v>17</v>
      </c>
      <c r="T49" s="80"/>
      <c r="U49" s="1191" t="s">
        <v>410</v>
      </c>
      <c r="V49" s="496" t="s">
        <v>2911</v>
      </c>
      <c r="W49" s="496"/>
      <c r="X49" s="1027" t="s">
        <v>86</v>
      </c>
      <c r="Y49" s="1246"/>
      <c r="Z49" s="1027"/>
      <c r="AA49" s="1246"/>
      <c r="AB49" s="1027"/>
      <c r="AC49" s="1246">
        <v>0.009444444444444445</v>
      </c>
      <c r="AD49" s="1027">
        <v>1</v>
      </c>
      <c r="AE49" s="1246">
        <v>0.006048611111111112</v>
      </c>
      <c r="AF49" s="1027">
        <v>1</v>
      </c>
      <c r="AG49" s="1246"/>
      <c r="AH49" s="1027"/>
      <c r="AI49" s="1247">
        <v>2</v>
      </c>
      <c r="AJ49" s="1233">
        <f t="shared" si="3"/>
        <v>2</v>
      </c>
      <c r="AK49" s="80"/>
      <c r="AM49" s="419"/>
      <c r="AN49" s="419"/>
      <c r="AO49" s="174"/>
      <c r="AP49" s="81"/>
      <c r="AQ49" s="174"/>
      <c r="AS49" s="419"/>
      <c r="AU49" s="174"/>
      <c r="AV49" s="174"/>
      <c r="AY49" s="174"/>
      <c r="AZ49" s="174"/>
      <c r="BA49" s="174"/>
      <c r="BB49" s="420"/>
      <c r="BC49" s="420"/>
      <c r="BD49" s="420"/>
      <c r="BE49" s="174"/>
      <c r="BF49" s="174"/>
      <c r="BH49" s="174"/>
      <c r="BJ49" s="81"/>
      <c r="BK49" s="174"/>
      <c r="BL49" s="420"/>
      <c r="BM49" s="420"/>
      <c r="BN49" s="420"/>
      <c r="BP49" s="121"/>
      <c r="BQ49" s="121"/>
      <c r="BR49" s="121"/>
      <c r="BT49" s="421"/>
      <c r="BU49" s="422"/>
      <c r="BV49" s="423"/>
      <c r="BW49" s="423"/>
      <c r="BX49" s="423"/>
      <c r="BY49" s="422"/>
      <c r="BZ49" s="422"/>
      <c r="CA49" s="422"/>
      <c r="CB49" s="422"/>
      <c r="CC49" s="422"/>
      <c r="CD49" s="422"/>
      <c r="CE49" s="422"/>
      <c r="CF49" s="421"/>
      <c r="CG49" s="421"/>
      <c r="CH49" s="421"/>
      <c r="CI49" s="422"/>
      <c r="CJ49" s="422"/>
      <c r="CK49" s="422"/>
      <c r="CL49" s="422"/>
      <c r="CN49" s="422"/>
      <c r="CO49" s="422"/>
      <c r="CP49" s="421"/>
      <c r="CQ49" s="421"/>
      <c r="CR49" s="421"/>
      <c r="CX49" s="422"/>
      <c r="CY49" s="422"/>
      <c r="CZ49" s="424"/>
      <c r="DB49" s="424"/>
      <c r="DD49" s="421"/>
      <c r="DF49" s="423"/>
      <c r="DG49" s="423"/>
      <c r="DH49" s="423"/>
      <c r="DI49" s="422"/>
      <c r="DJ49" s="422"/>
      <c r="DN49" s="421"/>
      <c r="DP49" s="424"/>
      <c r="DQ49" s="424"/>
      <c r="DT49" s="425"/>
      <c r="DU49" s="425"/>
      <c r="DV49" s="425"/>
      <c r="DX49" s="422"/>
      <c r="DY49" s="422"/>
      <c r="DZ49" s="424"/>
      <c r="EA49" s="421"/>
      <c r="EB49" s="426"/>
      <c r="EC49" s="426"/>
      <c r="ED49" s="228"/>
      <c r="EE49" s="421"/>
      <c r="EF49" s="422"/>
      <c r="EG49" s="421"/>
      <c r="EH49" s="422"/>
      <c r="EI49" s="423"/>
      <c r="EJ49" s="423"/>
      <c r="EK49" s="423"/>
      <c r="EL49" s="422"/>
      <c r="EM49" s="422"/>
      <c r="EN49" s="422"/>
      <c r="EQ49" s="421"/>
      <c r="ER49" s="174"/>
      <c r="ES49" s="121"/>
      <c r="ET49" s="121"/>
      <c r="EU49" s="121"/>
      <c r="EV49" s="174"/>
      <c r="EW49" s="174"/>
      <c r="EX49" s="174"/>
      <c r="EY49" s="174"/>
      <c r="EZ49" s="174"/>
      <c r="FA49" s="174"/>
      <c r="FB49" s="174"/>
      <c r="FC49" s="174"/>
      <c r="FD49" s="174"/>
      <c r="FE49" s="421"/>
      <c r="FF49" s="174"/>
      <c r="FG49" s="419"/>
      <c r="FH49" s="419"/>
      <c r="FI49" s="419"/>
      <c r="FK49" s="174"/>
      <c r="FL49" s="174"/>
      <c r="FM49" s="174"/>
      <c r="FW49" s="174"/>
      <c r="FY49" s="174"/>
      <c r="FZ49" s="174"/>
      <c r="GA49" s="174"/>
    </row>
    <row r="50" spans="9:183" ht="12.75">
      <c r="I50" s="1191" t="s">
        <v>412</v>
      </c>
      <c r="J50" s="1186" t="s">
        <v>1948</v>
      </c>
      <c r="K50" s="1186" t="s">
        <v>2844</v>
      </c>
      <c r="L50" s="761" t="s">
        <v>86</v>
      </c>
      <c r="M50" s="1184">
        <v>102</v>
      </c>
      <c r="N50" s="1184">
        <v>117</v>
      </c>
      <c r="O50" s="1185" t="s">
        <v>238</v>
      </c>
      <c r="P50" s="1185" t="s">
        <v>238</v>
      </c>
      <c r="Q50" s="1185">
        <v>219</v>
      </c>
      <c r="R50" s="1185">
        <v>219</v>
      </c>
      <c r="S50" s="1190">
        <v>32</v>
      </c>
      <c r="T50" s="80"/>
      <c r="U50" s="1191" t="s">
        <v>412</v>
      </c>
      <c r="V50" s="496" t="s">
        <v>1134</v>
      </c>
      <c r="W50" s="496" t="s">
        <v>2836</v>
      </c>
      <c r="X50" s="1027" t="s">
        <v>86</v>
      </c>
      <c r="Y50" s="1246" t="s">
        <v>683</v>
      </c>
      <c r="Z50" s="1027">
        <v>0</v>
      </c>
      <c r="AA50" s="1246"/>
      <c r="AB50" s="1027"/>
      <c r="AC50" s="1246" t="s">
        <v>683</v>
      </c>
      <c r="AD50" s="1027">
        <v>0</v>
      </c>
      <c r="AE50" s="1246">
        <v>0.009483796296296296</v>
      </c>
      <c r="AF50" s="1027">
        <v>1</v>
      </c>
      <c r="AG50" s="1027" t="s">
        <v>683</v>
      </c>
      <c r="AH50" s="1027">
        <v>0</v>
      </c>
      <c r="AI50" s="1247">
        <v>1</v>
      </c>
      <c r="AJ50" s="1233">
        <f t="shared" si="3"/>
        <v>1</v>
      </c>
      <c r="AK50" s="80"/>
      <c r="AM50" s="419"/>
      <c r="AN50" s="419"/>
      <c r="AO50" s="174"/>
      <c r="AP50" s="81"/>
      <c r="AQ50" s="174"/>
      <c r="AS50" s="419"/>
      <c r="AU50" s="174"/>
      <c r="AV50" s="174"/>
      <c r="AY50" s="174"/>
      <c r="AZ50" s="174"/>
      <c r="BA50" s="174"/>
      <c r="BB50" s="420"/>
      <c r="BC50" s="420"/>
      <c r="BD50" s="420"/>
      <c r="BE50" s="174"/>
      <c r="BF50" s="174"/>
      <c r="BH50" s="174"/>
      <c r="BJ50" s="81"/>
      <c r="BK50" s="174"/>
      <c r="BL50" s="420"/>
      <c r="BM50" s="420"/>
      <c r="BN50" s="420"/>
      <c r="BP50" s="121"/>
      <c r="BQ50" s="121"/>
      <c r="BR50" s="121"/>
      <c r="BT50" s="421"/>
      <c r="BU50" s="422"/>
      <c r="BV50" s="423"/>
      <c r="BW50" s="423"/>
      <c r="BX50" s="423"/>
      <c r="BY50" s="422"/>
      <c r="BZ50" s="422"/>
      <c r="CA50" s="422"/>
      <c r="CB50" s="422"/>
      <c r="CC50" s="422"/>
      <c r="CD50" s="422"/>
      <c r="CE50" s="422"/>
      <c r="CF50" s="421"/>
      <c r="CG50" s="421"/>
      <c r="CH50" s="421"/>
      <c r="CI50" s="422"/>
      <c r="CJ50" s="422"/>
      <c r="CK50" s="422"/>
      <c r="CL50" s="422"/>
      <c r="CN50" s="422"/>
      <c r="CO50" s="422"/>
      <c r="CP50" s="421"/>
      <c r="CQ50" s="421"/>
      <c r="CR50" s="421"/>
      <c r="CX50" s="422"/>
      <c r="CY50" s="422"/>
      <c r="CZ50" s="424"/>
      <c r="DB50" s="424"/>
      <c r="DD50" s="421"/>
      <c r="DF50" s="423"/>
      <c r="DG50" s="423"/>
      <c r="DH50" s="423"/>
      <c r="DI50" s="422"/>
      <c r="DJ50" s="422"/>
      <c r="DN50" s="421"/>
      <c r="DP50" s="424"/>
      <c r="DQ50" s="424"/>
      <c r="DT50" s="425"/>
      <c r="DU50" s="425"/>
      <c r="DV50" s="425"/>
      <c r="DX50" s="422"/>
      <c r="DY50" s="422"/>
      <c r="DZ50" s="424"/>
      <c r="EA50" s="421"/>
      <c r="EB50" s="426"/>
      <c r="EC50" s="426"/>
      <c r="ED50" s="228"/>
      <c r="EE50" s="421"/>
      <c r="EF50" s="422"/>
      <c r="EG50" s="421"/>
      <c r="EH50" s="422"/>
      <c r="EI50" s="423"/>
      <c r="EJ50" s="423"/>
      <c r="EK50" s="423"/>
      <c r="EL50" s="422"/>
      <c r="EM50" s="422"/>
      <c r="EN50" s="422"/>
      <c r="EQ50" s="421"/>
      <c r="ER50" s="174"/>
      <c r="ES50" s="121"/>
      <c r="ET50" s="121"/>
      <c r="EU50" s="121"/>
      <c r="EV50" s="174"/>
      <c r="EW50" s="174"/>
      <c r="EX50" s="174"/>
      <c r="EY50" s="174"/>
      <c r="EZ50" s="174"/>
      <c r="FA50" s="174"/>
      <c r="FB50" s="174"/>
      <c r="FC50" s="174"/>
      <c r="FD50" s="174"/>
      <c r="FE50" s="421"/>
      <c r="FF50" s="174"/>
      <c r="FG50" s="419"/>
      <c r="FH50" s="419"/>
      <c r="FI50" s="419"/>
      <c r="FK50" s="174"/>
      <c r="FL50" s="174"/>
      <c r="FM50" s="174"/>
      <c r="FW50" s="174"/>
      <c r="FY50" s="174"/>
      <c r="FZ50" s="174"/>
      <c r="GA50" s="174"/>
    </row>
    <row r="51" spans="9:183" ht="12.75">
      <c r="I51" s="1191" t="s">
        <v>414</v>
      </c>
      <c r="J51" s="1186" t="s">
        <v>1997</v>
      </c>
      <c r="K51" s="1186" t="s">
        <v>2066</v>
      </c>
      <c r="L51" s="761" t="s">
        <v>86</v>
      </c>
      <c r="M51" s="1184" t="s">
        <v>238</v>
      </c>
      <c r="N51" s="1184">
        <v>122</v>
      </c>
      <c r="O51" s="1185">
        <v>96</v>
      </c>
      <c r="P51" s="1185" t="s">
        <v>238</v>
      </c>
      <c r="Q51" s="1185">
        <v>218</v>
      </c>
      <c r="R51" s="1185">
        <v>218</v>
      </c>
      <c r="S51" s="1190">
        <v>33</v>
      </c>
      <c r="T51" s="80"/>
      <c r="U51" s="1191" t="s">
        <v>414</v>
      </c>
      <c r="V51" s="496" t="s">
        <v>2912</v>
      </c>
      <c r="W51" s="496"/>
      <c r="X51" s="1027" t="s">
        <v>86</v>
      </c>
      <c r="Y51" s="1246"/>
      <c r="Z51" s="1027"/>
      <c r="AA51" s="1246">
        <v>0.0054131944444444436</v>
      </c>
      <c r="AB51" s="1027">
        <v>1</v>
      </c>
      <c r="AC51" s="1246" t="s">
        <v>683</v>
      </c>
      <c r="AD51" s="1027">
        <v>0</v>
      </c>
      <c r="AE51" s="1252"/>
      <c r="AF51" s="1027"/>
      <c r="AG51" s="1252"/>
      <c r="AH51" s="1027"/>
      <c r="AI51" s="1247">
        <v>1</v>
      </c>
      <c r="AJ51" s="1233">
        <f t="shared" si="3"/>
        <v>1</v>
      </c>
      <c r="AK51" s="80"/>
      <c r="AM51" s="419"/>
      <c r="AN51" s="419"/>
      <c r="AO51" s="174"/>
      <c r="AP51" s="81"/>
      <c r="AQ51" s="174"/>
      <c r="AS51" s="419"/>
      <c r="AU51" s="174"/>
      <c r="AV51" s="174"/>
      <c r="AY51" s="174"/>
      <c r="AZ51" s="174"/>
      <c r="BA51" s="174"/>
      <c r="BB51" s="420"/>
      <c r="BC51" s="420"/>
      <c r="BD51" s="420"/>
      <c r="BE51" s="174"/>
      <c r="BF51" s="174"/>
      <c r="BH51" s="174"/>
      <c r="BJ51" s="81"/>
      <c r="BK51" s="174"/>
      <c r="BL51" s="420"/>
      <c r="BM51" s="420"/>
      <c r="BN51" s="420"/>
      <c r="BP51" s="121"/>
      <c r="BQ51" s="121"/>
      <c r="BR51" s="121"/>
      <c r="BT51" s="421"/>
      <c r="BU51" s="422"/>
      <c r="BV51" s="423"/>
      <c r="BW51" s="423"/>
      <c r="BX51" s="423"/>
      <c r="BY51" s="422"/>
      <c r="BZ51" s="422"/>
      <c r="CA51" s="422"/>
      <c r="CB51" s="422"/>
      <c r="CC51" s="422"/>
      <c r="CD51" s="422"/>
      <c r="CE51" s="422"/>
      <c r="CF51" s="421"/>
      <c r="CG51" s="421"/>
      <c r="CH51" s="421"/>
      <c r="CI51" s="422"/>
      <c r="CJ51" s="422"/>
      <c r="CK51" s="422"/>
      <c r="CL51" s="422"/>
      <c r="CN51" s="422"/>
      <c r="CO51" s="422"/>
      <c r="CP51" s="421"/>
      <c r="CQ51" s="421"/>
      <c r="CR51" s="421"/>
      <c r="CX51" s="422"/>
      <c r="CY51" s="422"/>
      <c r="CZ51" s="424"/>
      <c r="DB51" s="424"/>
      <c r="DD51" s="421"/>
      <c r="DF51" s="423"/>
      <c r="DG51" s="423"/>
      <c r="DH51" s="423"/>
      <c r="DI51" s="422"/>
      <c r="DJ51" s="422"/>
      <c r="DN51" s="421"/>
      <c r="DP51" s="424"/>
      <c r="DQ51" s="424"/>
      <c r="DT51" s="425"/>
      <c r="DU51" s="425"/>
      <c r="DV51" s="425"/>
      <c r="DX51" s="422"/>
      <c r="DY51" s="422"/>
      <c r="DZ51" s="424"/>
      <c r="EA51" s="421"/>
      <c r="EB51" s="426"/>
      <c r="EC51" s="426"/>
      <c r="ED51" s="228"/>
      <c r="EE51" s="421"/>
      <c r="EF51" s="422"/>
      <c r="EG51" s="421"/>
      <c r="EH51" s="422"/>
      <c r="EI51" s="423"/>
      <c r="EJ51" s="423"/>
      <c r="EK51" s="423"/>
      <c r="EL51" s="422"/>
      <c r="EM51" s="422"/>
      <c r="EN51" s="422"/>
      <c r="EQ51" s="421"/>
      <c r="ER51" s="174"/>
      <c r="ES51" s="121"/>
      <c r="ET51" s="121"/>
      <c r="EU51" s="121"/>
      <c r="EV51" s="174"/>
      <c r="EW51" s="174"/>
      <c r="EX51" s="174"/>
      <c r="EY51" s="174"/>
      <c r="EZ51" s="174"/>
      <c r="FA51" s="174"/>
      <c r="FB51" s="174"/>
      <c r="FC51" s="174"/>
      <c r="FD51" s="174"/>
      <c r="FE51" s="421"/>
      <c r="FF51" s="174"/>
      <c r="FG51" s="419"/>
      <c r="FH51" s="419"/>
      <c r="FI51" s="419"/>
      <c r="FK51" s="174"/>
      <c r="FL51" s="174"/>
      <c r="FM51" s="174"/>
      <c r="FW51" s="174"/>
      <c r="FY51" s="174"/>
      <c r="FZ51" s="174"/>
      <c r="GA51" s="174"/>
    </row>
    <row r="52" spans="9:183" ht="12.75">
      <c r="I52" s="1191" t="s">
        <v>416</v>
      </c>
      <c r="J52" s="1186" t="s">
        <v>1996</v>
      </c>
      <c r="K52" s="1186" t="s">
        <v>2066</v>
      </c>
      <c r="L52" s="761" t="s">
        <v>86</v>
      </c>
      <c r="M52" s="1184" t="s">
        <v>238</v>
      </c>
      <c r="N52" s="1184">
        <v>107</v>
      </c>
      <c r="O52" s="1185">
        <v>106</v>
      </c>
      <c r="P52" s="1185" t="s">
        <v>238</v>
      </c>
      <c r="Q52" s="1185">
        <v>213</v>
      </c>
      <c r="R52" s="1185">
        <v>213</v>
      </c>
      <c r="S52" s="1190">
        <v>34</v>
      </c>
      <c r="T52" s="80"/>
      <c r="U52" s="1191" t="s">
        <v>416</v>
      </c>
      <c r="V52" s="496" t="s">
        <v>2913</v>
      </c>
      <c r="W52" s="496"/>
      <c r="X52" s="1027" t="s">
        <v>86</v>
      </c>
      <c r="Y52" s="1246"/>
      <c r="Z52" s="1027"/>
      <c r="AA52" s="1246"/>
      <c r="AB52" s="1027"/>
      <c r="AC52" s="1246" t="s">
        <v>683</v>
      </c>
      <c r="AD52" s="1027">
        <v>0</v>
      </c>
      <c r="AE52" s="1246">
        <v>0.0070068287037037035</v>
      </c>
      <c r="AF52" s="1027">
        <v>1</v>
      </c>
      <c r="AG52" s="1246"/>
      <c r="AH52" s="1027"/>
      <c r="AI52" s="1247">
        <v>1</v>
      </c>
      <c r="AJ52" s="1233">
        <f t="shared" si="3"/>
        <v>1</v>
      </c>
      <c r="AK52" s="80"/>
      <c r="AM52" s="419"/>
      <c r="AN52" s="419"/>
      <c r="AO52" s="174"/>
      <c r="AP52" s="81"/>
      <c r="AQ52" s="174"/>
      <c r="AS52" s="419"/>
      <c r="AU52" s="174"/>
      <c r="AV52" s="174"/>
      <c r="AY52" s="174"/>
      <c r="AZ52" s="174"/>
      <c r="BA52" s="174"/>
      <c r="BB52" s="420"/>
      <c r="BC52" s="420"/>
      <c r="BD52" s="420"/>
      <c r="BE52" s="174"/>
      <c r="BF52" s="174"/>
      <c r="BH52" s="174"/>
      <c r="BJ52" s="81"/>
      <c r="BK52" s="174"/>
      <c r="BL52" s="420"/>
      <c r="BM52" s="420"/>
      <c r="BN52" s="420"/>
      <c r="BP52" s="121"/>
      <c r="BQ52" s="121"/>
      <c r="BR52" s="121"/>
      <c r="BT52" s="421"/>
      <c r="BU52" s="422"/>
      <c r="BV52" s="423"/>
      <c r="BW52" s="423"/>
      <c r="BX52" s="423"/>
      <c r="BY52" s="422"/>
      <c r="BZ52" s="422"/>
      <c r="CA52" s="422"/>
      <c r="CB52" s="422"/>
      <c r="CC52" s="422"/>
      <c r="CD52" s="422"/>
      <c r="CE52" s="422"/>
      <c r="CF52" s="421"/>
      <c r="CG52" s="421"/>
      <c r="CH52" s="421"/>
      <c r="CI52" s="422"/>
      <c r="CJ52" s="422"/>
      <c r="CK52" s="422"/>
      <c r="CL52" s="422"/>
      <c r="CN52" s="422"/>
      <c r="CO52" s="422"/>
      <c r="CP52" s="421"/>
      <c r="CQ52" s="421"/>
      <c r="CR52" s="421"/>
      <c r="CX52" s="422"/>
      <c r="CY52" s="422"/>
      <c r="CZ52" s="424"/>
      <c r="DB52" s="424"/>
      <c r="DD52" s="421"/>
      <c r="DF52" s="423"/>
      <c r="DG52" s="423"/>
      <c r="DH52" s="423"/>
      <c r="DI52" s="422"/>
      <c r="DJ52" s="422"/>
      <c r="DN52" s="421"/>
      <c r="DP52" s="424"/>
      <c r="DQ52" s="424"/>
      <c r="DT52" s="425"/>
      <c r="DU52" s="425"/>
      <c r="DV52" s="425"/>
      <c r="DX52" s="422"/>
      <c r="DY52" s="422"/>
      <c r="DZ52" s="424"/>
      <c r="EA52" s="421"/>
      <c r="EB52" s="426"/>
      <c r="EC52" s="426"/>
      <c r="ED52" s="228"/>
      <c r="EE52" s="421"/>
      <c r="EF52" s="422"/>
      <c r="EG52" s="421"/>
      <c r="EH52" s="422"/>
      <c r="EI52" s="423"/>
      <c r="EJ52" s="423"/>
      <c r="EK52" s="423"/>
      <c r="EL52" s="422"/>
      <c r="EM52" s="422"/>
      <c r="EN52" s="422"/>
      <c r="EQ52" s="421"/>
      <c r="ER52" s="174"/>
      <c r="ES52" s="121"/>
      <c r="ET52" s="121"/>
      <c r="EU52" s="121"/>
      <c r="EV52" s="174"/>
      <c r="EW52" s="174"/>
      <c r="EX52" s="174"/>
      <c r="EY52" s="174"/>
      <c r="EZ52" s="174"/>
      <c r="FA52" s="174"/>
      <c r="FB52" s="174"/>
      <c r="FC52" s="174"/>
      <c r="FD52" s="174"/>
      <c r="FE52" s="421"/>
      <c r="FF52" s="174"/>
      <c r="FG52" s="419"/>
      <c r="FH52" s="419"/>
      <c r="FI52" s="419"/>
      <c r="FK52" s="174"/>
      <c r="FL52" s="174"/>
      <c r="FM52" s="174"/>
      <c r="FW52" s="174"/>
      <c r="FY52" s="174"/>
      <c r="FZ52" s="174"/>
      <c r="GA52" s="174"/>
    </row>
    <row r="53" spans="9:183" ht="12.75">
      <c r="I53" s="1191" t="s">
        <v>418</v>
      </c>
      <c r="J53" s="1186" t="s">
        <v>2610</v>
      </c>
      <c r="K53" s="1186"/>
      <c r="L53" s="761" t="s">
        <v>74</v>
      </c>
      <c r="M53" s="1184" t="s">
        <v>238</v>
      </c>
      <c r="N53" s="1184" t="s">
        <v>238</v>
      </c>
      <c r="O53" s="1185" t="s">
        <v>238</v>
      </c>
      <c r="P53" s="1185">
        <v>212</v>
      </c>
      <c r="Q53" s="1185">
        <v>212</v>
      </c>
      <c r="R53" s="1185">
        <v>212</v>
      </c>
      <c r="S53" s="1190">
        <v>18</v>
      </c>
      <c r="T53" s="80"/>
      <c r="U53" s="1191" t="s">
        <v>418</v>
      </c>
      <c r="V53" s="496" t="s">
        <v>2914</v>
      </c>
      <c r="W53" s="496"/>
      <c r="X53" s="1027" t="s">
        <v>86</v>
      </c>
      <c r="Y53" s="1246"/>
      <c r="Z53" s="1027"/>
      <c r="AA53" s="1246"/>
      <c r="AB53" s="1027"/>
      <c r="AC53" s="1246" t="s">
        <v>683</v>
      </c>
      <c r="AD53" s="1027">
        <v>0</v>
      </c>
      <c r="AE53" s="1246">
        <v>0.007437037037037037</v>
      </c>
      <c r="AF53" s="1027">
        <v>1</v>
      </c>
      <c r="AG53" s="1246"/>
      <c r="AH53" s="1027"/>
      <c r="AI53" s="1247">
        <v>1</v>
      </c>
      <c r="AJ53" s="1233">
        <f t="shared" si="3"/>
        <v>1</v>
      </c>
      <c r="AK53" s="80"/>
      <c r="AM53" s="419"/>
      <c r="AN53" s="419"/>
      <c r="AO53" s="174"/>
      <c r="AP53" s="81"/>
      <c r="AQ53" s="174"/>
      <c r="AS53" s="419"/>
      <c r="AU53" s="174"/>
      <c r="AV53" s="174"/>
      <c r="AY53" s="174"/>
      <c r="AZ53" s="174"/>
      <c r="BA53" s="174"/>
      <c r="BB53" s="420"/>
      <c r="BC53" s="420"/>
      <c r="BD53" s="420"/>
      <c r="BE53" s="174"/>
      <c r="BF53" s="174"/>
      <c r="BH53" s="174"/>
      <c r="BJ53" s="81"/>
      <c r="BK53" s="174"/>
      <c r="BL53" s="420"/>
      <c r="BM53" s="420"/>
      <c r="BN53" s="420"/>
      <c r="BP53" s="121"/>
      <c r="BQ53" s="121"/>
      <c r="BR53" s="121"/>
      <c r="BT53" s="421"/>
      <c r="BU53" s="422"/>
      <c r="BV53" s="423"/>
      <c r="BW53" s="423"/>
      <c r="BX53" s="423"/>
      <c r="BY53" s="422"/>
      <c r="BZ53" s="422"/>
      <c r="CA53" s="422"/>
      <c r="CB53" s="422"/>
      <c r="CC53" s="422"/>
      <c r="CD53" s="422"/>
      <c r="CE53" s="422"/>
      <c r="CF53" s="421"/>
      <c r="CG53" s="421"/>
      <c r="CH53" s="421"/>
      <c r="CI53" s="422"/>
      <c r="CJ53" s="422"/>
      <c r="CK53" s="422"/>
      <c r="CL53" s="422"/>
      <c r="CN53" s="422"/>
      <c r="CO53" s="422"/>
      <c r="CP53" s="421"/>
      <c r="CQ53" s="421"/>
      <c r="CR53" s="421"/>
      <c r="CX53" s="422"/>
      <c r="CY53" s="422"/>
      <c r="CZ53" s="424"/>
      <c r="DB53" s="424"/>
      <c r="DD53" s="421"/>
      <c r="DF53" s="423"/>
      <c r="DG53" s="423"/>
      <c r="DH53" s="423"/>
      <c r="DI53" s="422"/>
      <c r="DJ53" s="422"/>
      <c r="DN53" s="421"/>
      <c r="DP53" s="424"/>
      <c r="DQ53" s="424"/>
      <c r="DT53" s="425"/>
      <c r="DU53" s="425"/>
      <c r="DV53" s="425"/>
      <c r="DX53" s="422"/>
      <c r="DY53" s="422"/>
      <c r="DZ53" s="424"/>
      <c r="EA53" s="421"/>
      <c r="EB53" s="426"/>
      <c r="EC53" s="426"/>
      <c r="ED53" s="228"/>
      <c r="EE53" s="421"/>
      <c r="EF53" s="422"/>
      <c r="EG53" s="421"/>
      <c r="EH53" s="422"/>
      <c r="EI53" s="423"/>
      <c r="EJ53" s="423"/>
      <c r="EK53" s="423"/>
      <c r="EL53" s="422"/>
      <c r="EM53" s="422"/>
      <c r="EN53" s="422"/>
      <c r="EQ53" s="421"/>
      <c r="ER53" s="174"/>
      <c r="ES53" s="121"/>
      <c r="ET53" s="121"/>
      <c r="EU53" s="121"/>
      <c r="EV53" s="174"/>
      <c r="EW53" s="174"/>
      <c r="EX53" s="174"/>
      <c r="EY53" s="174"/>
      <c r="EZ53" s="174"/>
      <c r="FA53" s="174"/>
      <c r="FB53" s="174"/>
      <c r="FC53" s="174"/>
      <c r="FD53" s="174"/>
      <c r="FE53" s="421"/>
      <c r="FF53" s="174"/>
      <c r="FG53" s="419"/>
      <c r="FH53" s="419"/>
      <c r="FI53" s="419"/>
      <c r="FK53" s="174"/>
      <c r="FL53" s="174"/>
      <c r="FM53" s="174"/>
      <c r="FW53" s="174"/>
      <c r="FY53" s="174"/>
      <c r="FZ53" s="174"/>
      <c r="GA53" s="174"/>
    </row>
    <row r="54" spans="9:183" ht="12.75">
      <c r="I54" s="1191" t="s">
        <v>420</v>
      </c>
      <c r="J54" s="1186" t="s">
        <v>482</v>
      </c>
      <c r="K54" s="1186" t="s">
        <v>2853</v>
      </c>
      <c r="L54" s="761" t="s">
        <v>86</v>
      </c>
      <c r="M54" s="1184" t="s">
        <v>238</v>
      </c>
      <c r="N54" s="1184">
        <v>103</v>
      </c>
      <c r="O54" s="1185">
        <v>107</v>
      </c>
      <c r="P54" s="1185" t="s">
        <v>238</v>
      </c>
      <c r="Q54" s="1185">
        <v>210</v>
      </c>
      <c r="R54" s="1185">
        <v>210</v>
      </c>
      <c r="S54" s="1190">
        <v>35</v>
      </c>
      <c r="T54" s="80"/>
      <c r="U54" s="1191" t="s">
        <v>420</v>
      </c>
      <c r="V54" s="496" t="s">
        <v>824</v>
      </c>
      <c r="W54" s="496" t="s">
        <v>2915</v>
      </c>
      <c r="X54" s="1027" t="s">
        <v>86</v>
      </c>
      <c r="Y54" s="1246">
        <v>0.004275462962962963</v>
      </c>
      <c r="Z54" s="1027">
        <v>1</v>
      </c>
      <c r="AA54" s="1246"/>
      <c r="AB54" s="1027"/>
      <c r="AC54" s="1246"/>
      <c r="AD54" s="1027"/>
      <c r="AE54" s="1246"/>
      <c r="AF54" s="1027"/>
      <c r="AG54" s="1246"/>
      <c r="AH54" s="1027"/>
      <c r="AI54" s="1247">
        <v>1</v>
      </c>
      <c r="AJ54" s="1233">
        <f t="shared" si="3"/>
        <v>1</v>
      </c>
      <c r="AK54" s="80"/>
      <c r="AM54" s="419"/>
      <c r="AN54" s="419"/>
      <c r="AO54" s="174"/>
      <c r="AP54" s="81"/>
      <c r="AQ54" s="174"/>
      <c r="AS54" s="419"/>
      <c r="AU54" s="174"/>
      <c r="AV54" s="174"/>
      <c r="AY54" s="174"/>
      <c r="AZ54" s="174"/>
      <c r="BA54" s="174"/>
      <c r="BB54" s="420"/>
      <c r="BC54" s="420"/>
      <c r="BD54" s="420"/>
      <c r="BE54" s="174"/>
      <c r="BF54" s="174"/>
      <c r="BH54" s="174"/>
      <c r="BJ54" s="81"/>
      <c r="BK54" s="174"/>
      <c r="BL54" s="420"/>
      <c r="BM54" s="420"/>
      <c r="BN54" s="420"/>
      <c r="BP54" s="121"/>
      <c r="BQ54" s="121"/>
      <c r="BR54" s="121"/>
      <c r="BT54" s="421"/>
      <c r="BU54" s="422"/>
      <c r="BV54" s="423"/>
      <c r="BW54" s="423"/>
      <c r="BX54" s="423"/>
      <c r="BY54" s="422"/>
      <c r="BZ54" s="422"/>
      <c r="CA54" s="422"/>
      <c r="CB54" s="422"/>
      <c r="CC54" s="422"/>
      <c r="CD54" s="422"/>
      <c r="CE54" s="422"/>
      <c r="CF54" s="421"/>
      <c r="CG54" s="421"/>
      <c r="CH54" s="421"/>
      <c r="CI54" s="422"/>
      <c r="CJ54" s="422"/>
      <c r="CK54" s="422"/>
      <c r="CL54" s="422"/>
      <c r="CN54" s="422"/>
      <c r="CO54" s="422"/>
      <c r="CP54" s="421"/>
      <c r="CQ54" s="421"/>
      <c r="CR54" s="421"/>
      <c r="CX54" s="422"/>
      <c r="CY54" s="422"/>
      <c r="CZ54" s="424"/>
      <c r="DB54" s="424"/>
      <c r="DD54" s="421"/>
      <c r="DF54" s="423"/>
      <c r="DG54" s="423"/>
      <c r="DH54" s="423"/>
      <c r="DI54" s="422"/>
      <c r="DJ54" s="422"/>
      <c r="DN54" s="421"/>
      <c r="DP54" s="424"/>
      <c r="DQ54" s="424"/>
      <c r="DT54" s="425"/>
      <c r="DU54" s="425"/>
      <c r="DV54" s="425"/>
      <c r="DX54" s="422"/>
      <c r="DY54" s="422"/>
      <c r="DZ54" s="424"/>
      <c r="EA54" s="421"/>
      <c r="EB54" s="426"/>
      <c r="EC54" s="426"/>
      <c r="ED54" s="228"/>
      <c r="EE54" s="421"/>
      <c r="EF54" s="422"/>
      <c r="EG54" s="421"/>
      <c r="EH54" s="422"/>
      <c r="EI54" s="423"/>
      <c r="EJ54" s="423"/>
      <c r="EK54" s="423"/>
      <c r="EL54" s="422"/>
      <c r="EM54" s="422"/>
      <c r="EN54" s="422"/>
      <c r="EQ54" s="421"/>
      <c r="ER54" s="174"/>
      <c r="ES54" s="121"/>
      <c r="ET54" s="121"/>
      <c r="EU54" s="121"/>
      <c r="EV54" s="174"/>
      <c r="EW54" s="174"/>
      <c r="EX54" s="174"/>
      <c r="EY54" s="174"/>
      <c r="EZ54" s="174"/>
      <c r="FA54" s="174"/>
      <c r="FB54" s="174"/>
      <c r="FC54" s="174"/>
      <c r="FD54" s="174"/>
      <c r="FE54" s="421"/>
      <c r="FF54" s="174"/>
      <c r="FG54" s="419"/>
      <c r="FH54" s="419"/>
      <c r="FI54" s="419"/>
      <c r="FK54" s="174"/>
      <c r="FL54" s="174"/>
      <c r="FM54" s="174"/>
      <c r="FW54" s="174"/>
      <c r="FY54" s="174"/>
      <c r="FZ54" s="174"/>
      <c r="GA54" s="174"/>
    </row>
    <row r="55" spans="9:183" ht="12.75">
      <c r="I55" s="1191" t="s">
        <v>422</v>
      </c>
      <c r="J55" s="1186" t="s">
        <v>2369</v>
      </c>
      <c r="K55" s="1186"/>
      <c r="L55" s="761" t="s">
        <v>86</v>
      </c>
      <c r="M55" s="1184" t="s">
        <v>238</v>
      </c>
      <c r="N55" s="1184" t="s">
        <v>238</v>
      </c>
      <c r="O55" s="1185" t="s">
        <v>238</v>
      </c>
      <c r="P55" s="1185">
        <v>208</v>
      </c>
      <c r="Q55" s="1185">
        <v>208</v>
      </c>
      <c r="R55" s="1185">
        <v>208</v>
      </c>
      <c r="S55" s="1190">
        <v>36</v>
      </c>
      <c r="T55" s="80"/>
      <c r="U55" s="1191" t="s">
        <v>422</v>
      </c>
      <c r="V55" s="496" t="s">
        <v>895</v>
      </c>
      <c r="W55" s="496" t="s">
        <v>2885</v>
      </c>
      <c r="X55" s="1027" t="s">
        <v>86</v>
      </c>
      <c r="Y55" s="1246">
        <v>0.004572916666666667</v>
      </c>
      <c r="Z55" s="1027">
        <v>1</v>
      </c>
      <c r="AA55" s="1246"/>
      <c r="AB55" s="1027"/>
      <c r="AC55" s="1246"/>
      <c r="AD55" s="1027"/>
      <c r="AE55" s="1246"/>
      <c r="AF55" s="1027"/>
      <c r="AG55" s="1246"/>
      <c r="AH55" s="1027"/>
      <c r="AI55" s="1247">
        <v>1</v>
      </c>
      <c r="AJ55" s="1233">
        <f t="shared" si="3"/>
        <v>1</v>
      </c>
      <c r="AK55" s="80"/>
      <c r="AM55" s="419"/>
      <c r="AN55" s="419"/>
      <c r="AO55" s="174"/>
      <c r="AP55" s="81"/>
      <c r="AQ55" s="174"/>
      <c r="AS55" s="419"/>
      <c r="AU55" s="174"/>
      <c r="AV55" s="174"/>
      <c r="AY55" s="174"/>
      <c r="AZ55" s="174"/>
      <c r="BA55" s="174"/>
      <c r="BB55" s="420"/>
      <c r="BC55" s="420"/>
      <c r="BD55" s="420"/>
      <c r="BE55" s="174"/>
      <c r="BF55" s="174"/>
      <c r="BH55" s="174"/>
      <c r="BJ55" s="81"/>
      <c r="BK55" s="174"/>
      <c r="BL55" s="420"/>
      <c r="BM55" s="420"/>
      <c r="BN55" s="420"/>
      <c r="BP55" s="121"/>
      <c r="BQ55" s="121"/>
      <c r="BR55" s="121"/>
      <c r="BT55" s="421"/>
      <c r="BU55" s="422"/>
      <c r="BV55" s="423"/>
      <c r="BW55" s="423"/>
      <c r="BX55" s="423"/>
      <c r="BY55" s="422"/>
      <c r="BZ55" s="422"/>
      <c r="CA55" s="422"/>
      <c r="CB55" s="422"/>
      <c r="CC55" s="422"/>
      <c r="CD55" s="422"/>
      <c r="CE55" s="422"/>
      <c r="CF55" s="421"/>
      <c r="CG55" s="421"/>
      <c r="CH55" s="421"/>
      <c r="CI55" s="422"/>
      <c r="CJ55" s="422"/>
      <c r="CK55" s="422"/>
      <c r="CL55" s="422"/>
      <c r="CN55" s="422"/>
      <c r="CO55" s="422"/>
      <c r="CP55" s="421"/>
      <c r="CQ55" s="421"/>
      <c r="CR55" s="421"/>
      <c r="CX55" s="422"/>
      <c r="CY55" s="422"/>
      <c r="CZ55" s="424"/>
      <c r="DB55" s="424"/>
      <c r="DD55" s="421"/>
      <c r="DF55" s="423"/>
      <c r="DG55" s="423"/>
      <c r="DH55" s="423"/>
      <c r="DI55" s="422"/>
      <c r="DJ55" s="422"/>
      <c r="DN55" s="421"/>
      <c r="DP55" s="424"/>
      <c r="DQ55" s="424"/>
      <c r="DT55" s="425"/>
      <c r="DU55" s="425"/>
      <c r="DV55" s="425"/>
      <c r="DX55" s="422"/>
      <c r="DY55" s="422"/>
      <c r="DZ55" s="424"/>
      <c r="EA55" s="421"/>
      <c r="EB55" s="426"/>
      <c r="EC55" s="426"/>
      <c r="ED55" s="228"/>
      <c r="EE55" s="421"/>
      <c r="EF55" s="422"/>
      <c r="EG55" s="421"/>
      <c r="EH55" s="422"/>
      <c r="EI55" s="423"/>
      <c r="EJ55" s="423"/>
      <c r="EK55" s="423"/>
      <c r="EL55" s="422"/>
      <c r="EM55" s="422"/>
      <c r="EN55" s="422"/>
      <c r="EQ55" s="421"/>
      <c r="ER55" s="174"/>
      <c r="ES55" s="121"/>
      <c r="ET55" s="121"/>
      <c r="EU55" s="121"/>
      <c r="EV55" s="174"/>
      <c r="EW55" s="174"/>
      <c r="EX55" s="174"/>
      <c r="EY55" s="174"/>
      <c r="EZ55" s="174"/>
      <c r="FA55" s="174"/>
      <c r="FB55" s="174"/>
      <c r="FC55" s="174"/>
      <c r="FD55" s="174"/>
      <c r="FE55" s="421"/>
      <c r="FF55" s="174"/>
      <c r="FG55" s="419"/>
      <c r="FH55" s="419"/>
      <c r="FI55" s="419"/>
      <c r="FK55" s="174"/>
      <c r="FL55" s="174"/>
      <c r="FM55" s="174"/>
      <c r="FW55" s="174"/>
      <c r="FY55" s="174"/>
      <c r="FZ55" s="174"/>
      <c r="GA55" s="174"/>
    </row>
    <row r="56" spans="9:183" ht="12.75">
      <c r="I56" s="1191" t="s">
        <v>424</v>
      </c>
      <c r="J56" s="1186" t="s">
        <v>1795</v>
      </c>
      <c r="K56" s="1186" t="s">
        <v>2070</v>
      </c>
      <c r="L56" s="761" t="s">
        <v>86</v>
      </c>
      <c r="M56" s="1184" t="s">
        <v>238</v>
      </c>
      <c r="N56" s="1184">
        <v>104</v>
      </c>
      <c r="O56" s="1185">
        <v>103</v>
      </c>
      <c r="P56" s="1185" t="s">
        <v>238</v>
      </c>
      <c r="Q56" s="1185">
        <v>207</v>
      </c>
      <c r="R56" s="1185">
        <v>207</v>
      </c>
      <c r="S56" s="1190">
        <v>37</v>
      </c>
      <c r="T56" s="80"/>
      <c r="U56" s="1191" t="s">
        <v>424</v>
      </c>
      <c r="V56" s="496" t="s">
        <v>908</v>
      </c>
      <c r="W56" s="496" t="s">
        <v>2893</v>
      </c>
      <c r="X56" s="1027" t="s">
        <v>86</v>
      </c>
      <c r="Y56" s="1246">
        <v>0.004612268518518518</v>
      </c>
      <c r="Z56" s="1027">
        <v>1</v>
      </c>
      <c r="AA56" s="1246"/>
      <c r="AB56" s="1027"/>
      <c r="AC56" s="1246"/>
      <c r="AD56" s="1027"/>
      <c r="AE56" s="1246"/>
      <c r="AF56" s="1027"/>
      <c r="AG56" s="1246"/>
      <c r="AH56" s="1027"/>
      <c r="AI56" s="1247">
        <v>1</v>
      </c>
      <c r="AJ56" s="1233">
        <f t="shared" si="3"/>
        <v>1</v>
      </c>
      <c r="AK56" s="80"/>
      <c r="AM56" s="419"/>
      <c r="AN56" s="419"/>
      <c r="AO56" s="174"/>
      <c r="AP56" s="81"/>
      <c r="AQ56" s="174"/>
      <c r="AS56" s="419"/>
      <c r="AU56" s="174"/>
      <c r="AV56" s="174"/>
      <c r="AY56" s="174"/>
      <c r="AZ56" s="174"/>
      <c r="BA56" s="174"/>
      <c r="BB56" s="420"/>
      <c r="BC56" s="420"/>
      <c r="BD56" s="420"/>
      <c r="BE56" s="174"/>
      <c r="BF56" s="174"/>
      <c r="BH56" s="174"/>
      <c r="BJ56" s="81"/>
      <c r="BK56" s="174"/>
      <c r="BL56" s="420"/>
      <c r="BM56" s="420"/>
      <c r="BN56" s="420"/>
      <c r="BP56" s="121"/>
      <c r="BQ56" s="121"/>
      <c r="BR56" s="121"/>
      <c r="BT56" s="421"/>
      <c r="BU56" s="422"/>
      <c r="BV56" s="423"/>
      <c r="BW56" s="423"/>
      <c r="BX56" s="423"/>
      <c r="BY56" s="422"/>
      <c r="BZ56" s="422"/>
      <c r="CA56" s="422"/>
      <c r="CB56" s="422"/>
      <c r="CC56" s="422"/>
      <c r="CD56" s="422"/>
      <c r="CE56" s="422"/>
      <c r="CF56" s="421"/>
      <c r="CG56" s="421"/>
      <c r="CH56" s="421"/>
      <c r="CI56" s="422"/>
      <c r="CJ56" s="422"/>
      <c r="CK56" s="422"/>
      <c r="CL56" s="422"/>
      <c r="CN56" s="422"/>
      <c r="CO56" s="422"/>
      <c r="CP56" s="421"/>
      <c r="CQ56" s="421"/>
      <c r="CR56" s="421"/>
      <c r="CX56" s="422"/>
      <c r="CY56" s="422"/>
      <c r="CZ56" s="424"/>
      <c r="DB56" s="424"/>
      <c r="DD56" s="421"/>
      <c r="DF56" s="423"/>
      <c r="DG56" s="423"/>
      <c r="DH56" s="423"/>
      <c r="DI56" s="422"/>
      <c r="DJ56" s="422"/>
      <c r="DN56" s="421"/>
      <c r="DP56" s="424"/>
      <c r="DQ56" s="424"/>
      <c r="DT56" s="425"/>
      <c r="DU56" s="425"/>
      <c r="DV56" s="425"/>
      <c r="DX56" s="422"/>
      <c r="DY56" s="422"/>
      <c r="DZ56" s="424"/>
      <c r="EA56" s="421"/>
      <c r="EB56" s="426"/>
      <c r="EC56" s="426"/>
      <c r="ED56" s="228"/>
      <c r="EE56" s="421"/>
      <c r="EF56" s="422"/>
      <c r="EG56" s="421"/>
      <c r="EH56" s="422"/>
      <c r="EI56" s="423"/>
      <c r="EJ56" s="423"/>
      <c r="EK56" s="423"/>
      <c r="EL56" s="422"/>
      <c r="EM56" s="422"/>
      <c r="EN56" s="422"/>
      <c r="EQ56" s="421"/>
      <c r="ER56" s="174"/>
      <c r="ES56" s="121"/>
      <c r="ET56" s="121"/>
      <c r="EU56" s="121"/>
      <c r="EV56" s="174"/>
      <c r="EW56" s="174"/>
      <c r="EX56" s="174"/>
      <c r="EY56" s="174"/>
      <c r="EZ56" s="174"/>
      <c r="FA56" s="174"/>
      <c r="FB56" s="174"/>
      <c r="FC56" s="174"/>
      <c r="FD56" s="174"/>
      <c r="FE56" s="421"/>
      <c r="FF56" s="174"/>
      <c r="FG56" s="419"/>
      <c r="FH56" s="419"/>
      <c r="FI56" s="419"/>
      <c r="FK56" s="174"/>
      <c r="FL56" s="174"/>
      <c r="FM56" s="174"/>
      <c r="FW56" s="174"/>
      <c r="FY56" s="174"/>
      <c r="FZ56" s="174"/>
      <c r="GA56" s="174"/>
    </row>
    <row r="57" spans="9:183" ht="12.75">
      <c r="I57" s="1192" t="s">
        <v>426</v>
      </c>
      <c r="J57" s="864" t="s">
        <v>77</v>
      </c>
      <c r="K57" s="864" t="s">
        <v>2068</v>
      </c>
      <c r="L57" s="890" t="s">
        <v>86</v>
      </c>
      <c r="M57" s="1188" t="s">
        <v>238</v>
      </c>
      <c r="N57" s="1188" t="s">
        <v>238</v>
      </c>
      <c r="O57" s="1189" t="s">
        <v>238</v>
      </c>
      <c r="P57" s="1189">
        <v>204</v>
      </c>
      <c r="Q57" s="1189">
        <v>204</v>
      </c>
      <c r="R57" s="1189">
        <v>204</v>
      </c>
      <c r="S57" s="1193">
        <v>38</v>
      </c>
      <c r="T57" s="80"/>
      <c r="U57" s="1191" t="s">
        <v>426</v>
      </c>
      <c r="V57" s="496" t="s">
        <v>914</v>
      </c>
      <c r="W57" s="496" t="s">
        <v>2891</v>
      </c>
      <c r="X57" s="1027" t="s">
        <v>86</v>
      </c>
      <c r="Y57" s="1246">
        <v>0.004625</v>
      </c>
      <c r="Z57" s="1027">
        <v>1</v>
      </c>
      <c r="AA57" s="1246"/>
      <c r="AB57" s="1027"/>
      <c r="AC57" s="1246"/>
      <c r="AD57" s="1027"/>
      <c r="AE57" s="1246"/>
      <c r="AF57" s="1027"/>
      <c r="AG57" s="1246"/>
      <c r="AH57" s="1027"/>
      <c r="AI57" s="1247">
        <v>1</v>
      </c>
      <c r="AJ57" s="1233">
        <f t="shared" si="3"/>
        <v>1</v>
      </c>
      <c r="AK57" s="80"/>
      <c r="AM57" s="419"/>
      <c r="AN57" s="419"/>
      <c r="AO57" s="174"/>
      <c r="AP57" s="81"/>
      <c r="AQ57" s="174"/>
      <c r="AS57" s="419"/>
      <c r="AU57" s="174"/>
      <c r="AV57" s="174"/>
      <c r="AY57" s="174"/>
      <c r="AZ57" s="174"/>
      <c r="BA57" s="174"/>
      <c r="BB57" s="420"/>
      <c r="BC57" s="420"/>
      <c r="BD57" s="420"/>
      <c r="BE57" s="174"/>
      <c r="BF57" s="174"/>
      <c r="BH57" s="174"/>
      <c r="BJ57" s="81"/>
      <c r="BK57" s="174"/>
      <c r="BL57" s="420"/>
      <c r="BM57" s="420"/>
      <c r="BN57" s="420"/>
      <c r="BP57" s="121"/>
      <c r="BQ57" s="121"/>
      <c r="BR57" s="121"/>
      <c r="BT57" s="421"/>
      <c r="BU57" s="422"/>
      <c r="BV57" s="423"/>
      <c r="BW57" s="423"/>
      <c r="BX57" s="423"/>
      <c r="BY57" s="422"/>
      <c r="BZ57" s="422"/>
      <c r="CA57" s="422"/>
      <c r="CB57" s="422"/>
      <c r="CC57" s="422"/>
      <c r="CD57" s="422"/>
      <c r="CE57" s="422"/>
      <c r="CF57" s="421"/>
      <c r="CG57" s="421"/>
      <c r="CH57" s="421"/>
      <c r="CI57" s="422"/>
      <c r="CJ57" s="422"/>
      <c r="CK57" s="422"/>
      <c r="CL57" s="422"/>
      <c r="CN57" s="422"/>
      <c r="CO57" s="422"/>
      <c r="CP57" s="421"/>
      <c r="CQ57" s="421"/>
      <c r="CR57" s="421"/>
      <c r="CX57" s="422"/>
      <c r="CY57" s="422"/>
      <c r="CZ57" s="424"/>
      <c r="DB57" s="424"/>
      <c r="DD57" s="421"/>
      <c r="DF57" s="423"/>
      <c r="DG57" s="423"/>
      <c r="DH57" s="423"/>
      <c r="DI57" s="422"/>
      <c r="DJ57" s="422"/>
      <c r="DN57" s="421"/>
      <c r="DP57" s="424"/>
      <c r="DQ57" s="424"/>
      <c r="DT57" s="425"/>
      <c r="DU57" s="425"/>
      <c r="DV57" s="425"/>
      <c r="DX57" s="422"/>
      <c r="DY57" s="422"/>
      <c r="DZ57" s="424"/>
      <c r="EA57" s="421"/>
      <c r="EB57" s="426"/>
      <c r="EC57" s="426"/>
      <c r="ED57" s="228"/>
      <c r="EE57" s="421"/>
      <c r="EF57" s="422"/>
      <c r="EG57" s="421"/>
      <c r="EH57" s="422"/>
      <c r="EI57" s="423"/>
      <c r="EJ57" s="423"/>
      <c r="EK57" s="423"/>
      <c r="EL57" s="422"/>
      <c r="EM57" s="422"/>
      <c r="EN57" s="422"/>
      <c r="EQ57" s="421"/>
      <c r="ER57" s="174"/>
      <c r="ES57" s="121"/>
      <c r="ET57" s="121"/>
      <c r="EU57" s="121"/>
      <c r="EV57" s="174"/>
      <c r="EW57" s="174"/>
      <c r="EX57" s="174"/>
      <c r="EY57" s="174"/>
      <c r="EZ57" s="174"/>
      <c r="FA57" s="174"/>
      <c r="FB57" s="174"/>
      <c r="FC57" s="174"/>
      <c r="FD57" s="174"/>
      <c r="FE57" s="421"/>
      <c r="FF57" s="174"/>
      <c r="FG57" s="419"/>
      <c r="FH57" s="419"/>
      <c r="FI57" s="419"/>
      <c r="FK57" s="174"/>
      <c r="FL57" s="174"/>
      <c r="FM57" s="174"/>
      <c r="FW57" s="174"/>
      <c r="FY57" s="174"/>
      <c r="FZ57" s="174"/>
      <c r="GA57" s="174"/>
    </row>
    <row r="58" spans="9:183" ht="12.75">
      <c r="I58" s="1191" t="s">
        <v>428</v>
      </c>
      <c r="J58" s="1186" t="s">
        <v>2383</v>
      </c>
      <c r="K58" s="1186"/>
      <c r="L58" s="761" t="s">
        <v>86</v>
      </c>
      <c r="M58" s="1184" t="s">
        <v>238</v>
      </c>
      <c r="N58" s="1184" t="s">
        <v>238</v>
      </c>
      <c r="O58" s="1184" t="s">
        <v>238</v>
      </c>
      <c r="P58" s="1185">
        <v>202</v>
      </c>
      <c r="Q58" s="1184">
        <v>202</v>
      </c>
      <c r="R58" s="1184">
        <v>202</v>
      </c>
      <c r="S58" s="1190">
        <v>39</v>
      </c>
      <c r="T58" s="174"/>
      <c r="U58" s="1191" t="s">
        <v>428</v>
      </c>
      <c r="V58" s="496" t="s">
        <v>932</v>
      </c>
      <c r="W58" s="496" t="s">
        <v>2890</v>
      </c>
      <c r="X58" s="1027" t="s">
        <v>86</v>
      </c>
      <c r="Y58" s="1246">
        <v>0.004673611111111112</v>
      </c>
      <c r="Z58" s="1027">
        <v>1</v>
      </c>
      <c r="AA58" s="1246"/>
      <c r="AB58" s="1027"/>
      <c r="AC58" s="1246"/>
      <c r="AD58" s="1027"/>
      <c r="AE58" s="1246"/>
      <c r="AF58" s="1027"/>
      <c r="AG58" s="1246"/>
      <c r="AH58" s="1027"/>
      <c r="AI58" s="1247">
        <v>1</v>
      </c>
      <c r="AJ58" s="1233">
        <f t="shared" si="3"/>
        <v>1</v>
      </c>
      <c r="AL58" s="80"/>
      <c r="AM58" s="419"/>
      <c r="AN58" s="419"/>
      <c r="AO58" s="419"/>
      <c r="AP58" s="174"/>
      <c r="AQ58" s="174"/>
      <c r="AR58" s="80"/>
      <c r="AS58" s="419"/>
      <c r="AV58" s="80"/>
      <c r="AW58" s="419"/>
      <c r="AX58" s="419"/>
      <c r="AY58" s="419"/>
      <c r="AZ58" s="174"/>
      <c r="BA58" s="81"/>
      <c r="BB58" s="174"/>
      <c r="BC58" s="419"/>
      <c r="BF58" s="174"/>
      <c r="BH58" s="174"/>
      <c r="BJ58" s="174"/>
      <c r="BK58" s="174"/>
      <c r="BL58" s="174"/>
      <c r="BM58" s="420"/>
      <c r="BN58" s="420"/>
      <c r="BO58" s="420"/>
      <c r="BT58" s="174"/>
      <c r="BU58" s="81"/>
      <c r="BV58" s="174"/>
      <c r="BW58" s="420"/>
      <c r="BX58" s="420"/>
      <c r="BY58" s="420"/>
      <c r="CA58" s="121"/>
      <c r="CB58" s="121"/>
      <c r="CC58" s="121"/>
      <c r="CD58" s="174"/>
      <c r="CE58" s="421"/>
      <c r="CF58" s="422"/>
      <c r="CG58" s="423"/>
      <c r="CH58" s="423"/>
      <c r="CI58" s="423"/>
      <c r="CJ58" s="422"/>
      <c r="CK58" s="422"/>
      <c r="CL58" s="422"/>
      <c r="CN58" s="422"/>
      <c r="CO58" s="422"/>
      <c r="CP58" s="422"/>
      <c r="CQ58" s="421"/>
      <c r="CR58" s="421"/>
      <c r="CS58" s="421"/>
      <c r="CX58" s="422"/>
      <c r="CY58" s="422"/>
      <c r="CZ58" s="422"/>
      <c r="DA58" s="421"/>
      <c r="DB58" s="421"/>
      <c r="DC58" s="421"/>
      <c r="DH58" s="422"/>
      <c r="DI58" s="422"/>
      <c r="DJ58" s="422"/>
      <c r="DK58" s="424"/>
      <c r="DM58" s="424"/>
      <c r="DO58" s="421"/>
      <c r="DQ58" s="423"/>
      <c r="DR58" s="423"/>
      <c r="DS58" s="423"/>
      <c r="DT58" s="422"/>
      <c r="DV58" s="422"/>
      <c r="DX58" s="422"/>
      <c r="DY58" s="421"/>
      <c r="DZ58" s="422"/>
      <c r="EA58" s="424"/>
      <c r="EB58" s="424"/>
      <c r="EC58" s="424"/>
      <c r="EE58" s="425"/>
      <c r="EF58" s="425"/>
      <c r="EG58" s="425"/>
      <c r="EH58" s="422"/>
      <c r="EI58" s="422"/>
      <c r="EJ58" s="422"/>
      <c r="EK58" s="424"/>
      <c r="EL58" s="421"/>
      <c r="EM58" s="426"/>
      <c r="EN58" s="426"/>
      <c r="EO58" s="228"/>
      <c r="EP58" s="421"/>
      <c r="ER58" s="421"/>
      <c r="ES58" s="422"/>
      <c r="ET58" s="423"/>
      <c r="EU58" s="423"/>
      <c r="EV58" s="423"/>
      <c r="EW58" s="422"/>
      <c r="EY58" s="422"/>
      <c r="FA58" s="422"/>
      <c r="FB58" s="421"/>
      <c r="FC58" s="174"/>
      <c r="FD58" s="121"/>
      <c r="FE58" s="121"/>
      <c r="FF58" s="121"/>
      <c r="FG58" s="174"/>
      <c r="FH58" s="174"/>
      <c r="FI58" s="174"/>
      <c r="FK58" s="174"/>
      <c r="FL58" s="174"/>
      <c r="FM58" s="174"/>
      <c r="FP58" s="421"/>
      <c r="FR58" s="419"/>
      <c r="FS58" s="419"/>
      <c r="FT58" s="419"/>
      <c r="FW58" s="174"/>
      <c r="FY58" s="174"/>
      <c r="FZ58" s="174"/>
      <c r="GA58" s="174"/>
    </row>
    <row r="59" spans="9:183" ht="12.75">
      <c r="I59" s="1191" t="s">
        <v>429</v>
      </c>
      <c r="J59" s="1186" t="s">
        <v>2615</v>
      </c>
      <c r="K59" s="1186"/>
      <c r="L59" s="761" t="s">
        <v>74</v>
      </c>
      <c r="M59" s="1184" t="s">
        <v>238</v>
      </c>
      <c r="N59" s="1184" t="s">
        <v>238</v>
      </c>
      <c r="O59" s="1184" t="s">
        <v>238</v>
      </c>
      <c r="P59" s="1185">
        <v>196</v>
      </c>
      <c r="Q59" s="1184">
        <v>196</v>
      </c>
      <c r="R59" s="1184">
        <v>196</v>
      </c>
      <c r="S59" s="1190">
        <v>19</v>
      </c>
      <c r="T59" s="174"/>
      <c r="U59" s="1191" t="s">
        <v>429</v>
      </c>
      <c r="V59" s="496" t="s">
        <v>951</v>
      </c>
      <c r="W59" s="496" t="s">
        <v>2897</v>
      </c>
      <c r="X59" s="1027" t="s">
        <v>86</v>
      </c>
      <c r="Y59" s="1246">
        <v>0.004759259259259259</v>
      </c>
      <c r="Z59" s="1027">
        <v>1</v>
      </c>
      <c r="AA59" s="1246"/>
      <c r="AB59" s="1027"/>
      <c r="AC59" s="1246"/>
      <c r="AD59" s="1027"/>
      <c r="AE59" s="1246"/>
      <c r="AF59" s="1027"/>
      <c r="AG59" s="1246"/>
      <c r="AH59" s="1027"/>
      <c r="AI59" s="1247">
        <v>1</v>
      </c>
      <c r="AJ59" s="1233">
        <f t="shared" si="3"/>
        <v>1</v>
      </c>
      <c r="AL59" s="80"/>
      <c r="AM59" s="419"/>
      <c r="AN59" s="419"/>
      <c r="AO59" s="419"/>
      <c r="AP59" s="174"/>
      <c r="AQ59" s="174"/>
      <c r="AR59" s="80"/>
      <c r="AS59" s="419"/>
      <c r="AV59" s="80"/>
      <c r="AW59" s="419"/>
      <c r="AX59" s="419"/>
      <c r="AY59" s="419"/>
      <c r="AZ59" s="174"/>
      <c r="BA59" s="81"/>
      <c r="BB59" s="174"/>
      <c r="BC59" s="419"/>
      <c r="BF59" s="174"/>
      <c r="BH59" s="174"/>
      <c r="BJ59" s="174"/>
      <c r="BK59" s="174"/>
      <c r="BL59" s="174"/>
      <c r="BM59" s="420"/>
      <c r="BN59" s="420"/>
      <c r="BO59" s="420"/>
      <c r="BT59" s="174"/>
      <c r="BU59" s="81"/>
      <c r="BV59" s="174"/>
      <c r="BW59" s="420"/>
      <c r="BX59" s="420"/>
      <c r="BY59" s="420"/>
      <c r="CA59" s="121"/>
      <c r="CB59" s="121"/>
      <c r="CC59" s="121"/>
      <c r="CD59" s="174"/>
      <c r="CE59" s="421"/>
      <c r="CF59" s="422"/>
      <c r="CG59" s="423"/>
      <c r="CH59" s="423"/>
      <c r="CI59" s="423"/>
      <c r="CJ59" s="422"/>
      <c r="CK59" s="422"/>
      <c r="CL59" s="422"/>
      <c r="CN59" s="422"/>
      <c r="CO59" s="422"/>
      <c r="CP59" s="422"/>
      <c r="CQ59" s="421"/>
      <c r="CR59" s="421"/>
      <c r="CS59" s="421"/>
      <c r="CX59" s="422"/>
      <c r="CY59" s="422"/>
      <c r="CZ59" s="422"/>
      <c r="DA59" s="421"/>
      <c r="DB59" s="421"/>
      <c r="DC59" s="421"/>
      <c r="DH59" s="422"/>
      <c r="DI59" s="422"/>
      <c r="DJ59" s="422"/>
      <c r="DK59" s="424"/>
      <c r="DM59" s="424"/>
      <c r="DO59" s="421"/>
      <c r="DQ59" s="423"/>
      <c r="DR59" s="423"/>
      <c r="DS59" s="423"/>
      <c r="DT59" s="422"/>
      <c r="DV59" s="422"/>
      <c r="DX59" s="422"/>
      <c r="DY59" s="421"/>
      <c r="DZ59" s="422"/>
      <c r="EA59" s="424"/>
      <c r="EB59" s="424"/>
      <c r="EC59" s="424"/>
      <c r="EE59" s="425"/>
      <c r="EF59" s="425"/>
      <c r="EG59" s="425"/>
      <c r="EH59" s="422"/>
      <c r="EI59" s="422"/>
      <c r="EJ59" s="422"/>
      <c r="EK59" s="424"/>
      <c r="EL59" s="421"/>
      <c r="EM59" s="426"/>
      <c r="EN59" s="426"/>
      <c r="EO59" s="228"/>
      <c r="EP59" s="421"/>
      <c r="ER59" s="421"/>
      <c r="ES59" s="422"/>
      <c r="ET59" s="423"/>
      <c r="EU59" s="423"/>
      <c r="EV59" s="423"/>
      <c r="EW59" s="422"/>
      <c r="EY59" s="422"/>
      <c r="FA59" s="422"/>
      <c r="FB59" s="421"/>
      <c r="FC59" s="174"/>
      <c r="FD59" s="121"/>
      <c r="FE59" s="121"/>
      <c r="FF59" s="121"/>
      <c r="FG59" s="174"/>
      <c r="FH59" s="174"/>
      <c r="FI59" s="174"/>
      <c r="FK59" s="174"/>
      <c r="FL59" s="174"/>
      <c r="FM59" s="174"/>
      <c r="FP59" s="421"/>
      <c r="FR59" s="419"/>
      <c r="FS59" s="419"/>
      <c r="FT59" s="419"/>
      <c r="FW59" s="174"/>
      <c r="FY59" s="174"/>
      <c r="FZ59" s="174"/>
      <c r="GA59" s="174"/>
    </row>
    <row r="60" spans="9:183" ht="12.75">
      <c r="I60" s="1191" t="s">
        <v>431</v>
      </c>
      <c r="J60" s="1186" t="s">
        <v>2620</v>
      </c>
      <c r="K60" s="1186"/>
      <c r="L60" s="761" t="s">
        <v>74</v>
      </c>
      <c r="M60" s="1184" t="s">
        <v>238</v>
      </c>
      <c r="N60" s="1184" t="s">
        <v>238</v>
      </c>
      <c r="O60" s="1184" t="s">
        <v>238</v>
      </c>
      <c r="P60" s="1185">
        <v>194</v>
      </c>
      <c r="Q60" s="1184">
        <v>194</v>
      </c>
      <c r="R60" s="1184">
        <v>194</v>
      </c>
      <c r="S60" s="1190">
        <v>20</v>
      </c>
      <c r="T60" s="174"/>
      <c r="U60" s="1191" t="s">
        <v>431</v>
      </c>
      <c r="V60" s="496" t="s">
        <v>981</v>
      </c>
      <c r="W60" s="496" t="s">
        <v>3034</v>
      </c>
      <c r="X60" s="1027" t="s">
        <v>86</v>
      </c>
      <c r="Y60" s="1246">
        <v>0.005023148148148148</v>
      </c>
      <c r="Z60" s="1027">
        <v>1</v>
      </c>
      <c r="AA60" s="1246"/>
      <c r="AB60" s="1027"/>
      <c r="AC60" s="1246"/>
      <c r="AD60" s="1027"/>
      <c r="AE60" s="1246"/>
      <c r="AF60" s="1027"/>
      <c r="AG60" s="1246"/>
      <c r="AH60" s="1027"/>
      <c r="AI60" s="1247">
        <v>1</v>
      </c>
      <c r="AJ60" s="1233">
        <f t="shared" si="3"/>
        <v>1</v>
      </c>
      <c r="AL60" s="80"/>
      <c r="AM60" s="419"/>
      <c r="AN60" s="419"/>
      <c r="AO60" s="419"/>
      <c r="AP60" s="174"/>
      <c r="AQ60" s="174"/>
      <c r="AR60" s="80"/>
      <c r="AS60" s="419"/>
      <c r="AV60" s="80"/>
      <c r="AW60" s="419"/>
      <c r="AX60" s="419"/>
      <c r="AY60" s="419"/>
      <c r="AZ60" s="174"/>
      <c r="BA60" s="81"/>
      <c r="BB60" s="174"/>
      <c r="BC60" s="419"/>
      <c r="BF60" s="174"/>
      <c r="BH60" s="174"/>
      <c r="BJ60" s="174"/>
      <c r="BK60" s="174"/>
      <c r="BL60" s="174"/>
      <c r="BM60" s="420"/>
      <c r="BN60" s="420"/>
      <c r="BO60" s="420"/>
      <c r="BT60" s="174"/>
      <c r="BU60" s="81"/>
      <c r="BV60" s="174"/>
      <c r="BW60" s="420"/>
      <c r="BX60" s="420"/>
      <c r="BY60" s="420"/>
      <c r="CA60" s="121"/>
      <c r="CB60" s="121"/>
      <c r="CC60" s="121"/>
      <c r="CD60" s="174"/>
      <c r="CE60" s="421"/>
      <c r="CF60" s="422"/>
      <c r="CG60" s="423"/>
      <c r="CH60" s="423"/>
      <c r="CI60" s="423"/>
      <c r="CJ60" s="422"/>
      <c r="CK60" s="422"/>
      <c r="CL60" s="422"/>
      <c r="CN60" s="422"/>
      <c r="CO60" s="422"/>
      <c r="CP60" s="422"/>
      <c r="CQ60" s="421"/>
      <c r="CR60" s="421"/>
      <c r="CS60" s="421"/>
      <c r="CX60" s="422"/>
      <c r="CY60" s="422"/>
      <c r="CZ60" s="422"/>
      <c r="DA60" s="421"/>
      <c r="DB60" s="421"/>
      <c r="DC60" s="421"/>
      <c r="DH60" s="422"/>
      <c r="DI60" s="422"/>
      <c r="DJ60" s="422"/>
      <c r="DK60" s="424"/>
      <c r="DM60" s="424"/>
      <c r="DO60" s="421"/>
      <c r="DQ60" s="423"/>
      <c r="DR60" s="423"/>
      <c r="DS60" s="423"/>
      <c r="DT60" s="422"/>
      <c r="DV60" s="422"/>
      <c r="DX60" s="422"/>
      <c r="DY60" s="421"/>
      <c r="DZ60" s="422"/>
      <c r="EA60" s="424"/>
      <c r="EB60" s="424"/>
      <c r="EC60" s="424"/>
      <c r="EE60" s="425"/>
      <c r="EF60" s="425"/>
      <c r="EG60" s="425"/>
      <c r="EH60" s="422"/>
      <c r="EI60" s="422"/>
      <c r="EJ60" s="422"/>
      <c r="EK60" s="424"/>
      <c r="EL60" s="421"/>
      <c r="EM60" s="426"/>
      <c r="EN60" s="426"/>
      <c r="EO60" s="228"/>
      <c r="EP60" s="421"/>
      <c r="ER60" s="421"/>
      <c r="ES60" s="422"/>
      <c r="ET60" s="423"/>
      <c r="EU60" s="423"/>
      <c r="EV60" s="423"/>
      <c r="EW60" s="422"/>
      <c r="EY60" s="422"/>
      <c r="FA60" s="422"/>
      <c r="FB60" s="421"/>
      <c r="FC60" s="174"/>
      <c r="FD60" s="121"/>
      <c r="FE60" s="121"/>
      <c r="FF60" s="121"/>
      <c r="FG60" s="174"/>
      <c r="FH60" s="174"/>
      <c r="FI60" s="174"/>
      <c r="FK60" s="174"/>
      <c r="FL60" s="174"/>
      <c r="FM60" s="174"/>
      <c r="FP60" s="421"/>
      <c r="FR60" s="419"/>
      <c r="FS60" s="419"/>
      <c r="FT60" s="419"/>
      <c r="FW60" s="174"/>
      <c r="FY60" s="174"/>
      <c r="FZ60" s="174"/>
      <c r="GA60" s="174"/>
    </row>
    <row r="61" spans="9:183" ht="12.75">
      <c r="I61" s="1191" t="s">
        <v>433</v>
      </c>
      <c r="J61" s="1186" t="s">
        <v>570</v>
      </c>
      <c r="K61" s="1186" t="s">
        <v>2834</v>
      </c>
      <c r="L61" s="761" t="s">
        <v>86</v>
      </c>
      <c r="M61" s="1184">
        <v>91</v>
      </c>
      <c r="N61" s="1184" t="s">
        <v>238</v>
      </c>
      <c r="O61" s="1184">
        <v>100</v>
      </c>
      <c r="P61" s="1185" t="s">
        <v>238</v>
      </c>
      <c r="Q61" s="1184">
        <v>191</v>
      </c>
      <c r="R61" s="1184">
        <v>191</v>
      </c>
      <c r="S61" s="1190">
        <v>40</v>
      </c>
      <c r="T61" s="174"/>
      <c r="U61" s="1191" t="s">
        <v>433</v>
      </c>
      <c r="V61" s="496" t="s">
        <v>987</v>
      </c>
      <c r="W61" s="496" t="s">
        <v>2891</v>
      </c>
      <c r="X61" s="1027" t="s">
        <v>86</v>
      </c>
      <c r="Y61" s="1246">
        <v>0.0050625</v>
      </c>
      <c r="Z61" s="1027">
        <v>1</v>
      </c>
      <c r="AA61" s="1246"/>
      <c r="AB61" s="1027"/>
      <c r="AC61" s="1246"/>
      <c r="AD61" s="1027"/>
      <c r="AE61" s="1246"/>
      <c r="AF61" s="1027"/>
      <c r="AG61" s="1246"/>
      <c r="AH61" s="1027"/>
      <c r="AI61" s="1247">
        <v>1</v>
      </c>
      <c r="AJ61" s="1233">
        <f t="shared" si="3"/>
        <v>1</v>
      </c>
      <c r="AL61" s="80"/>
      <c r="AM61" s="419"/>
      <c r="AN61" s="419"/>
      <c r="AO61" s="419"/>
      <c r="AP61" s="174"/>
      <c r="AQ61" s="174"/>
      <c r="AR61" s="80"/>
      <c r="AS61" s="419"/>
      <c r="AV61" s="80"/>
      <c r="AW61" s="419"/>
      <c r="AX61" s="419"/>
      <c r="AY61" s="419"/>
      <c r="AZ61" s="174"/>
      <c r="BA61" s="81"/>
      <c r="BB61" s="174"/>
      <c r="BC61" s="419"/>
      <c r="BF61" s="174"/>
      <c r="BH61" s="174"/>
      <c r="BJ61" s="174"/>
      <c r="BK61" s="174"/>
      <c r="BL61" s="174"/>
      <c r="BM61" s="420"/>
      <c r="BN61" s="420"/>
      <c r="BO61" s="420"/>
      <c r="BT61" s="174"/>
      <c r="BU61" s="81"/>
      <c r="BV61" s="174"/>
      <c r="BW61" s="420"/>
      <c r="BX61" s="420"/>
      <c r="BY61" s="420"/>
      <c r="CA61" s="121"/>
      <c r="CB61" s="121"/>
      <c r="CC61" s="121"/>
      <c r="CD61" s="174"/>
      <c r="CE61" s="421"/>
      <c r="CF61" s="422"/>
      <c r="CG61" s="423"/>
      <c r="CH61" s="423"/>
      <c r="CI61" s="423"/>
      <c r="CJ61" s="422"/>
      <c r="CK61" s="422"/>
      <c r="CL61" s="422"/>
      <c r="CN61" s="422"/>
      <c r="CO61" s="422"/>
      <c r="CP61" s="422"/>
      <c r="CQ61" s="421"/>
      <c r="CR61" s="421"/>
      <c r="CS61" s="421"/>
      <c r="CX61" s="422"/>
      <c r="CY61" s="422"/>
      <c r="CZ61" s="422"/>
      <c r="DA61" s="421"/>
      <c r="DB61" s="421"/>
      <c r="DC61" s="421"/>
      <c r="DH61" s="422"/>
      <c r="DI61" s="422"/>
      <c r="DJ61" s="422"/>
      <c r="DK61" s="424"/>
      <c r="DM61" s="424"/>
      <c r="DO61" s="421"/>
      <c r="DQ61" s="423"/>
      <c r="DR61" s="423"/>
      <c r="DS61" s="423"/>
      <c r="DT61" s="422"/>
      <c r="DV61" s="422"/>
      <c r="DX61" s="422"/>
      <c r="DY61" s="421"/>
      <c r="DZ61" s="422"/>
      <c r="EA61" s="424"/>
      <c r="EB61" s="424"/>
      <c r="EC61" s="424"/>
      <c r="EE61" s="425"/>
      <c r="EF61" s="425"/>
      <c r="EG61" s="425"/>
      <c r="EH61" s="422"/>
      <c r="EI61" s="422"/>
      <c r="EJ61" s="422"/>
      <c r="EK61" s="424"/>
      <c r="EL61" s="421"/>
      <c r="EM61" s="426"/>
      <c r="EN61" s="426"/>
      <c r="EO61" s="228"/>
      <c r="EP61" s="421"/>
      <c r="ER61" s="421"/>
      <c r="ES61" s="422"/>
      <c r="ET61" s="423"/>
      <c r="EU61" s="423"/>
      <c r="EV61" s="423"/>
      <c r="EW61" s="422"/>
      <c r="EY61" s="422"/>
      <c r="FA61" s="422"/>
      <c r="FB61" s="421"/>
      <c r="FC61" s="174"/>
      <c r="FD61" s="121"/>
      <c r="FE61" s="121"/>
      <c r="FF61" s="121"/>
      <c r="FG61" s="174"/>
      <c r="FH61" s="174"/>
      <c r="FI61" s="174"/>
      <c r="FK61" s="174"/>
      <c r="FL61" s="174"/>
      <c r="FM61" s="174"/>
      <c r="FP61" s="421"/>
      <c r="FR61" s="419"/>
      <c r="FS61" s="419"/>
      <c r="FT61" s="419"/>
      <c r="FW61" s="174"/>
      <c r="FY61" s="174"/>
      <c r="FZ61" s="174"/>
      <c r="GA61" s="174"/>
    </row>
    <row r="62" spans="9:183" ht="12.75">
      <c r="I62" s="1191" t="s">
        <v>436</v>
      </c>
      <c r="J62" s="1186" t="s">
        <v>2404</v>
      </c>
      <c r="K62" s="1186"/>
      <c r="L62" s="761" t="s">
        <v>86</v>
      </c>
      <c r="M62" s="1184" t="s">
        <v>238</v>
      </c>
      <c r="N62" s="1184" t="s">
        <v>238</v>
      </c>
      <c r="O62" s="1184" t="s">
        <v>238</v>
      </c>
      <c r="P62" s="1185">
        <v>190</v>
      </c>
      <c r="Q62" s="1184">
        <v>190</v>
      </c>
      <c r="R62" s="1184">
        <v>190</v>
      </c>
      <c r="S62" s="1190">
        <v>41</v>
      </c>
      <c r="T62" s="174"/>
      <c r="U62" s="1191" t="s">
        <v>436</v>
      </c>
      <c r="V62" s="496" t="s">
        <v>1000</v>
      </c>
      <c r="W62" s="496" t="s">
        <v>2899</v>
      </c>
      <c r="X62" s="1027" t="s">
        <v>86</v>
      </c>
      <c r="Y62" s="1246">
        <v>0.005427083333333333</v>
      </c>
      <c r="Z62" s="1027">
        <v>1</v>
      </c>
      <c r="AA62" s="1246"/>
      <c r="AB62" s="1027"/>
      <c r="AC62" s="1246"/>
      <c r="AD62" s="1027"/>
      <c r="AE62" s="1246"/>
      <c r="AF62" s="1027"/>
      <c r="AG62" s="1246"/>
      <c r="AH62" s="1027"/>
      <c r="AI62" s="1247">
        <v>1</v>
      </c>
      <c r="AJ62" s="1233">
        <f t="shared" si="3"/>
        <v>1</v>
      </c>
      <c r="AL62" s="80"/>
      <c r="AM62" s="419"/>
      <c r="AN62" s="419"/>
      <c r="AO62" s="419"/>
      <c r="AP62" s="174"/>
      <c r="AQ62" s="174"/>
      <c r="AR62" s="80"/>
      <c r="AS62" s="419"/>
      <c r="AV62" s="80"/>
      <c r="AW62" s="419"/>
      <c r="AX62" s="419"/>
      <c r="AY62" s="419"/>
      <c r="AZ62" s="174"/>
      <c r="BA62" s="81"/>
      <c r="BB62" s="174"/>
      <c r="BC62" s="419"/>
      <c r="BF62" s="174"/>
      <c r="BH62" s="174"/>
      <c r="BJ62" s="174"/>
      <c r="BK62" s="174"/>
      <c r="BL62" s="174"/>
      <c r="BM62" s="420"/>
      <c r="BN62" s="420"/>
      <c r="BO62" s="420"/>
      <c r="BT62" s="174"/>
      <c r="BU62" s="81"/>
      <c r="BV62" s="174"/>
      <c r="BW62" s="420"/>
      <c r="BX62" s="420"/>
      <c r="BY62" s="420"/>
      <c r="CA62" s="121"/>
      <c r="CB62" s="121"/>
      <c r="CC62" s="121"/>
      <c r="CD62" s="174"/>
      <c r="CE62" s="421"/>
      <c r="CF62" s="422"/>
      <c r="CG62" s="423"/>
      <c r="CH62" s="423"/>
      <c r="CI62" s="423"/>
      <c r="CJ62" s="422"/>
      <c r="CK62" s="422"/>
      <c r="CL62" s="422"/>
      <c r="CN62" s="422"/>
      <c r="CO62" s="422"/>
      <c r="CP62" s="422"/>
      <c r="CQ62" s="421"/>
      <c r="CR62" s="421"/>
      <c r="CS62" s="421"/>
      <c r="CX62" s="422"/>
      <c r="CY62" s="422"/>
      <c r="CZ62" s="422"/>
      <c r="DA62" s="421"/>
      <c r="DB62" s="421"/>
      <c r="DC62" s="421"/>
      <c r="DH62" s="422"/>
      <c r="DI62" s="422"/>
      <c r="DJ62" s="422"/>
      <c r="DK62" s="424"/>
      <c r="DM62" s="424"/>
      <c r="DO62" s="421"/>
      <c r="DQ62" s="423"/>
      <c r="DR62" s="423"/>
      <c r="DS62" s="423"/>
      <c r="DT62" s="422"/>
      <c r="DV62" s="422"/>
      <c r="DX62" s="422"/>
      <c r="DY62" s="421"/>
      <c r="DZ62" s="422"/>
      <c r="EA62" s="424"/>
      <c r="EB62" s="424"/>
      <c r="EC62" s="424"/>
      <c r="EE62" s="425"/>
      <c r="EF62" s="425"/>
      <c r="EG62" s="425"/>
      <c r="EH62" s="422"/>
      <c r="EI62" s="422"/>
      <c r="EJ62" s="422"/>
      <c r="EK62" s="424"/>
      <c r="EL62" s="421"/>
      <c r="EM62" s="426"/>
      <c r="EN62" s="426"/>
      <c r="EO62" s="228"/>
      <c r="EP62" s="421"/>
      <c r="ER62" s="421"/>
      <c r="ES62" s="422"/>
      <c r="ET62" s="423"/>
      <c r="EU62" s="423"/>
      <c r="EV62" s="423"/>
      <c r="EW62" s="422"/>
      <c r="EY62" s="422"/>
      <c r="FA62" s="422"/>
      <c r="FB62" s="421"/>
      <c r="FC62" s="174"/>
      <c r="FD62" s="121"/>
      <c r="FE62" s="121"/>
      <c r="FF62" s="121"/>
      <c r="FG62" s="174"/>
      <c r="FH62" s="174"/>
      <c r="FI62" s="174"/>
      <c r="FK62" s="174"/>
      <c r="FL62" s="174"/>
      <c r="FM62" s="174"/>
      <c r="FP62" s="421"/>
      <c r="FR62" s="419"/>
      <c r="FS62" s="419"/>
      <c r="FT62" s="419"/>
      <c r="FW62" s="174"/>
      <c r="FY62" s="174"/>
      <c r="FZ62" s="174"/>
      <c r="GA62" s="174"/>
    </row>
    <row r="63" spans="9:183" ht="12.75">
      <c r="I63" s="1191" t="s">
        <v>438</v>
      </c>
      <c r="J63" s="1186" t="s">
        <v>1801</v>
      </c>
      <c r="K63" s="1186" t="s">
        <v>2070</v>
      </c>
      <c r="L63" s="761" t="s">
        <v>86</v>
      </c>
      <c r="M63" s="1184" t="s">
        <v>238</v>
      </c>
      <c r="N63" s="1184">
        <v>100</v>
      </c>
      <c r="O63" s="1184">
        <v>87</v>
      </c>
      <c r="P63" s="1185" t="s">
        <v>238</v>
      </c>
      <c r="Q63" s="1184">
        <v>187</v>
      </c>
      <c r="R63" s="1184">
        <v>187</v>
      </c>
      <c r="S63" s="1190">
        <v>42</v>
      </c>
      <c r="T63" s="174"/>
      <c r="U63" s="1191" t="s">
        <v>438</v>
      </c>
      <c r="V63" s="496" t="s">
        <v>1025</v>
      </c>
      <c r="W63" s="496" t="s">
        <v>2916</v>
      </c>
      <c r="X63" s="1027" t="s">
        <v>86</v>
      </c>
      <c r="Y63" s="1246">
        <v>0.005680555555555556</v>
      </c>
      <c r="Z63" s="1027">
        <v>1</v>
      </c>
      <c r="AA63" s="1246"/>
      <c r="AB63" s="1027"/>
      <c r="AC63" s="1246"/>
      <c r="AD63" s="1027"/>
      <c r="AE63" s="1246"/>
      <c r="AF63" s="1027"/>
      <c r="AG63" s="1246"/>
      <c r="AH63" s="1027"/>
      <c r="AI63" s="1247">
        <v>1</v>
      </c>
      <c r="AJ63" s="1233">
        <f t="shared" si="3"/>
        <v>1</v>
      </c>
      <c r="AL63" s="80"/>
      <c r="AM63" s="419"/>
      <c r="AN63" s="419"/>
      <c r="AO63" s="419"/>
      <c r="AP63" s="174"/>
      <c r="AQ63" s="174"/>
      <c r="AR63" s="80"/>
      <c r="AS63" s="419"/>
      <c r="AV63" s="80"/>
      <c r="AW63" s="419"/>
      <c r="AX63" s="419"/>
      <c r="AY63" s="419"/>
      <c r="AZ63" s="174"/>
      <c r="BA63" s="81"/>
      <c r="BB63" s="174"/>
      <c r="BC63" s="419"/>
      <c r="BF63" s="174"/>
      <c r="BH63" s="174"/>
      <c r="BJ63" s="174"/>
      <c r="BK63" s="174"/>
      <c r="BL63" s="174"/>
      <c r="BM63" s="420"/>
      <c r="BN63" s="420"/>
      <c r="BO63" s="420"/>
      <c r="BT63" s="174"/>
      <c r="BU63" s="81"/>
      <c r="BV63" s="174"/>
      <c r="BW63" s="420"/>
      <c r="BX63" s="420"/>
      <c r="BY63" s="420"/>
      <c r="CA63" s="121"/>
      <c r="CB63" s="121"/>
      <c r="CC63" s="121"/>
      <c r="CD63" s="174"/>
      <c r="CE63" s="421"/>
      <c r="CF63" s="422"/>
      <c r="CG63" s="423"/>
      <c r="CH63" s="423"/>
      <c r="CI63" s="423"/>
      <c r="CJ63" s="422"/>
      <c r="CK63" s="422"/>
      <c r="CL63" s="422"/>
      <c r="CN63" s="422"/>
      <c r="CO63" s="422"/>
      <c r="CP63" s="422"/>
      <c r="CQ63" s="421"/>
      <c r="CR63" s="421"/>
      <c r="CS63" s="421"/>
      <c r="CX63" s="422"/>
      <c r="CY63" s="422"/>
      <c r="CZ63" s="422"/>
      <c r="DA63" s="421"/>
      <c r="DB63" s="421"/>
      <c r="DC63" s="421"/>
      <c r="DH63" s="422"/>
      <c r="DI63" s="422"/>
      <c r="DJ63" s="422"/>
      <c r="DK63" s="424"/>
      <c r="DM63" s="424"/>
      <c r="DO63" s="421"/>
      <c r="DQ63" s="423"/>
      <c r="DR63" s="423"/>
      <c r="DS63" s="423"/>
      <c r="DT63" s="422"/>
      <c r="DV63" s="422"/>
      <c r="DX63" s="422"/>
      <c r="DY63" s="421"/>
      <c r="DZ63" s="422"/>
      <c r="EA63" s="424"/>
      <c r="EB63" s="424"/>
      <c r="EC63" s="424"/>
      <c r="EE63" s="425"/>
      <c r="EF63" s="425"/>
      <c r="EG63" s="425"/>
      <c r="EH63" s="422"/>
      <c r="EI63" s="422"/>
      <c r="EJ63" s="422"/>
      <c r="EK63" s="424"/>
      <c r="EL63" s="421"/>
      <c r="EM63" s="426"/>
      <c r="EN63" s="426"/>
      <c r="EO63" s="228"/>
      <c r="EP63" s="421"/>
      <c r="ER63" s="421"/>
      <c r="ES63" s="422"/>
      <c r="ET63" s="423"/>
      <c r="EU63" s="423"/>
      <c r="EV63" s="423"/>
      <c r="EW63" s="422"/>
      <c r="EY63" s="422"/>
      <c r="FA63" s="422"/>
      <c r="FB63" s="421"/>
      <c r="FC63" s="174"/>
      <c r="FD63" s="121"/>
      <c r="FE63" s="121"/>
      <c r="FF63" s="121"/>
      <c r="FG63" s="174"/>
      <c r="FH63" s="174"/>
      <c r="FI63" s="174"/>
      <c r="FK63" s="174"/>
      <c r="FL63" s="174"/>
      <c r="FM63" s="174"/>
      <c r="FP63" s="421"/>
      <c r="FR63" s="419"/>
      <c r="FS63" s="419"/>
      <c r="FT63" s="419"/>
      <c r="FW63" s="174"/>
      <c r="FY63" s="174"/>
      <c r="FZ63" s="174"/>
      <c r="GA63" s="174"/>
    </row>
    <row r="64" spans="9:183" ht="12.75">
      <c r="I64" s="1191" t="s">
        <v>440</v>
      </c>
      <c r="J64" s="1186" t="s">
        <v>2625</v>
      </c>
      <c r="K64" s="1186"/>
      <c r="L64" s="761" t="s">
        <v>74</v>
      </c>
      <c r="M64" s="1184" t="s">
        <v>238</v>
      </c>
      <c r="N64" s="1184" t="s">
        <v>238</v>
      </c>
      <c r="O64" s="1184" t="s">
        <v>238</v>
      </c>
      <c r="P64" s="1185">
        <v>184</v>
      </c>
      <c r="Q64" s="1184">
        <v>184</v>
      </c>
      <c r="R64" s="1184">
        <v>184</v>
      </c>
      <c r="S64" s="1190">
        <v>21</v>
      </c>
      <c r="T64" s="174"/>
      <c r="U64" s="1191" t="s">
        <v>440</v>
      </c>
      <c r="V64" s="496" t="s">
        <v>1052</v>
      </c>
      <c r="W64" s="496" t="s">
        <v>2917</v>
      </c>
      <c r="X64" s="1027" t="s">
        <v>86</v>
      </c>
      <c r="Y64" s="1246">
        <v>0.005766203703703703</v>
      </c>
      <c r="Z64" s="1027">
        <v>1</v>
      </c>
      <c r="AA64" s="1246"/>
      <c r="AB64" s="1027"/>
      <c r="AC64" s="1246"/>
      <c r="AD64" s="1027"/>
      <c r="AE64" s="1246"/>
      <c r="AF64" s="1027"/>
      <c r="AG64" s="1246"/>
      <c r="AH64" s="1027"/>
      <c r="AI64" s="1247">
        <v>1</v>
      </c>
      <c r="AJ64" s="1233">
        <f t="shared" si="3"/>
        <v>1</v>
      </c>
      <c r="AL64" s="80"/>
      <c r="AM64" s="419"/>
      <c r="AN64" s="419"/>
      <c r="AO64" s="419"/>
      <c r="AP64" s="174"/>
      <c r="AQ64" s="174"/>
      <c r="AR64" s="80"/>
      <c r="AS64" s="419"/>
      <c r="AV64" s="80"/>
      <c r="AW64" s="419"/>
      <c r="AX64" s="419"/>
      <c r="AY64" s="419"/>
      <c r="AZ64" s="174"/>
      <c r="BA64" s="81"/>
      <c r="BB64" s="174"/>
      <c r="BC64" s="419"/>
      <c r="BF64" s="174"/>
      <c r="BH64" s="174"/>
      <c r="BJ64" s="174"/>
      <c r="BK64" s="174"/>
      <c r="BL64" s="174"/>
      <c r="BM64" s="420"/>
      <c r="BN64" s="420"/>
      <c r="BO64" s="420"/>
      <c r="BT64" s="174"/>
      <c r="BU64" s="81"/>
      <c r="BV64" s="174"/>
      <c r="BW64" s="420"/>
      <c r="BX64" s="420"/>
      <c r="BY64" s="420"/>
      <c r="CA64" s="121"/>
      <c r="CB64" s="121"/>
      <c r="CC64" s="121"/>
      <c r="CD64" s="174"/>
      <c r="CE64" s="421"/>
      <c r="CF64" s="422"/>
      <c r="CG64" s="423"/>
      <c r="CH64" s="423"/>
      <c r="CI64" s="423"/>
      <c r="CJ64" s="422"/>
      <c r="CK64" s="422"/>
      <c r="CL64" s="422"/>
      <c r="CN64" s="422"/>
      <c r="CO64" s="422"/>
      <c r="CP64" s="422"/>
      <c r="CQ64" s="421"/>
      <c r="CR64" s="421"/>
      <c r="CS64" s="421"/>
      <c r="CX64" s="422"/>
      <c r="CY64" s="422"/>
      <c r="CZ64" s="422"/>
      <c r="DA64" s="421"/>
      <c r="DB64" s="421"/>
      <c r="DC64" s="421"/>
      <c r="DH64" s="422"/>
      <c r="DI64" s="422"/>
      <c r="DJ64" s="422"/>
      <c r="DK64" s="424"/>
      <c r="DM64" s="424"/>
      <c r="DO64" s="421"/>
      <c r="DQ64" s="423"/>
      <c r="DR64" s="423"/>
      <c r="DS64" s="423"/>
      <c r="DT64" s="422"/>
      <c r="DV64" s="422"/>
      <c r="DX64" s="422"/>
      <c r="DY64" s="421"/>
      <c r="DZ64" s="422"/>
      <c r="EA64" s="424"/>
      <c r="EB64" s="424"/>
      <c r="EC64" s="424"/>
      <c r="EE64" s="425"/>
      <c r="EF64" s="425"/>
      <c r="EG64" s="425"/>
      <c r="EH64" s="422"/>
      <c r="EI64" s="422"/>
      <c r="EJ64" s="422"/>
      <c r="EK64" s="424"/>
      <c r="EL64" s="421"/>
      <c r="EM64" s="426"/>
      <c r="EN64" s="426"/>
      <c r="EO64" s="228"/>
      <c r="EP64" s="421"/>
      <c r="ER64" s="421"/>
      <c r="ES64" s="422"/>
      <c r="ET64" s="423"/>
      <c r="EU64" s="423"/>
      <c r="EV64" s="423"/>
      <c r="EW64" s="422"/>
      <c r="EY64" s="422"/>
      <c r="FA64" s="422"/>
      <c r="FB64" s="421"/>
      <c r="FC64" s="174"/>
      <c r="FD64" s="121"/>
      <c r="FE64" s="121"/>
      <c r="FF64" s="121"/>
      <c r="FG64" s="174"/>
      <c r="FH64" s="174"/>
      <c r="FI64" s="174"/>
      <c r="FK64" s="174"/>
      <c r="FL64" s="174"/>
      <c r="FM64" s="174"/>
      <c r="FP64" s="421"/>
      <c r="FR64" s="419"/>
      <c r="FS64" s="419"/>
      <c r="FT64" s="419"/>
      <c r="FW64" s="174"/>
      <c r="FY64" s="174"/>
      <c r="FZ64" s="174"/>
      <c r="GA64" s="174"/>
    </row>
    <row r="65" spans="9:183" ht="12.75">
      <c r="I65" s="1191" t="s">
        <v>442</v>
      </c>
      <c r="J65" s="1186" t="s">
        <v>2419</v>
      </c>
      <c r="K65" s="1186"/>
      <c r="L65" s="761" t="s">
        <v>86</v>
      </c>
      <c r="M65" s="1184" t="s">
        <v>238</v>
      </c>
      <c r="N65" s="1184" t="s">
        <v>238</v>
      </c>
      <c r="O65" s="1184" t="s">
        <v>238</v>
      </c>
      <c r="P65" s="1185">
        <v>182</v>
      </c>
      <c r="Q65" s="1184">
        <v>182</v>
      </c>
      <c r="R65" s="1184">
        <v>182</v>
      </c>
      <c r="S65" s="1190">
        <v>43</v>
      </c>
      <c r="T65" s="174"/>
      <c r="U65" s="1191" t="s">
        <v>442</v>
      </c>
      <c r="V65" s="496" t="s">
        <v>1066</v>
      </c>
      <c r="W65" s="496" t="s">
        <v>2918</v>
      </c>
      <c r="X65" s="1027" t="s">
        <v>86</v>
      </c>
      <c r="Y65" s="1246">
        <v>0.006101851851851852</v>
      </c>
      <c r="Z65" s="1027">
        <v>1</v>
      </c>
      <c r="AA65" s="1246"/>
      <c r="AB65" s="1027"/>
      <c r="AC65" s="1246"/>
      <c r="AD65" s="1027"/>
      <c r="AE65" s="1246"/>
      <c r="AF65" s="1027"/>
      <c r="AG65" s="1246"/>
      <c r="AH65" s="1027"/>
      <c r="AI65" s="1247">
        <v>1</v>
      </c>
      <c r="AJ65" s="1233">
        <f t="shared" si="3"/>
        <v>1</v>
      </c>
      <c r="AL65" s="80"/>
      <c r="AM65" s="419"/>
      <c r="AN65" s="419"/>
      <c r="AO65" s="419"/>
      <c r="AP65" s="174"/>
      <c r="AQ65" s="174"/>
      <c r="AR65" s="80"/>
      <c r="AS65" s="419"/>
      <c r="AV65" s="80"/>
      <c r="AW65" s="419"/>
      <c r="AX65" s="419"/>
      <c r="AY65" s="419"/>
      <c r="AZ65" s="174"/>
      <c r="BA65" s="81"/>
      <c r="BB65" s="174"/>
      <c r="BC65" s="419"/>
      <c r="BF65" s="174"/>
      <c r="BH65" s="174"/>
      <c r="BJ65" s="174"/>
      <c r="BK65" s="174"/>
      <c r="BL65" s="174"/>
      <c r="BM65" s="420"/>
      <c r="BN65" s="420"/>
      <c r="BO65" s="420"/>
      <c r="BT65" s="174"/>
      <c r="BU65" s="81"/>
      <c r="BV65" s="174"/>
      <c r="BW65" s="420"/>
      <c r="BX65" s="420"/>
      <c r="BY65" s="420"/>
      <c r="CA65" s="121"/>
      <c r="CB65" s="121"/>
      <c r="CC65" s="121"/>
      <c r="CD65" s="174"/>
      <c r="CE65" s="421"/>
      <c r="CF65" s="422"/>
      <c r="CG65" s="423"/>
      <c r="CH65" s="423"/>
      <c r="CI65" s="423"/>
      <c r="CJ65" s="422"/>
      <c r="CK65" s="422"/>
      <c r="CL65" s="422"/>
      <c r="CN65" s="422"/>
      <c r="CO65" s="422"/>
      <c r="CP65" s="422"/>
      <c r="CQ65" s="421"/>
      <c r="CR65" s="421"/>
      <c r="CS65" s="421"/>
      <c r="CX65" s="422"/>
      <c r="CY65" s="422"/>
      <c r="CZ65" s="422"/>
      <c r="DA65" s="421"/>
      <c r="DB65" s="421"/>
      <c r="DC65" s="421"/>
      <c r="DH65" s="422"/>
      <c r="DI65" s="422"/>
      <c r="DJ65" s="422"/>
      <c r="DK65" s="424"/>
      <c r="DM65" s="424"/>
      <c r="DO65" s="421"/>
      <c r="DQ65" s="423"/>
      <c r="DR65" s="423"/>
      <c r="DS65" s="423"/>
      <c r="DT65" s="422"/>
      <c r="DV65" s="422"/>
      <c r="DX65" s="422"/>
      <c r="DY65" s="421"/>
      <c r="DZ65" s="422"/>
      <c r="EA65" s="424"/>
      <c r="EB65" s="424"/>
      <c r="EC65" s="424"/>
      <c r="EE65" s="425"/>
      <c r="EF65" s="425"/>
      <c r="EG65" s="425"/>
      <c r="EH65" s="422"/>
      <c r="EI65" s="422"/>
      <c r="EJ65" s="422"/>
      <c r="EK65" s="424"/>
      <c r="EL65" s="421"/>
      <c r="EM65" s="426"/>
      <c r="EN65" s="426"/>
      <c r="EO65" s="228"/>
      <c r="EP65" s="421"/>
      <c r="ER65" s="421"/>
      <c r="ES65" s="422"/>
      <c r="ET65" s="423"/>
      <c r="EU65" s="423"/>
      <c r="EV65" s="423"/>
      <c r="EW65" s="422"/>
      <c r="EY65" s="422"/>
      <c r="FA65" s="422"/>
      <c r="FB65" s="421"/>
      <c r="FC65" s="174"/>
      <c r="FD65" s="121"/>
      <c r="FE65" s="121"/>
      <c r="FF65" s="121"/>
      <c r="FG65" s="174"/>
      <c r="FH65" s="174"/>
      <c r="FI65" s="174"/>
      <c r="FK65" s="174"/>
      <c r="FL65" s="174"/>
      <c r="FM65" s="174"/>
      <c r="FP65" s="421"/>
      <c r="FR65" s="419"/>
      <c r="FS65" s="419"/>
      <c r="FT65" s="419"/>
      <c r="FW65" s="174"/>
      <c r="FY65" s="174"/>
      <c r="FZ65" s="174"/>
      <c r="GA65" s="174"/>
    </row>
    <row r="66" spans="9:183" ht="12.75">
      <c r="I66" s="1191" t="s">
        <v>445</v>
      </c>
      <c r="J66" s="1186" t="s">
        <v>2234</v>
      </c>
      <c r="K66" s="1186"/>
      <c r="L66" s="761" t="s">
        <v>86</v>
      </c>
      <c r="M66" s="1184" t="s">
        <v>238</v>
      </c>
      <c r="N66" s="1184" t="s">
        <v>238</v>
      </c>
      <c r="O66" s="1184" t="s">
        <v>238</v>
      </c>
      <c r="P66" s="1185">
        <v>180</v>
      </c>
      <c r="Q66" s="1184">
        <v>180</v>
      </c>
      <c r="R66" s="1184">
        <v>180</v>
      </c>
      <c r="S66" s="1190">
        <v>44</v>
      </c>
      <c r="T66" s="174"/>
      <c r="U66" s="1191" t="s">
        <v>445</v>
      </c>
      <c r="V66" s="496" t="s">
        <v>1073</v>
      </c>
      <c r="W66" s="496" t="s">
        <v>2919</v>
      </c>
      <c r="X66" s="1027" t="s">
        <v>86</v>
      </c>
      <c r="Y66" s="1246">
        <v>0.006186342592592593</v>
      </c>
      <c r="Z66" s="1027">
        <v>1</v>
      </c>
      <c r="AA66" s="1246"/>
      <c r="AB66" s="1027"/>
      <c r="AC66" s="1246"/>
      <c r="AD66" s="1027"/>
      <c r="AE66" s="1246"/>
      <c r="AF66" s="1027"/>
      <c r="AG66" s="1246"/>
      <c r="AH66" s="1027"/>
      <c r="AI66" s="1247">
        <v>1</v>
      </c>
      <c r="AJ66" s="1233">
        <f aca="true" t="shared" si="4" ref="AJ66:AJ97">Z66+AB66+AD66+AF66+AH66</f>
        <v>1</v>
      </c>
      <c r="AL66" s="80"/>
      <c r="AM66" s="419"/>
      <c r="AN66" s="419"/>
      <c r="AO66" s="419"/>
      <c r="AP66" s="174"/>
      <c r="AQ66" s="174"/>
      <c r="AR66" s="80"/>
      <c r="AS66" s="419"/>
      <c r="AV66" s="80"/>
      <c r="AW66" s="419"/>
      <c r="AX66" s="419"/>
      <c r="AY66" s="419"/>
      <c r="AZ66" s="174"/>
      <c r="BA66" s="81"/>
      <c r="BB66" s="174"/>
      <c r="BC66" s="419"/>
      <c r="BF66" s="174"/>
      <c r="BH66" s="174"/>
      <c r="BJ66" s="174"/>
      <c r="BK66" s="174"/>
      <c r="BL66" s="174"/>
      <c r="BM66" s="420"/>
      <c r="BN66" s="420"/>
      <c r="BO66" s="420"/>
      <c r="BT66" s="174"/>
      <c r="BU66" s="81"/>
      <c r="BV66" s="174"/>
      <c r="BW66" s="420"/>
      <c r="BX66" s="420"/>
      <c r="BY66" s="420"/>
      <c r="CA66" s="121"/>
      <c r="CB66" s="121"/>
      <c r="CC66" s="121"/>
      <c r="CD66" s="174"/>
      <c r="CE66" s="421"/>
      <c r="CF66" s="422"/>
      <c r="CG66" s="423"/>
      <c r="CH66" s="423"/>
      <c r="CI66" s="423"/>
      <c r="CJ66" s="422"/>
      <c r="CK66" s="422"/>
      <c r="CL66" s="422"/>
      <c r="CN66" s="422"/>
      <c r="CO66" s="422"/>
      <c r="CP66" s="422"/>
      <c r="CQ66" s="421"/>
      <c r="CR66" s="421"/>
      <c r="CS66" s="421"/>
      <c r="CX66" s="422"/>
      <c r="CY66" s="422"/>
      <c r="CZ66" s="422"/>
      <c r="DA66" s="421"/>
      <c r="DB66" s="421"/>
      <c r="DC66" s="421"/>
      <c r="DH66" s="422"/>
      <c r="DI66" s="422"/>
      <c r="DJ66" s="422"/>
      <c r="DK66" s="424"/>
      <c r="DM66" s="424"/>
      <c r="DO66" s="421"/>
      <c r="DQ66" s="423"/>
      <c r="DR66" s="423"/>
      <c r="DS66" s="423"/>
      <c r="DT66" s="422"/>
      <c r="DV66" s="422"/>
      <c r="DX66" s="422"/>
      <c r="DY66" s="421"/>
      <c r="DZ66" s="422"/>
      <c r="EA66" s="424"/>
      <c r="EB66" s="424"/>
      <c r="EC66" s="424"/>
      <c r="EE66" s="425"/>
      <c r="EF66" s="425"/>
      <c r="EG66" s="425"/>
      <c r="EH66" s="422"/>
      <c r="EI66" s="422"/>
      <c r="EJ66" s="422"/>
      <c r="EK66" s="424"/>
      <c r="EL66" s="421"/>
      <c r="EM66" s="426"/>
      <c r="EN66" s="426"/>
      <c r="EO66" s="228"/>
      <c r="EP66" s="421"/>
      <c r="ER66" s="421"/>
      <c r="ES66" s="422"/>
      <c r="ET66" s="423"/>
      <c r="EU66" s="423"/>
      <c r="EV66" s="423"/>
      <c r="EW66" s="422"/>
      <c r="EY66" s="422"/>
      <c r="FA66" s="422"/>
      <c r="FB66" s="421"/>
      <c r="FC66" s="174"/>
      <c r="FD66" s="121"/>
      <c r="FE66" s="121"/>
      <c r="FF66" s="121"/>
      <c r="FG66" s="174"/>
      <c r="FH66" s="174"/>
      <c r="FI66" s="174"/>
      <c r="FK66" s="174"/>
      <c r="FL66" s="174"/>
      <c r="FM66" s="174"/>
      <c r="FP66" s="421"/>
      <c r="FR66" s="419"/>
      <c r="FS66" s="419"/>
      <c r="FT66" s="419"/>
      <c r="FW66" s="174"/>
      <c r="FY66" s="174"/>
      <c r="FZ66" s="174"/>
      <c r="GA66" s="174"/>
    </row>
    <row r="67" spans="9:183" ht="12.75">
      <c r="I67" s="1191" t="s">
        <v>447</v>
      </c>
      <c r="J67" s="1186" t="s">
        <v>2431</v>
      </c>
      <c r="K67" s="1186"/>
      <c r="L67" s="761" t="s">
        <v>86</v>
      </c>
      <c r="M67" s="1184" t="s">
        <v>238</v>
      </c>
      <c r="N67" s="1184" t="s">
        <v>238</v>
      </c>
      <c r="O67" s="1184" t="s">
        <v>238</v>
      </c>
      <c r="P67" s="1185">
        <v>178</v>
      </c>
      <c r="Q67" s="1184">
        <v>178</v>
      </c>
      <c r="R67" s="1184">
        <v>178</v>
      </c>
      <c r="S67" s="1190">
        <v>45</v>
      </c>
      <c r="T67" s="174"/>
      <c r="U67" s="1191" t="s">
        <v>447</v>
      </c>
      <c r="V67" s="496" t="s">
        <v>1080</v>
      </c>
      <c r="W67" s="496" t="s">
        <v>2920</v>
      </c>
      <c r="X67" s="1027" t="s">
        <v>86</v>
      </c>
      <c r="Y67" s="1246">
        <v>0.006395833333333334</v>
      </c>
      <c r="Z67" s="1027">
        <v>1</v>
      </c>
      <c r="AA67" s="1246"/>
      <c r="AB67" s="1027"/>
      <c r="AC67" s="1246"/>
      <c r="AD67" s="1027"/>
      <c r="AE67" s="1246"/>
      <c r="AF67" s="1027"/>
      <c r="AG67" s="1246"/>
      <c r="AH67" s="1027"/>
      <c r="AI67" s="1247">
        <v>1</v>
      </c>
      <c r="AJ67" s="1233">
        <f t="shared" si="4"/>
        <v>1</v>
      </c>
      <c r="AL67" s="80"/>
      <c r="AM67" s="419"/>
      <c r="AN67" s="419"/>
      <c r="AO67" s="419"/>
      <c r="AP67" s="174"/>
      <c r="AQ67" s="174"/>
      <c r="AR67" s="80"/>
      <c r="AS67" s="419"/>
      <c r="AV67" s="80"/>
      <c r="AW67" s="419"/>
      <c r="AX67" s="419"/>
      <c r="AY67" s="419"/>
      <c r="AZ67" s="174"/>
      <c r="BA67" s="81"/>
      <c r="BB67" s="174"/>
      <c r="BC67" s="419"/>
      <c r="BF67" s="174"/>
      <c r="BH67" s="174"/>
      <c r="BJ67" s="174"/>
      <c r="BK67" s="174"/>
      <c r="BL67" s="174"/>
      <c r="BM67" s="420"/>
      <c r="BN67" s="420"/>
      <c r="BO67" s="420"/>
      <c r="BT67" s="174"/>
      <c r="BU67" s="81"/>
      <c r="BV67" s="174"/>
      <c r="BW67" s="420"/>
      <c r="BX67" s="420"/>
      <c r="BY67" s="420"/>
      <c r="CA67" s="121"/>
      <c r="CB67" s="121"/>
      <c r="CC67" s="121"/>
      <c r="CD67" s="174"/>
      <c r="CE67" s="421"/>
      <c r="CF67" s="422"/>
      <c r="CG67" s="423"/>
      <c r="CH67" s="423"/>
      <c r="CI67" s="423"/>
      <c r="CJ67" s="422"/>
      <c r="CK67" s="422"/>
      <c r="CL67" s="422"/>
      <c r="CN67" s="422"/>
      <c r="CO67" s="422"/>
      <c r="CP67" s="422"/>
      <c r="CQ67" s="421"/>
      <c r="CR67" s="421"/>
      <c r="CS67" s="421"/>
      <c r="CX67" s="422"/>
      <c r="CY67" s="422"/>
      <c r="CZ67" s="422"/>
      <c r="DA67" s="421"/>
      <c r="DB67" s="421"/>
      <c r="DC67" s="421"/>
      <c r="DH67" s="422"/>
      <c r="DI67" s="422"/>
      <c r="DJ67" s="422"/>
      <c r="DK67" s="424"/>
      <c r="DM67" s="424"/>
      <c r="DO67" s="421"/>
      <c r="DQ67" s="423"/>
      <c r="DR67" s="423"/>
      <c r="DS67" s="423"/>
      <c r="DT67" s="422"/>
      <c r="DV67" s="422"/>
      <c r="DX67" s="422"/>
      <c r="DY67" s="421"/>
      <c r="DZ67" s="422"/>
      <c r="EA67" s="424"/>
      <c r="EB67" s="424"/>
      <c r="EC67" s="424"/>
      <c r="EE67" s="425"/>
      <c r="EF67" s="425"/>
      <c r="EG67" s="425"/>
      <c r="EH67" s="422"/>
      <c r="EI67" s="422"/>
      <c r="EJ67" s="422"/>
      <c r="EK67" s="424"/>
      <c r="EL67" s="421"/>
      <c r="EM67" s="426"/>
      <c r="EN67" s="426"/>
      <c r="EO67" s="228"/>
      <c r="EP67" s="421"/>
      <c r="ER67" s="421"/>
      <c r="ES67" s="422"/>
      <c r="ET67" s="423"/>
      <c r="EU67" s="423"/>
      <c r="EV67" s="423"/>
      <c r="EW67" s="422"/>
      <c r="EY67" s="422"/>
      <c r="FA67" s="422"/>
      <c r="FB67" s="421"/>
      <c r="FC67" s="174"/>
      <c r="FD67" s="121"/>
      <c r="FE67" s="121"/>
      <c r="FF67" s="121"/>
      <c r="FG67" s="174"/>
      <c r="FH67" s="174"/>
      <c r="FI67" s="174"/>
      <c r="FK67" s="174"/>
      <c r="FL67" s="174"/>
      <c r="FM67" s="174"/>
      <c r="FP67" s="421"/>
      <c r="FR67" s="419"/>
      <c r="FS67" s="419"/>
      <c r="FT67" s="419"/>
      <c r="FW67" s="174"/>
      <c r="FY67" s="174"/>
      <c r="FZ67" s="174"/>
      <c r="GA67" s="174"/>
    </row>
    <row r="68" spans="9:183" ht="12.75">
      <c r="I68" s="1191" t="s">
        <v>450</v>
      </c>
      <c r="J68" s="1186" t="s">
        <v>675</v>
      </c>
      <c r="K68" s="1186" t="s">
        <v>2845</v>
      </c>
      <c r="L68" s="761" t="s">
        <v>86</v>
      </c>
      <c r="M68" s="1184">
        <v>87</v>
      </c>
      <c r="N68" s="1184" t="s">
        <v>238</v>
      </c>
      <c r="O68" s="1184">
        <v>83</v>
      </c>
      <c r="P68" s="1185" t="s">
        <v>238</v>
      </c>
      <c r="Q68" s="1184">
        <v>170</v>
      </c>
      <c r="R68" s="1184">
        <v>170</v>
      </c>
      <c r="S68" s="1190">
        <v>46</v>
      </c>
      <c r="T68" s="174"/>
      <c r="U68" s="1191" t="s">
        <v>450</v>
      </c>
      <c r="V68" s="496" t="s">
        <v>1093</v>
      </c>
      <c r="W68" s="496" t="s">
        <v>2921</v>
      </c>
      <c r="X68" s="1027" t="s">
        <v>86</v>
      </c>
      <c r="Y68" s="1246">
        <v>0.006581018518518518</v>
      </c>
      <c r="Z68" s="1027">
        <v>1</v>
      </c>
      <c r="AA68" s="1246"/>
      <c r="AB68" s="1027"/>
      <c r="AC68" s="1246"/>
      <c r="AD68" s="1027"/>
      <c r="AE68" s="1246"/>
      <c r="AF68" s="1027"/>
      <c r="AG68" s="1246"/>
      <c r="AH68" s="1027"/>
      <c r="AI68" s="1247">
        <v>1</v>
      </c>
      <c r="AJ68" s="1233">
        <f t="shared" si="4"/>
        <v>1</v>
      </c>
      <c r="AL68" s="80"/>
      <c r="AM68" s="419"/>
      <c r="AN68" s="419"/>
      <c r="AO68" s="419"/>
      <c r="AP68" s="174"/>
      <c r="AQ68" s="174"/>
      <c r="AR68" s="80"/>
      <c r="AS68" s="419"/>
      <c r="AV68" s="80"/>
      <c r="AW68" s="419"/>
      <c r="AX68" s="419"/>
      <c r="AY68" s="419"/>
      <c r="AZ68" s="174"/>
      <c r="BA68" s="81"/>
      <c r="BB68" s="174"/>
      <c r="BC68" s="419"/>
      <c r="BF68" s="174"/>
      <c r="BH68" s="174"/>
      <c r="BJ68" s="174"/>
      <c r="BK68" s="174"/>
      <c r="BL68" s="174"/>
      <c r="BM68" s="420"/>
      <c r="BN68" s="420"/>
      <c r="BO68" s="420"/>
      <c r="BT68" s="174"/>
      <c r="BU68" s="81"/>
      <c r="BV68" s="174"/>
      <c r="BW68" s="420"/>
      <c r="BX68" s="420"/>
      <c r="BY68" s="420"/>
      <c r="CA68" s="121"/>
      <c r="CB68" s="121"/>
      <c r="CC68" s="121"/>
      <c r="CD68" s="174"/>
      <c r="CE68" s="421"/>
      <c r="CF68" s="422"/>
      <c r="CG68" s="423"/>
      <c r="CH68" s="423"/>
      <c r="CI68" s="423"/>
      <c r="CJ68" s="422"/>
      <c r="CK68" s="422"/>
      <c r="CL68" s="422"/>
      <c r="CN68" s="422"/>
      <c r="CO68" s="422"/>
      <c r="CP68" s="422"/>
      <c r="CQ68" s="421"/>
      <c r="CR68" s="421"/>
      <c r="CS68" s="421"/>
      <c r="CX68" s="422"/>
      <c r="CY68" s="422"/>
      <c r="CZ68" s="422"/>
      <c r="DA68" s="421"/>
      <c r="DB68" s="421"/>
      <c r="DC68" s="421"/>
      <c r="DH68" s="422"/>
      <c r="DI68" s="422"/>
      <c r="DJ68" s="422"/>
      <c r="DK68" s="424"/>
      <c r="DM68" s="424"/>
      <c r="DO68" s="421"/>
      <c r="DQ68" s="423"/>
      <c r="DR68" s="423"/>
      <c r="DS68" s="423"/>
      <c r="DT68" s="422"/>
      <c r="DV68" s="422"/>
      <c r="DX68" s="422"/>
      <c r="DY68" s="421"/>
      <c r="DZ68" s="422"/>
      <c r="EA68" s="424"/>
      <c r="EB68" s="424"/>
      <c r="EC68" s="424"/>
      <c r="EE68" s="425"/>
      <c r="EF68" s="425"/>
      <c r="EG68" s="425"/>
      <c r="EH68" s="422"/>
      <c r="EI68" s="422"/>
      <c r="EJ68" s="422"/>
      <c r="EK68" s="424"/>
      <c r="EL68" s="421"/>
      <c r="EM68" s="426"/>
      <c r="EN68" s="426"/>
      <c r="EO68" s="228"/>
      <c r="EP68" s="421"/>
      <c r="ER68" s="421"/>
      <c r="ES68" s="422"/>
      <c r="ET68" s="423"/>
      <c r="EU68" s="423"/>
      <c r="EV68" s="423"/>
      <c r="EW68" s="422"/>
      <c r="EY68" s="422"/>
      <c r="FA68" s="422"/>
      <c r="FB68" s="421"/>
      <c r="FC68" s="174"/>
      <c r="FD68" s="121"/>
      <c r="FE68" s="121"/>
      <c r="FF68" s="121"/>
      <c r="FG68" s="174"/>
      <c r="FH68" s="174"/>
      <c r="FI68" s="174"/>
      <c r="FK68" s="174"/>
      <c r="FL68" s="174"/>
      <c r="FM68" s="174"/>
      <c r="FP68" s="421"/>
      <c r="FR68" s="419"/>
      <c r="FS68" s="419"/>
      <c r="FT68" s="419"/>
      <c r="FW68" s="174"/>
      <c r="FY68" s="174"/>
      <c r="FZ68" s="174"/>
      <c r="GA68" s="174"/>
    </row>
    <row r="69" spans="9:183" ht="12.75">
      <c r="I69" s="1191" t="s">
        <v>453</v>
      </c>
      <c r="J69" s="1186" t="s">
        <v>2450</v>
      </c>
      <c r="K69" s="1186"/>
      <c r="L69" s="761" t="s">
        <v>86</v>
      </c>
      <c r="M69" s="1184" t="s">
        <v>238</v>
      </c>
      <c r="N69" s="1184" t="s">
        <v>238</v>
      </c>
      <c r="O69" s="1184" t="s">
        <v>238</v>
      </c>
      <c r="P69" s="1185">
        <v>168</v>
      </c>
      <c r="Q69" s="1184">
        <v>168</v>
      </c>
      <c r="R69" s="1184">
        <v>168</v>
      </c>
      <c r="S69" s="1190">
        <v>47</v>
      </c>
      <c r="T69" s="174"/>
      <c r="U69" s="1191" t="s">
        <v>453</v>
      </c>
      <c r="V69" s="496" t="s">
        <v>1100</v>
      </c>
      <c r="W69" s="496" t="s">
        <v>2988</v>
      </c>
      <c r="X69" s="1027" t="s">
        <v>86</v>
      </c>
      <c r="Y69" s="1246">
        <v>0.006697916666666667</v>
      </c>
      <c r="Z69" s="1027">
        <v>1</v>
      </c>
      <c r="AA69" s="1246"/>
      <c r="AB69" s="1027"/>
      <c r="AC69" s="1246"/>
      <c r="AD69" s="1027"/>
      <c r="AE69" s="1246"/>
      <c r="AF69" s="1027"/>
      <c r="AG69" s="1246"/>
      <c r="AH69" s="1027"/>
      <c r="AI69" s="1247">
        <v>1</v>
      </c>
      <c r="AJ69" s="1233">
        <f t="shared" si="4"/>
        <v>1</v>
      </c>
      <c r="AL69" s="80"/>
      <c r="AM69" s="419"/>
      <c r="AN69" s="419"/>
      <c r="AO69" s="419"/>
      <c r="AP69" s="174"/>
      <c r="AQ69" s="174"/>
      <c r="AR69" s="80"/>
      <c r="AS69" s="419"/>
      <c r="AV69" s="80"/>
      <c r="AW69" s="419"/>
      <c r="AX69" s="419"/>
      <c r="AY69" s="419"/>
      <c r="AZ69" s="174"/>
      <c r="BA69" s="81"/>
      <c r="BB69" s="174"/>
      <c r="BC69" s="419"/>
      <c r="BF69" s="174"/>
      <c r="BH69" s="174"/>
      <c r="BJ69" s="174"/>
      <c r="BK69" s="174"/>
      <c r="BL69" s="174"/>
      <c r="BM69" s="420"/>
      <c r="BN69" s="420"/>
      <c r="BO69" s="420"/>
      <c r="BT69" s="174"/>
      <c r="BU69" s="81"/>
      <c r="BV69" s="174"/>
      <c r="BW69" s="420"/>
      <c r="BX69" s="420"/>
      <c r="BY69" s="420"/>
      <c r="CA69" s="121"/>
      <c r="CB69" s="121"/>
      <c r="CC69" s="121"/>
      <c r="CD69" s="174"/>
      <c r="CE69" s="421"/>
      <c r="CF69" s="422"/>
      <c r="CG69" s="423"/>
      <c r="CH69" s="423"/>
      <c r="CI69" s="423"/>
      <c r="CJ69" s="422"/>
      <c r="CK69" s="422"/>
      <c r="CL69" s="422"/>
      <c r="CN69" s="422"/>
      <c r="CO69" s="422"/>
      <c r="CP69" s="422"/>
      <c r="CQ69" s="421"/>
      <c r="CR69" s="421"/>
      <c r="CS69" s="421"/>
      <c r="CX69" s="422"/>
      <c r="CY69" s="422"/>
      <c r="CZ69" s="422"/>
      <c r="DA69" s="421"/>
      <c r="DB69" s="421"/>
      <c r="DC69" s="421"/>
      <c r="DH69" s="422"/>
      <c r="DI69" s="422"/>
      <c r="DJ69" s="422"/>
      <c r="DK69" s="424"/>
      <c r="DM69" s="424"/>
      <c r="DO69" s="421"/>
      <c r="DQ69" s="423"/>
      <c r="DR69" s="423"/>
      <c r="DS69" s="423"/>
      <c r="DT69" s="422"/>
      <c r="DV69" s="422"/>
      <c r="DX69" s="422"/>
      <c r="DY69" s="421"/>
      <c r="DZ69" s="422"/>
      <c r="EA69" s="424"/>
      <c r="EB69" s="424"/>
      <c r="EC69" s="424"/>
      <c r="EE69" s="425"/>
      <c r="EF69" s="425"/>
      <c r="EG69" s="425"/>
      <c r="EH69" s="422"/>
      <c r="EI69" s="422"/>
      <c r="EJ69" s="422"/>
      <c r="EK69" s="424"/>
      <c r="EL69" s="421"/>
      <c r="EM69" s="426"/>
      <c r="EN69" s="426"/>
      <c r="EO69" s="228"/>
      <c r="EP69" s="421"/>
      <c r="ER69" s="421"/>
      <c r="ES69" s="422"/>
      <c r="ET69" s="423"/>
      <c r="EU69" s="423"/>
      <c r="EV69" s="423"/>
      <c r="EW69" s="422"/>
      <c r="EY69" s="422"/>
      <c r="FA69" s="422"/>
      <c r="FB69" s="421"/>
      <c r="FC69" s="174"/>
      <c r="FD69" s="121"/>
      <c r="FE69" s="121"/>
      <c r="FF69" s="121"/>
      <c r="FG69" s="174"/>
      <c r="FH69" s="174"/>
      <c r="FI69" s="174"/>
      <c r="FK69" s="174"/>
      <c r="FL69" s="174"/>
      <c r="FM69" s="174"/>
      <c r="FP69" s="421"/>
      <c r="FR69" s="419"/>
      <c r="FS69" s="419"/>
      <c r="FT69" s="419"/>
      <c r="FW69" s="174"/>
      <c r="FY69" s="174"/>
      <c r="FZ69" s="174"/>
      <c r="GA69" s="174"/>
    </row>
    <row r="70" spans="9:183" ht="12.75">
      <c r="I70" s="1191" t="s">
        <v>455</v>
      </c>
      <c r="J70" s="1186" t="s">
        <v>2457</v>
      </c>
      <c r="K70" s="1186"/>
      <c r="L70" s="761" t="s">
        <v>86</v>
      </c>
      <c r="M70" s="1184" t="s">
        <v>238</v>
      </c>
      <c r="N70" s="1184" t="s">
        <v>238</v>
      </c>
      <c r="O70" s="1184" t="s">
        <v>238</v>
      </c>
      <c r="P70" s="1185">
        <v>166</v>
      </c>
      <c r="Q70" s="1184">
        <v>166</v>
      </c>
      <c r="R70" s="1184">
        <v>166</v>
      </c>
      <c r="S70" s="1190">
        <v>48</v>
      </c>
      <c r="T70" s="174"/>
      <c r="U70" s="1191" t="s">
        <v>455</v>
      </c>
      <c r="V70" s="496" t="s">
        <v>1107</v>
      </c>
      <c r="W70" s="496" t="s">
        <v>2922</v>
      </c>
      <c r="X70" s="1027" t="s">
        <v>86</v>
      </c>
      <c r="Y70" s="1246">
        <v>0.007054398148148147</v>
      </c>
      <c r="Z70" s="1027">
        <v>1</v>
      </c>
      <c r="AA70" s="1246"/>
      <c r="AB70" s="1027"/>
      <c r="AC70" s="1246"/>
      <c r="AD70" s="1027"/>
      <c r="AE70" s="1246"/>
      <c r="AF70" s="1027"/>
      <c r="AG70" s="1246"/>
      <c r="AH70" s="1027"/>
      <c r="AI70" s="1247">
        <v>1</v>
      </c>
      <c r="AJ70" s="1233">
        <f t="shared" si="4"/>
        <v>1</v>
      </c>
      <c r="AL70" s="80"/>
      <c r="AM70" s="419"/>
      <c r="AN70" s="419"/>
      <c r="AO70" s="419"/>
      <c r="AP70" s="174"/>
      <c r="AQ70" s="174"/>
      <c r="AR70" s="80"/>
      <c r="AS70" s="419"/>
      <c r="AV70" s="80"/>
      <c r="AW70" s="419"/>
      <c r="AX70" s="419"/>
      <c r="AY70" s="419"/>
      <c r="AZ70" s="174"/>
      <c r="BA70" s="81"/>
      <c r="BB70" s="174"/>
      <c r="BC70" s="419"/>
      <c r="BF70" s="174"/>
      <c r="BH70" s="174"/>
      <c r="BJ70" s="174"/>
      <c r="BK70" s="174"/>
      <c r="BL70" s="174"/>
      <c r="BM70" s="420"/>
      <c r="BN70" s="420"/>
      <c r="BO70" s="420"/>
      <c r="BT70" s="174"/>
      <c r="BU70" s="81"/>
      <c r="BV70" s="174"/>
      <c r="BW70" s="420"/>
      <c r="BX70" s="420"/>
      <c r="BY70" s="420"/>
      <c r="CA70" s="121"/>
      <c r="CB70" s="121"/>
      <c r="CC70" s="121"/>
      <c r="CD70" s="174"/>
      <c r="CE70" s="421"/>
      <c r="CF70" s="422"/>
      <c r="CG70" s="423"/>
      <c r="CH70" s="423"/>
      <c r="CI70" s="423"/>
      <c r="CJ70" s="422"/>
      <c r="CK70" s="422"/>
      <c r="CL70" s="422"/>
      <c r="CN70" s="422"/>
      <c r="CO70" s="422"/>
      <c r="CP70" s="422"/>
      <c r="CQ70" s="421"/>
      <c r="CR70" s="421"/>
      <c r="CS70" s="421"/>
      <c r="CX70" s="422"/>
      <c r="CY70" s="422"/>
      <c r="CZ70" s="422"/>
      <c r="DA70" s="421"/>
      <c r="DB70" s="421"/>
      <c r="DC70" s="421"/>
      <c r="DH70" s="422"/>
      <c r="DI70" s="422"/>
      <c r="DJ70" s="422"/>
      <c r="DK70" s="424"/>
      <c r="DM70" s="424"/>
      <c r="DO70" s="421"/>
      <c r="DQ70" s="423"/>
      <c r="DR70" s="423"/>
      <c r="DS70" s="423"/>
      <c r="DT70" s="422"/>
      <c r="DV70" s="422"/>
      <c r="DX70" s="422"/>
      <c r="DY70" s="421"/>
      <c r="DZ70" s="422"/>
      <c r="EA70" s="424"/>
      <c r="EB70" s="424"/>
      <c r="EC70" s="424"/>
      <c r="EE70" s="425"/>
      <c r="EF70" s="425"/>
      <c r="EG70" s="425"/>
      <c r="EH70" s="422"/>
      <c r="EI70" s="422"/>
      <c r="EJ70" s="422"/>
      <c r="EK70" s="424"/>
      <c r="EL70" s="421"/>
      <c r="EM70" s="426"/>
      <c r="EN70" s="426"/>
      <c r="EO70" s="228"/>
      <c r="EP70" s="421"/>
      <c r="ER70" s="421"/>
      <c r="ES70" s="422"/>
      <c r="ET70" s="423"/>
      <c r="EU70" s="423"/>
      <c r="EV70" s="423"/>
      <c r="EW70" s="422"/>
      <c r="EY70" s="422"/>
      <c r="FA70" s="422"/>
      <c r="FB70" s="421"/>
      <c r="FC70" s="174"/>
      <c r="FD70" s="121"/>
      <c r="FE70" s="121"/>
      <c r="FF70" s="121"/>
      <c r="FG70" s="174"/>
      <c r="FH70" s="174"/>
      <c r="FI70" s="174"/>
      <c r="FK70" s="174"/>
      <c r="FL70" s="174"/>
      <c r="FM70" s="174"/>
      <c r="FP70" s="421"/>
      <c r="FR70" s="419"/>
      <c r="FS70" s="419"/>
      <c r="FT70" s="419"/>
      <c r="FW70" s="174"/>
      <c r="FY70" s="174"/>
      <c r="FZ70" s="174"/>
      <c r="GA70" s="174"/>
    </row>
    <row r="71" spans="9:183" ht="12.75">
      <c r="I71" s="1191" t="s">
        <v>457</v>
      </c>
      <c r="J71" s="1186" t="s">
        <v>2483</v>
      </c>
      <c r="K71" s="1186"/>
      <c r="L71" s="761" t="s">
        <v>86</v>
      </c>
      <c r="M71" s="1184" t="s">
        <v>238</v>
      </c>
      <c r="N71" s="1184" t="s">
        <v>238</v>
      </c>
      <c r="O71" s="1184" t="s">
        <v>238</v>
      </c>
      <c r="P71" s="1185">
        <v>156</v>
      </c>
      <c r="Q71" s="1184">
        <v>156</v>
      </c>
      <c r="R71" s="1184">
        <v>156</v>
      </c>
      <c r="S71" s="1190">
        <v>49</v>
      </c>
      <c r="T71" s="174"/>
      <c r="U71" s="1191" t="s">
        <v>457</v>
      </c>
      <c r="V71" s="496" t="s">
        <v>1113</v>
      </c>
      <c r="W71" s="496" t="s">
        <v>2923</v>
      </c>
      <c r="X71" s="1027" t="s">
        <v>86</v>
      </c>
      <c r="Y71" s="1246">
        <v>0.007137731481481481</v>
      </c>
      <c r="Z71" s="1027">
        <v>1</v>
      </c>
      <c r="AA71" s="1246"/>
      <c r="AB71" s="1027"/>
      <c r="AC71" s="1246"/>
      <c r="AD71" s="1027"/>
      <c r="AE71" s="1246"/>
      <c r="AF71" s="1027"/>
      <c r="AG71" s="1246"/>
      <c r="AH71" s="1027"/>
      <c r="AI71" s="1247">
        <v>1</v>
      </c>
      <c r="AJ71" s="1233">
        <f t="shared" si="4"/>
        <v>1</v>
      </c>
      <c r="AL71" s="80"/>
      <c r="AM71" s="419"/>
      <c r="AN71" s="419"/>
      <c r="AO71" s="419"/>
      <c r="AP71" s="174"/>
      <c r="AQ71" s="174"/>
      <c r="AR71" s="80"/>
      <c r="AS71" s="419"/>
      <c r="AV71" s="80"/>
      <c r="AW71" s="419"/>
      <c r="AX71" s="419"/>
      <c r="AY71" s="419"/>
      <c r="AZ71" s="174"/>
      <c r="BA71" s="81"/>
      <c r="BB71" s="174"/>
      <c r="BC71" s="419"/>
      <c r="BF71" s="174"/>
      <c r="BH71" s="174"/>
      <c r="BJ71" s="174"/>
      <c r="BK71" s="174"/>
      <c r="BL71" s="174"/>
      <c r="BM71" s="420"/>
      <c r="BN71" s="420"/>
      <c r="BO71" s="420"/>
      <c r="BT71" s="174"/>
      <c r="BU71" s="81"/>
      <c r="BV71" s="174"/>
      <c r="BW71" s="420"/>
      <c r="BX71" s="420"/>
      <c r="BY71" s="420"/>
      <c r="CA71" s="121"/>
      <c r="CB71" s="121"/>
      <c r="CC71" s="121"/>
      <c r="CD71" s="174"/>
      <c r="CE71" s="421"/>
      <c r="CF71" s="422"/>
      <c r="CG71" s="423"/>
      <c r="CH71" s="423"/>
      <c r="CI71" s="423"/>
      <c r="CJ71" s="422"/>
      <c r="CK71" s="422"/>
      <c r="CL71" s="422"/>
      <c r="CN71" s="422"/>
      <c r="CO71" s="422"/>
      <c r="CP71" s="422"/>
      <c r="CQ71" s="421"/>
      <c r="CR71" s="421"/>
      <c r="CS71" s="421"/>
      <c r="CX71" s="422"/>
      <c r="CY71" s="422"/>
      <c r="CZ71" s="422"/>
      <c r="DA71" s="421"/>
      <c r="DB71" s="421"/>
      <c r="DC71" s="421"/>
      <c r="DH71" s="422"/>
      <c r="DI71" s="422"/>
      <c r="DJ71" s="422"/>
      <c r="DK71" s="424"/>
      <c r="DM71" s="424"/>
      <c r="DO71" s="421"/>
      <c r="DQ71" s="423"/>
      <c r="DR71" s="423"/>
      <c r="DS71" s="423"/>
      <c r="DT71" s="422"/>
      <c r="DV71" s="422"/>
      <c r="DX71" s="422"/>
      <c r="DY71" s="421"/>
      <c r="DZ71" s="422"/>
      <c r="EA71" s="424"/>
      <c r="EB71" s="424"/>
      <c r="EC71" s="424"/>
      <c r="EE71" s="425"/>
      <c r="EF71" s="425"/>
      <c r="EG71" s="425"/>
      <c r="EH71" s="422"/>
      <c r="EI71" s="422"/>
      <c r="EJ71" s="422"/>
      <c r="EK71" s="424"/>
      <c r="EL71" s="421"/>
      <c r="EM71" s="426"/>
      <c r="EN71" s="426"/>
      <c r="EO71" s="228"/>
      <c r="EP71" s="421"/>
      <c r="ER71" s="421"/>
      <c r="ES71" s="422"/>
      <c r="ET71" s="423"/>
      <c r="EU71" s="423"/>
      <c r="EV71" s="423"/>
      <c r="EW71" s="422"/>
      <c r="EY71" s="422"/>
      <c r="FA71" s="422"/>
      <c r="FB71" s="421"/>
      <c r="FC71" s="174"/>
      <c r="FD71" s="121"/>
      <c r="FE71" s="121"/>
      <c r="FF71" s="121"/>
      <c r="FG71" s="174"/>
      <c r="FH71" s="174"/>
      <c r="FI71" s="174"/>
      <c r="FK71" s="174"/>
      <c r="FL71" s="174"/>
      <c r="FM71" s="174"/>
      <c r="FP71" s="421"/>
      <c r="FR71" s="419"/>
      <c r="FS71" s="419"/>
      <c r="FT71" s="419"/>
      <c r="FW71" s="174"/>
      <c r="FY71" s="174"/>
      <c r="FZ71" s="174"/>
      <c r="GA71" s="174"/>
    </row>
    <row r="72" spans="9:183" ht="12.75">
      <c r="I72" s="1191" t="s">
        <v>459</v>
      </c>
      <c r="J72" s="1186" t="s">
        <v>2630</v>
      </c>
      <c r="K72" s="1186"/>
      <c r="L72" s="761" t="s">
        <v>74</v>
      </c>
      <c r="M72" s="1184" t="s">
        <v>238</v>
      </c>
      <c r="N72" s="1184" t="s">
        <v>238</v>
      </c>
      <c r="O72" s="1184" t="s">
        <v>238</v>
      </c>
      <c r="P72" s="1185">
        <v>148</v>
      </c>
      <c r="Q72" s="1184">
        <v>148</v>
      </c>
      <c r="R72" s="1184">
        <v>148</v>
      </c>
      <c r="S72" s="1190">
        <v>22</v>
      </c>
      <c r="T72" s="174"/>
      <c r="U72" s="1191" t="s">
        <v>459</v>
      </c>
      <c r="V72" s="496" t="s">
        <v>1120</v>
      </c>
      <c r="W72" s="496" t="s">
        <v>1121</v>
      </c>
      <c r="X72" s="1027" t="s">
        <v>86</v>
      </c>
      <c r="Y72" s="1246">
        <v>0.007278935185185186</v>
      </c>
      <c r="Z72" s="1027">
        <v>1</v>
      </c>
      <c r="AA72" s="1246"/>
      <c r="AB72" s="1027"/>
      <c r="AC72" s="1246"/>
      <c r="AD72" s="1027"/>
      <c r="AE72" s="1246"/>
      <c r="AF72" s="1027"/>
      <c r="AG72" s="1246"/>
      <c r="AH72" s="1027"/>
      <c r="AI72" s="1247">
        <v>1</v>
      </c>
      <c r="AJ72" s="1233">
        <f t="shared" si="4"/>
        <v>1</v>
      </c>
      <c r="AL72" s="80"/>
      <c r="AM72" s="419"/>
      <c r="AN72" s="419"/>
      <c r="AO72" s="419"/>
      <c r="AP72" s="174"/>
      <c r="AQ72" s="174"/>
      <c r="AR72" s="80"/>
      <c r="AS72" s="419"/>
      <c r="AV72" s="80"/>
      <c r="AW72" s="419"/>
      <c r="AX72" s="419"/>
      <c r="AY72" s="419"/>
      <c r="AZ72" s="174"/>
      <c r="BA72" s="81"/>
      <c r="BB72" s="174"/>
      <c r="BC72" s="419"/>
      <c r="BF72" s="174"/>
      <c r="BH72" s="174"/>
      <c r="BJ72" s="174"/>
      <c r="BK72" s="174"/>
      <c r="BL72" s="174"/>
      <c r="BM72" s="420"/>
      <c r="BN72" s="420"/>
      <c r="BO72" s="420"/>
      <c r="BT72" s="174"/>
      <c r="BU72" s="81"/>
      <c r="BV72" s="174"/>
      <c r="BW72" s="420"/>
      <c r="BX72" s="420"/>
      <c r="BY72" s="420"/>
      <c r="CA72" s="121"/>
      <c r="CB72" s="121"/>
      <c r="CC72" s="121"/>
      <c r="CD72" s="174"/>
      <c r="CE72" s="421"/>
      <c r="CF72" s="422"/>
      <c r="CG72" s="423"/>
      <c r="CH72" s="423"/>
      <c r="CI72" s="423"/>
      <c r="CJ72" s="422"/>
      <c r="CK72" s="422"/>
      <c r="CL72" s="422"/>
      <c r="CN72" s="422"/>
      <c r="CO72" s="422"/>
      <c r="CP72" s="422"/>
      <c r="CQ72" s="421"/>
      <c r="CR72" s="421"/>
      <c r="CS72" s="421"/>
      <c r="CX72" s="422"/>
      <c r="CY72" s="422"/>
      <c r="CZ72" s="422"/>
      <c r="DA72" s="421"/>
      <c r="DB72" s="421"/>
      <c r="DC72" s="421"/>
      <c r="DH72" s="422"/>
      <c r="DI72" s="422"/>
      <c r="DJ72" s="422"/>
      <c r="DK72" s="424"/>
      <c r="DM72" s="424"/>
      <c r="DO72" s="421"/>
      <c r="DQ72" s="423"/>
      <c r="DR72" s="423"/>
      <c r="DS72" s="423"/>
      <c r="DT72" s="422"/>
      <c r="DV72" s="422"/>
      <c r="DX72" s="422"/>
      <c r="DY72" s="421"/>
      <c r="DZ72" s="422"/>
      <c r="EA72" s="424"/>
      <c r="EB72" s="424"/>
      <c r="EC72" s="424"/>
      <c r="EE72" s="425"/>
      <c r="EF72" s="425"/>
      <c r="EG72" s="425"/>
      <c r="EH72" s="422"/>
      <c r="EI72" s="422"/>
      <c r="EJ72" s="422"/>
      <c r="EK72" s="424"/>
      <c r="EL72" s="421"/>
      <c r="EM72" s="426"/>
      <c r="EN72" s="426"/>
      <c r="EO72" s="228"/>
      <c r="EP72" s="421"/>
      <c r="ER72" s="421"/>
      <c r="ES72" s="422"/>
      <c r="ET72" s="423"/>
      <c r="EU72" s="423"/>
      <c r="EV72" s="423"/>
      <c r="EW72" s="422"/>
      <c r="EY72" s="422"/>
      <c r="FA72" s="422"/>
      <c r="FB72" s="421"/>
      <c r="FC72" s="174"/>
      <c r="FD72" s="121"/>
      <c r="FE72" s="121"/>
      <c r="FF72" s="121"/>
      <c r="FG72" s="174"/>
      <c r="FH72" s="174"/>
      <c r="FI72" s="174"/>
      <c r="FK72" s="174"/>
      <c r="FL72" s="174"/>
      <c r="FM72" s="174"/>
      <c r="FP72" s="421"/>
      <c r="FR72" s="419"/>
      <c r="FS72" s="419"/>
      <c r="FT72" s="419"/>
      <c r="FW72" s="174"/>
      <c r="FY72" s="174"/>
      <c r="FZ72" s="174"/>
      <c r="GA72" s="174"/>
    </row>
    <row r="73" spans="9:183" ht="12.75">
      <c r="I73" s="1191" t="s">
        <v>461</v>
      </c>
      <c r="J73" s="1186" t="s">
        <v>545</v>
      </c>
      <c r="K73" s="1186"/>
      <c r="L73" s="761" t="s">
        <v>86</v>
      </c>
      <c r="M73" s="1184" t="s">
        <v>238</v>
      </c>
      <c r="N73" s="1184" t="s">
        <v>238</v>
      </c>
      <c r="O73" s="1184" t="s">
        <v>238</v>
      </c>
      <c r="P73" s="1185">
        <v>146</v>
      </c>
      <c r="Q73" s="1184">
        <v>146</v>
      </c>
      <c r="R73" s="1184">
        <v>146</v>
      </c>
      <c r="S73" s="1190">
        <v>50</v>
      </c>
      <c r="T73" s="174"/>
      <c r="U73" s="1191" t="s">
        <v>461</v>
      </c>
      <c r="V73" s="496" t="s">
        <v>1127</v>
      </c>
      <c r="W73" s="496" t="s">
        <v>2924</v>
      </c>
      <c r="X73" s="1027" t="s">
        <v>86</v>
      </c>
      <c r="Y73" s="1246">
        <v>0.00846412037037037</v>
      </c>
      <c r="Z73" s="1027">
        <v>1</v>
      </c>
      <c r="AA73" s="1246"/>
      <c r="AB73" s="1027"/>
      <c r="AC73" s="1246"/>
      <c r="AD73" s="1027"/>
      <c r="AE73" s="1246"/>
      <c r="AF73" s="1027"/>
      <c r="AG73" s="1246"/>
      <c r="AH73" s="1027"/>
      <c r="AI73" s="1247">
        <v>1</v>
      </c>
      <c r="AJ73" s="1233">
        <f t="shared" si="4"/>
        <v>1</v>
      </c>
      <c r="AL73" s="80"/>
      <c r="AM73" s="419"/>
      <c r="AN73" s="419"/>
      <c r="AO73" s="419"/>
      <c r="AP73" s="174"/>
      <c r="AQ73" s="174"/>
      <c r="AR73" s="80"/>
      <c r="AS73" s="419"/>
      <c r="AV73" s="80"/>
      <c r="AW73" s="419"/>
      <c r="AX73" s="419"/>
      <c r="AY73" s="419"/>
      <c r="AZ73" s="174"/>
      <c r="BA73" s="81"/>
      <c r="BB73" s="174"/>
      <c r="BC73" s="419"/>
      <c r="BF73" s="174"/>
      <c r="BH73" s="174"/>
      <c r="BJ73" s="174"/>
      <c r="BK73" s="174"/>
      <c r="BL73" s="174"/>
      <c r="BM73" s="420"/>
      <c r="BN73" s="420"/>
      <c r="BO73" s="420"/>
      <c r="BT73" s="174"/>
      <c r="BU73" s="81"/>
      <c r="BV73" s="174"/>
      <c r="BW73" s="420"/>
      <c r="BX73" s="420"/>
      <c r="BY73" s="420"/>
      <c r="CA73" s="121"/>
      <c r="CB73" s="121"/>
      <c r="CC73" s="121"/>
      <c r="CD73" s="174"/>
      <c r="CE73" s="421"/>
      <c r="CF73" s="422"/>
      <c r="CG73" s="423"/>
      <c r="CH73" s="423"/>
      <c r="CI73" s="423"/>
      <c r="CJ73" s="422"/>
      <c r="CK73" s="422"/>
      <c r="CL73" s="422"/>
      <c r="CN73" s="422"/>
      <c r="CO73" s="422"/>
      <c r="CP73" s="422"/>
      <c r="CQ73" s="421"/>
      <c r="CR73" s="421"/>
      <c r="CS73" s="421"/>
      <c r="CX73" s="422"/>
      <c r="CY73" s="422"/>
      <c r="CZ73" s="422"/>
      <c r="DA73" s="421"/>
      <c r="DB73" s="421"/>
      <c r="DC73" s="421"/>
      <c r="DH73" s="422"/>
      <c r="DI73" s="422"/>
      <c r="DJ73" s="422"/>
      <c r="DK73" s="424"/>
      <c r="DM73" s="424"/>
      <c r="DO73" s="421"/>
      <c r="DQ73" s="423"/>
      <c r="DR73" s="423"/>
      <c r="DS73" s="423"/>
      <c r="DT73" s="422"/>
      <c r="DV73" s="422"/>
      <c r="DX73" s="422"/>
      <c r="DY73" s="421"/>
      <c r="DZ73" s="422"/>
      <c r="EA73" s="424"/>
      <c r="EB73" s="424"/>
      <c r="EC73" s="424"/>
      <c r="EE73" s="425"/>
      <c r="EF73" s="425"/>
      <c r="EG73" s="425"/>
      <c r="EH73" s="422"/>
      <c r="EI73" s="422"/>
      <c r="EJ73" s="422"/>
      <c r="EK73" s="424"/>
      <c r="EL73" s="421"/>
      <c r="EM73" s="426"/>
      <c r="EN73" s="426"/>
      <c r="EO73" s="228"/>
      <c r="EP73" s="421"/>
      <c r="ER73" s="421"/>
      <c r="ES73" s="422"/>
      <c r="ET73" s="423"/>
      <c r="EU73" s="423"/>
      <c r="EV73" s="423"/>
      <c r="EW73" s="422"/>
      <c r="EY73" s="422"/>
      <c r="FA73" s="422"/>
      <c r="FB73" s="421"/>
      <c r="FC73" s="174"/>
      <c r="FD73" s="121"/>
      <c r="FE73" s="121"/>
      <c r="FF73" s="121"/>
      <c r="FG73" s="174"/>
      <c r="FH73" s="174"/>
      <c r="FI73" s="174"/>
      <c r="FK73" s="174"/>
      <c r="FL73" s="174"/>
      <c r="FM73" s="174"/>
      <c r="FP73" s="421"/>
      <c r="FR73" s="419"/>
      <c r="FS73" s="419"/>
      <c r="FT73" s="419"/>
      <c r="FW73" s="174"/>
      <c r="FY73" s="174"/>
      <c r="FZ73" s="174"/>
      <c r="GA73" s="174"/>
    </row>
    <row r="74" spans="9:183" ht="12.75">
      <c r="I74" s="1191" t="s">
        <v>463</v>
      </c>
      <c r="J74" s="1186" t="s">
        <v>2658</v>
      </c>
      <c r="K74" s="1186"/>
      <c r="L74" s="761" t="s">
        <v>74</v>
      </c>
      <c r="M74" s="1184" t="s">
        <v>238</v>
      </c>
      <c r="N74" s="1184" t="s">
        <v>238</v>
      </c>
      <c r="O74" s="1184" t="s">
        <v>238</v>
      </c>
      <c r="P74" s="1185">
        <v>144</v>
      </c>
      <c r="Q74" s="1184">
        <v>144</v>
      </c>
      <c r="R74" s="1184">
        <v>144</v>
      </c>
      <c r="S74" s="1190">
        <v>23</v>
      </c>
      <c r="T74" s="174"/>
      <c r="U74" s="1191" t="s">
        <v>463</v>
      </c>
      <c r="V74" s="496" t="s">
        <v>2925</v>
      </c>
      <c r="W74" s="496"/>
      <c r="X74" s="1027" t="s">
        <v>86</v>
      </c>
      <c r="Y74" s="1246"/>
      <c r="Z74" s="1027"/>
      <c r="AA74" s="1246">
        <v>0.005138888888888889</v>
      </c>
      <c r="AB74" s="1027">
        <v>1</v>
      </c>
      <c r="AC74" s="1246"/>
      <c r="AD74" s="1027"/>
      <c r="AE74" s="1246"/>
      <c r="AF74" s="1027"/>
      <c r="AG74" s="1246"/>
      <c r="AH74" s="1027"/>
      <c r="AI74" s="1247">
        <v>1</v>
      </c>
      <c r="AJ74" s="1233">
        <f t="shared" si="4"/>
        <v>1</v>
      </c>
      <c r="AL74" s="80"/>
      <c r="AM74" s="419"/>
      <c r="AN74" s="419"/>
      <c r="AO74" s="419"/>
      <c r="AP74" s="174"/>
      <c r="AQ74" s="174"/>
      <c r="AR74" s="80"/>
      <c r="AS74" s="419"/>
      <c r="AV74" s="80"/>
      <c r="AW74" s="419"/>
      <c r="AX74" s="419"/>
      <c r="AY74" s="419"/>
      <c r="AZ74" s="174"/>
      <c r="BA74" s="81"/>
      <c r="BB74" s="174"/>
      <c r="BC74" s="419"/>
      <c r="BF74" s="174"/>
      <c r="BH74" s="174"/>
      <c r="BJ74" s="174"/>
      <c r="BK74" s="174"/>
      <c r="BL74" s="174"/>
      <c r="BM74" s="420"/>
      <c r="BN74" s="420"/>
      <c r="BO74" s="420"/>
      <c r="BT74" s="174"/>
      <c r="BU74" s="81"/>
      <c r="BV74" s="174"/>
      <c r="BW74" s="420"/>
      <c r="BX74" s="420"/>
      <c r="BY74" s="420"/>
      <c r="CA74" s="121"/>
      <c r="CB74" s="121"/>
      <c r="CC74" s="121"/>
      <c r="CD74" s="174"/>
      <c r="CE74" s="421"/>
      <c r="CF74" s="422"/>
      <c r="CG74" s="423"/>
      <c r="CH74" s="423"/>
      <c r="CI74" s="423"/>
      <c r="CJ74" s="422"/>
      <c r="CK74" s="422"/>
      <c r="CL74" s="422"/>
      <c r="CN74" s="422"/>
      <c r="CO74" s="422"/>
      <c r="CP74" s="422"/>
      <c r="CQ74" s="421"/>
      <c r="CR74" s="421"/>
      <c r="CS74" s="421"/>
      <c r="CX74" s="422"/>
      <c r="CY74" s="422"/>
      <c r="CZ74" s="422"/>
      <c r="DA74" s="421"/>
      <c r="DB74" s="421"/>
      <c r="DC74" s="421"/>
      <c r="DH74" s="422"/>
      <c r="DI74" s="422"/>
      <c r="DJ74" s="422"/>
      <c r="DK74" s="424"/>
      <c r="DM74" s="424"/>
      <c r="DO74" s="421"/>
      <c r="DQ74" s="423"/>
      <c r="DR74" s="423"/>
      <c r="DS74" s="423"/>
      <c r="DT74" s="422"/>
      <c r="DV74" s="422"/>
      <c r="DX74" s="422"/>
      <c r="DY74" s="421"/>
      <c r="DZ74" s="422"/>
      <c r="EA74" s="424"/>
      <c r="EB74" s="424"/>
      <c r="EC74" s="424"/>
      <c r="EE74" s="425"/>
      <c r="EF74" s="425"/>
      <c r="EG74" s="425"/>
      <c r="EH74" s="422"/>
      <c r="EI74" s="422"/>
      <c r="EJ74" s="422"/>
      <c r="EK74" s="424"/>
      <c r="EL74" s="421"/>
      <c r="EM74" s="426"/>
      <c r="EN74" s="426"/>
      <c r="EO74" s="228"/>
      <c r="EP74" s="421"/>
      <c r="ER74" s="421"/>
      <c r="ES74" s="422"/>
      <c r="ET74" s="423"/>
      <c r="EU74" s="423"/>
      <c r="EV74" s="423"/>
      <c r="EW74" s="422"/>
      <c r="EY74" s="422"/>
      <c r="FA74" s="422"/>
      <c r="FB74" s="421"/>
      <c r="FC74" s="174"/>
      <c r="FD74" s="121"/>
      <c r="FE74" s="121"/>
      <c r="FF74" s="121"/>
      <c r="FG74" s="174"/>
      <c r="FH74" s="174"/>
      <c r="FI74" s="174"/>
      <c r="FK74" s="174"/>
      <c r="FL74" s="174"/>
      <c r="FM74" s="174"/>
      <c r="FP74" s="421"/>
      <c r="FR74" s="419"/>
      <c r="FS74" s="419"/>
      <c r="FT74" s="419"/>
      <c r="FW74" s="174"/>
      <c r="FY74" s="174"/>
      <c r="FZ74" s="174"/>
      <c r="GA74" s="174"/>
    </row>
    <row r="75" spans="9:183" ht="12.75">
      <c r="I75" s="1191" t="s">
        <v>465</v>
      </c>
      <c r="J75" s="1186" t="s">
        <v>2233</v>
      </c>
      <c r="K75" s="1186"/>
      <c r="L75" s="761" t="s">
        <v>86</v>
      </c>
      <c r="M75" s="1184" t="s">
        <v>238</v>
      </c>
      <c r="N75" s="1184" t="s">
        <v>238</v>
      </c>
      <c r="O75" s="1184" t="s">
        <v>238</v>
      </c>
      <c r="P75" s="1185">
        <v>142</v>
      </c>
      <c r="Q75" s="1184">
        <v>142</v>
      </c>
      <c r="R75" s="1184">
        <v>142</v>
      </c>
      <c r="S75" s="1190">
        <v>51</v>
      </c>
      <c r="T75" s="174"/>
      <c r="U75" s="1191" t="s">
        <v>465</v>
      </c>
      <c r="V75" s="496" t="s">
        <v>2926</v>
      </c>
      <c r="W75" s="496"/>
      <c r="X75" s="1027" t="s">
        <v>86</v>
      </c>
      <c r="Y75" s="1246"/>
      <c r="Z75" s="1027"/>
      <c r="AA75" s="1246">
        <v>0.0054062500000000005</v>
      </c>
      <c r="AB75" s="1027">
        <v>1</v>
      </c>
      <c r="AC75" s="1246"/>
      <c r="AD75" s="1027"/>
      <c r="AE75" s="1246"/>
      <c r="AF75" s="1027"/>
      <c r="AG75" s="1246"/>
      <c r="AH75" s="1027"/>
      <c r="AI75" s="1247">
        <v>1</v>
      </c>
      <c r="AJ75" s="1233">
        <f t="shared" si="4"/>
        <v>1</v>
      </c>
      <c r="AL75" s="80"/>
      <c r="AM75" s="419"/>
      <c r="AN75" s="419"/>
      <c r="AO75" s="419"/>
      <c r="AP75" s="174"/>
      <c r="AQ75" s="174"/>
      <c r="AR75" s="80"/>
      <c r="AS75" s="419"/>
      <c r="AV75" s="80"/>
      <c r="AW75" s="419"/>
      <c r="AX75" s="419"/>
      <c r="AY75" s="419"/>
      <c r="AZ75" s="174"/>
      <c r="BA75" s="81"/>
      <c r="BB75" s="174"/>
      <c r="BC75" s="419"/>
      <c r="BF75" s="174"/>
      <c r="BH75" s="174"/>
      <c r="BJ75" s="174"/>
      <c r="BK75" s="174"/>
      <c r="BL75" s="174"/>
      <c r="BM75" s="420"/>
      <c r="BN75" s="420"/>
      <c r="BO75" s="420"/>
      <c r="BT75" s="174"/>
      <c r="BU75" s="81"/>
      <c r="BV75" s="174"/>
      <c r="BW75" s="420"/>
      <c r="BX75" s="420"/>
      <c r="BY75" s="420"/>
      <c r="CA75" s="121"/>
      <c r="CB75" s="121"/>
      <c r="CC75" s="121"/>
      <c r="CD75" s="174"/>
      <c r="CE75" s="421"/>
      <c r="CF75" s="422"/>
      <c r="CG75" s="423"/>
      <c r="CH75" s="423"/>
      <c r="CI75" s="423"/>
      <c r="CJ75" s="422"/>
      <c r="CK75" s="422"/>
      <c r="CL75" s="422"/>
      <c r="CN75" s="422"/>
      <c r="CO75" s="422"/>
      <c r="CP75" s="422"/>
      <c r="CQ75" s="421"/>
      <c r="CR75" s="421"/>
      <c r="CS75" s="421"/>
      <c r="CX75" s="422"/>
      <c r="CY75" s="422"/>
      <c r="CZ75" s="422"/>
      <c r="DA75" s="421"/>
      <c r="DB75" s="421"/>
      <c r="DC75" s="421"/>
      <c r="DH75" s="422"/>
      <c r="DI75" s="422"/>
      <c r="DJ75" s="422"/>
      <c r="DK75" s="424"/>
      <c r="DM75" s="424"/>
      <c r="DO75" s="421"/>
      <c r="DQ75" s="423"/>
      <c r="DR75" s="423"/>
      <c r="DS75" s="423"/>
      <c r="DT75" s="422"/>
      <c r="DV75" s="422"/>
      <c r="DX75" s="422"/>
      <c r="DY75" s="421"/>
      <c r="DZ75" s="422"/>
      <c r="EA75" s="424"/>
      <c r="EB75" s="424"/>
      <c r="EC75" s="424"/>
      <c r="EE75" s="425"/>
      <c r="EF75" s="425"/>
      <c r="EG75" s="425"/>
      <c r="EH75" s="422"/>
      <c r="EI75" s="422"/>
      <c r="EJ75" s="422"/>
      <c r="EK75" s="424"/>
      <c r="EL75" s="421"/>
      <c r="EM75" s="426"/>
      <c r="EN75" s="426"/>
      <c r="EO75" s="228"/>
      <c r="EP75" s="421"/>
      <c r="ER75" s="421"/>
      <c r="ES75" s="422"/>
      <c r="ET75" s="423"/>
      <c r="EU75" s="423"/>
      <c r="EV75" s="423"/>
      <c r="EW75" s="422"/>
      <c r="EY75" s="422"/>
      <c r="FA75" s="422"/>
      <c r="FB75" s="421"/>
      <c r="FC75" s="174"/>
      <c r="FD75" s="121"/>
      <c r="FE75" s="121"/>
      <c r="FF75" s="121"/>
      <c r="FG75" s="174"/>
      <c r="FH75" s="174"/>
      <c r="FI75" s="174"/>
      <c r="FK75" s="174"/>
      <c r="FL75" s="174"/>
      <c r="FM75" s="174"/>
      <c r="FP75" s="421"/>
      <c r="FR75" s="419"/>
      <c r="FS75" s="419"/>
      <c r="FT75" s="419"/>
      <c r="FW75" s="174"/>
      <c r="FY75" s="174"/>
      <c r="FZ75" s="174"/>
      <c r="GA75" s="174"/>
    </row>
    <row r="76" spans="9:183" ht="12.75">
      <c r="I76" s="1192" t="s">
        <v>467</v>
      </c>
      <c r="J76" s="864" t="s">
        <v>1386</v>
      </c>
      <c r="K76" s="864" t="s">
        <v>1478</v>
      </c>
      <c r="L76" s="890" t="s">
        <v>74</v>
      </c>
      <c r="M76" s="1188" t="s">
        <v>238</v>
      </c>
      <c r="N76" s="1188" t="s">
        <v>238</v>
      </c>
      <c r="O76" s="1188" t="s">
        <v>238</v>
      </c>
      <c r="P76" s="1189">
        <v>140</v>
      </c>
      <c r="Q76" s="1188">
        <v>140</v>
      </c>
      <c r="R76" s="1188">
        <v>140</v>
      </c>
      <c r="S76" s="1193">
        <v>24</v>
      </c>
      <c r="T76" s="174"/>
      <c r="U76" s="1191" t="s">
        <v>467</v>
      </c>
      <c r="V76" s="496" t="s">
        <v>2927</v>
      </c>
      <c r="W76" s="496"/>
      <c r="X76" s="1027" t="s">
        <v>86</v>
      </c>
      <c r="Y76" s="1246"/>
      <c r="Z76" s="1027"/>
      <c r="AA76" s="1246">
        <v>0.005958333333333333</v>
      </c>
      <c r="AB76" s="1027">
        <v>1</v>
      </c>
      <c r="AC76" s="1246"/>
      <c r="AD76" s="1027"/>
      <c r="AE76" s="1246"/>
      <c r="AF76" s="1027"/>
      <c r="AG76" s="1246"/>
      <c r="AH76" s="1027"/>
      <c r="AI76" s="1247">
        <v>1</v>
      </c>
      <c r="AJ76" s="1233">
        <f t="shared" si="4"/>
        <v>1</v>
      </c>
      <c r="AL76" s="80"/>
      <c r="AM76" s="419"/>
      <c r="AN76" s="419"/>
      <c r="AO76" s="419"/>
      <c r="AP76" s="174"/>
      <c r="AQ76" s="174"/>
      <c r="AR76" s="80"/>
      <c r="AS76" s="419"/>
      <c r="AV76" s="80"/>
      <c r="AW76" s="419"/>
      <c r="AX76" s="419"/>
      <c r="AY76" s="419"/>
      <c r="AZ76" s="174"/>
      <c r="BA76" s="81"/>
      <c r="BB76" s="174"/>
      <c r="BC76" s="419"/>
      <c r="BF76" s="174"/>
      <c r="BH76" s="174"/>
      <c r="BJ76" s="174"/>
      <c r="BK76" s="174"/>
      <c r="BL76" s="174"/>
      <c r="BM76" s="420"/>
      <c r="BN76" s="420"/>
      <c r="BO76" s="420"/>
      <c r="BT76" s="174"/>
      <c r="BU76" s="81"/>
      <c r="BV76" s="174"/>
      <c r="BW76" s="420"/>
      <c r="BX76" s="420"/>
      <c r="BY76" s="420"/>
      <c r="CA76" s="121"/>
      <c r="CB76" s="121"/>
      <c r="CC76" s="121"/>
      <c r="CD76" s="174"/>
      <c r="CE76" s="421"/>
      <c r="CF76" s="422"/>
      <c r="CG76" s="423"/>
      <c r="CH76" s="423"/>
      <c r="CI76" s="423"/>
      <c r="CJ76" s="422"/>
      <c r="CK76" s="422"/>
      <c r="CL76" s="422"/>
      <c r="CN76" s="422"/>
      <c r="CO76" s="422"/>
      <c r="CP76" s="422"/>
      <c r="CQ76" s="421"/>
      <c r="CR76" s="421"/>
      <c r="CS76" s="421"/>
      <c r="CX76" s="422"/>
      <c r="CY76" s="422"/>
      <c r="CZ76" s="422"/>
      <c r="DA76" s="421"/>
      <c r="DB76" s="421"/>
      <c r="DC76" s="421"/>
      <c r="DH76" s="422"/>
      <c r="DI76" s="422"/>
      <c r="DJ76" s="422"/>
      <c r="DK76" s="424"/>
      <c r="DM76" s="424"/>
      <c r="DO76" s="421"/>
      <c r="DQ76" s="423"/>
      <c r="DR76" s="423"/>
      <c r="DS76" s="423"/>
      <c r="DT76" s="422"/>
      <c r="DV76" s="422"/>
      <c r="DX76" s="422"/>
      <c r="DY76" s="421"/>
      <c r="DZ76" s="422"/>
      <c r="EA76" s="424"/>
      <c r="EB76" s="424"/>
      <c r="EC76" s="424"/>
      <c r="EE76" s="425"/>
      <c r="EF76" s="425"/>
      <c r="EG76" s="425"/>
      <c r="EH76" s="422"/>
      <c r="EI76" s="422"/>
      <c r="EJ76" s="422"/>
      <c r="EK76" s="424"/>
      <c r="EL76" s="421"/>
      <c r="EM76" s="426"/>
      <c r="EN76" s="426"/>
      <c r="EO76" s="228"/>
      <c r="EP76" s="421"/>
      <c r="ER76" s="421"/>
      <c r="ES76" s="422"/>
      <c r="ET76" s="423"/>
      <c r="EU76" s="423"/>
      <c r="EV76" s="423"/>
      <c r="EW76" s="422"/>
      <c r="EY76" s="422"/>
      <c r="FA76" s="422"/>
      <c r="FB76" s="421"/>
      <c r="FC76" s="174"/>
      <c r="FD76" s="121"/>
      <c r="FE76" s="121"/>
      <c r="FF76" s="121"/>
      <c r="FG76" s="174"/>
      <c r="FH76" s="174"/>
      <c r="FI76" s="174"/>
      <c r="FK76" s="174"/>
      <c r="FL76" s="174"/>
      <c r="FM76" s="174"/>
      <c r="FP76" s="421"/>
      <c r="FR76" s="419"/>
      <c r="FS76" s="419"/>
      <c r="FT76" s="419"/>
      <c r="FW76" s="174"/>
      <c r="FY76" s="174"/>
      <c r="FZ76" s="174"/>
      <c r="GA76" s="174"/>
    </row>
    <row r="77" spans="9:183" ht="12.75">
      <c r="I77" s="1191" t="s">
        <v>469</v>
      </c>
      <c r="J77" s="1186" t="s">
        <v>1419</v>
      </c>
      <c r="K77" s="1186"/>
      <c r="L77" s="761" t="s">
        <v>86</v>
      </c>
      <c r="M77" s="1184" t="s">
        <v>238</v>
      </c>
      <c r="N77" s="1184" t="s">
        <v>238</v>
      </c>
      <c r="O77" s="1184" t="s">
        <v>238</v>
      </c>
      <c r="P77" s="1185">
        <v>136</v>
      </c>
      <c r="Q77" s="1184">
        <v>136</v>
      </c>
      <c r="R77" s="1184">
        <v>136</v>
      </c>
      <c r="S77" s="1190">
        <v>52</v>
      </c>
      <c r="T77" s="174"/>
      <c r="U77" s="1191" t="s">
        <v>469</v>
      </c>
      <c r="V77" s="496" t="s">
        <v>2928</v>
      </c>
      <c r="W77" s="496"/>
      <c r="X77" s="1027" t="s">
        <v>86</v>
      </c>
      <c r="Y77" s="1246"/>
      <c r="Z77" s="1027"/>
      <c r="AA77" s="1246">
        <v>0.006009259259259259</v>
      </c>
      <c r="AB77" s="1027">
        <v>1</v>
      </c>
      <c r="AC77" s="1246"/>
      <c r="AD77" s="1027"/>
      <c r="AE77" s="1246"/>
      <c r="AF77" s="1027"/>
      <c r="AG77" s="1246"/>
      <c r="AH77" s="1027"/>
      <c r="AI77" s="1247">
        <v>1</v>
      </c>
      <c r="AJ77" s="1233">
        <f t="shared" si="4"/>
        <v>1</v>
      </c>
      <c r="AL77" s="80"/>
      <c r="AM77" s="419"/>
      <c r="AN77" s="419"/>
      <c r="AO77" s="419"/>
      <c r="AP77" s="174"/>
      <c r="AQ77" s="174"/>
      <c r="AR77" s="80"/>
      <c r="AS77" s="419"/>
      <c r="AV77" s="80"/>
      <c r="AW77" s="419"/>
      <c r="AX77" s="419"/>
      <c r="AY77" s="419"/>
      <c r="AZ77" s="174"/>
      <c r="BA77" s="81"/>
      <c r="BB77" s="174"/>
      <c r="BC77" s="419"/>
      <c r="BF77" s="174"/>
      <c r="BH77" s="174"/>
      <c r="BJ77" s="174"/>
      <c r="BK77" s="174"/>
      <c r="BL77" s="174"/>
      <c r="BM77" s="420"/>
      <c r="BN77" s="420"/>
      <c r="BO77" s="420"/>
      <c r="BT77" s="174"/>
      <c r="BU77" s="81"/>
      <c r="BV77" s="174"/>
      <c r="BW77" s="420"/>
      <c r="BX77" s="420"/>
      <c r="BY77" s="420"/>
      <c r="CA77" s="121"/>
      <c r="CB77" s="121"/>
      <c r="CC77" s="121"/>
      <c r="CD77" s="174"/>
      <c r="CE77" s="421"/>
      <c r="CF77" s="422"/>
      <c r="CG77" s="423"/>
      <c r="CH77" s="423"/>
      <c r="CI77" s="423"/>
      <c r="CJ77" s="422"/>
      <c r="CK77" s="422"/>
      <c r="CL77" s="422"/>
      <c r="CN77" s="422"/>
      <c r="CO77" s="422"/>
      <c r="CP77" s="422"/>
      <c r="CQ77" s="421"/>
      <c r="CR77" s="421"/>
      <c r="CS77" s="421"/>
      <c r="CX77" s="422"/>
      <c r="CY77" s="422"/>
      <c r="CZ77" s="422"/>
      <c r="DA77" s="421"/>
      <c r="DB77" s="421"/>
      <c r="DC77" s="421"/>
      <c r="DH77" s="422"/>
      <c r="DI77" s="422"/>
      <c r="DJ77" s="422"/>
      <c r="DK77" s="424"/>
      <c r="DM77" s="424"/>
      <c r="DO77" s="421"/>
      <c r="DQ77" s="423"/>
      <c r="DR77" s="423"/>
      <c r="DS77" s="423"/>
      <c r="DT77" s="422"/>
      <c r="DV77" s="422"/>
      <c r="DX77" s="422"/>
      <c r="DY77" s="421"/>
      <c r="DZ77" s="422"/>
      <c r="EA77" s="424"/>
      <c r="EB77" s="424"/>
      <c r="EC77" s="424"/>
      <c r="EE77" s="425"/>
      <c r="EF77" s="425"/>
      <c r="EG77" s="425"/>
      <c r="EH77" s="422"/>
      <c r="EI77" s="422"/>
      <c r="EJ77" s="422"/>
      <c r="EK77" s="424"/>
      <c r="EL77" s="421"/>
      <c r="EM77" s="426"/>
      <c r="EN77" s="426"/>
      <c r="EO77" s="228"/>
      <c r="EP77" s="421"/>
      <c r="ER77" s="421"/>
      <c r="ES77" s="422"/>
      <c r="ET77" s="423"/>
      <c r="EU77" s="423"/>
      <c r="EV77" s="423"/>
      <c r="EW77" s="422"/>
      <c r="EY77" s="422"/>
      <c r="FA77" s="422"/>
      <c r="FB77" s="421"/>
      <c r="FC77" s="174"/>
      <c r="FD77" s="121"/>
      <c r="FE77" s="121"/>
      <c r="FF77" s="121"/>
      <c r="FG77" s="174"/>
      <c r="FH77" s="174"/>
      <c r="FI77" s="174"/>
      <c r="FK77" s="174"/>
      <c r="FL77" s="174"/>
      <c r="FM77" s="174"/>
      <c r="FP77" s="421"/>
      <c r="FR77" s="419"/>
      <c r="FS77" s="419"/>
      <c r="FT77" s="419"/>
      <c r="FW77" s="174"/>
      <c r="FY77" s="174"/>
      <c r="FZ77" s="174"/>
      <c r="GA77" s="174"/>
    </row>
    <row r="78" spans="9:183" ht="12.75">
      <c r="I78" s="1191" t="s">
        <v>472</v>
      </c>
      <c r="J78" s="1186" t="s">
        <v>2811</v>
      </c>
      <c r="K78" s="762" t="s">
        <v>2063</v>
      </c>
      <c r="L78" s="761" t="s">
        <v>86</v>
      </c>
      <c r="M78" s="1184" t="s">
        <v>238</v>
      </c>
      <c r="N78" s="1184" t="s">
        <v>238</v>
      </c>
      <c r="O78" s="1184">
        <v>132</v>
      </c>
      <c r="P78" s="1185" t="s">
        <v>238</v>
      </c>
      <c r="Q78" s="1184">
        <v>132</v>
      </c>
      <c r="R78" s="1184">
        <v>132</v>
      </c>
      <c r="S78" s="1190">
        <v>53</v>
      </c>
      <c r="T78" s="174"/>
      <c r="U78" s="1191" t="s">
        <v>472</v>
      </c>
      <c r="V78" s="496" t="s">
        <v>2929</v>
      </c>
      <c r="W78" s="496"/>
      <c r="X78" s="1027" t="s">
        <v>86</v>
      </c>
      <c r="Y78" s="1246"/>
      <c r="Z78" s="1027"/>
      <c r="AA78" s="1246">
        <v>0.006039351851851852</v>
      </c>
      <c r="AB78" s="1027">
        <v>1</v>
      </c>
      <c r="AC78" s="1246"/>
      <c r="AD78" s="1027"/>
      <c r="AE78" s="1246"/>
      <c r="AF78" s="1027"/>
      <c r="AG78" s="1246"/>
      <c r="AH78" s="1027"/>
      <c r="AI78" s="1247">
        <v>1</v>
      </c>
      <c r="AJ78" s="1233">
        <f t="shared" si="4"/>
        <v>1</v>
      </c>
      <c r="AL78" s="80"/>
      <c r="AM78" s="419"/>
      <c r="AN78" s="419"/>
      <c r="AO78" s="419"/>
      <c r="AP78" s="174"/>
      <c r="AQ78" s="174"/>
      <c r="AR78" s="80"/>
      <c r="AS78" s="419"/>
      <c r="AV78" s="80"/>
      <c r="AW78" s="419"/>
      <c r="AX78" s="419"/>
      <c r="AY78" s="419"/>
      <c r="AZ78" s="174"/>
      <c r="BA78" s="81"/>
      <c r="BB78" s="174"/>
      <c r="BC78" s="419"/>
      <c r="BF78" s="174"/>
      <c r="BH78" s="174"/>
      <c r="BJ78" s="174"/>
      <c r="BK78" s="174"/>
      <c r="BL78" s="174"/>
      <c r="BM78" s="420"/>
      <c r="BN78" s="420"/>
      <c r="BO78" s="420"/>
      <c r="BT78" s="174"/>
      <c r="BU78" s="81"/>
      <c r="BV78" s="174"/>
      <c r="BW78" s="420"/>
      <c r="BX78" s="420"/>
      <c r="BY78" s="420"/>
      <c r="CA78" s="121"/>
      <c r="CB78" s="121"/>
      <c r="CC78" s="121"/>
      <c r="CD78" s="174"/>
      <c r="CE78" s="421"/>
      <c r="CF78" s="422"/>
      <c r="CG78" s="423"/>
      <c r="CH78" s="423"/>
      <c r="CI78" s="423"/>
      <c r="CJ78" s="422"/>
      <c r="CK78" s="422"/>
      <c r="CL78" s="422"/>
      <c r="CN78" s="422"/>
      <c r="CO78" s="422"/>
      <c r="CP78" s="422"/>
      <c r="CQ78" s="421"/>
      <c r="CR78" s="421"/>
      <c r="CS78" s="421"/>
      <c r="CX78" s="422"/>
      <c r="CY78" s="422"/>
      <c r="CZ78" s="422"/>
      <c r="DA78" s="421"/>
      <c r="DB78" s="421"/>
      <c r="DC78" s="421"/>
      <c r="DH78" s="422"/>
      <c r="DI78" s="422"/>
      <c r="DJ78" s="422"/>
      <c r="DK78" s="424"/>
      <c r="DM78" s="424"/>
      <c r="DO78" s="421"/>
      <c r="DQ78" s="423"/>
      <c r="DR78" s="423"/>
      <c r="DS78" s="423"/>
      <c r="DT78" s="422"/>
      <c r="DV78" s="422"/>
      <c r="DX78" s="422"/>
      <c r="DY78" s="421"/>
      <c r="DZ78" s="422"/>
      <c r="EA78" s="424"/>
      <c r="EB78" s="424"/>
      <c r="EC78" s="424"/>
      <c r="EE78" s="425"/>
      <c r="EF78" s="425"/>
      <c r="EG78" s="425"/>
      <c r="EH78" s="422"/>
      <c r="EI78" s="422"/>
      <c r="EJ78" s="422"/>
      <c r="EK78" s="424"/>
      <c r="EL78" s="421"/>
      <c r="EM78" s="426"/>
      <c r="EN78" s="426"/>
      <c r="EO78" s="228"/>
      <c r="EP78" s="421"/>
      <c r="ER78" s="421"/>
      <c r="ES78" s="422"/>
      <c r="ET78" s="423"/>
      <c r="EU78" s="423"/>
      <c r="EV78" s="423"/>
      <c r="EW78" s="422"/>
      <c r="EY78" s="422"/>
      <c r="FA78" s="422"/>
      <c r="FB78" s="421"/>
      <c r="FC78" s="174"/>
      <c r="FD78" s="121"/>
      <c r="FE78" s="121"/>
      <c r="FF78" s="121"/>
      <c r="FG78" s="174"/>
      <c r="FH78" s="174"/>
      <c r="FI78" s="174"/>
      <c r="FK78" s="174"/>
      <c r="FL78" s="174"/>
      <c r="FM78" s="174"/>
      <c r="FP78" s="421"/>
      <c r="FR78" s="419"/>
      <c r="FS78" s="419"/>
      <c r="FT78" s="419"/>
      <c r="FW78" s="174"/>
      <c r="FY78" s="174"/>
      <c r="FZ78" s="174"/>
      <c r="GA78" s="174"/>
    </row>
    <row r="79" spans="9:183" ht="12.75">
      <c r="I79" s="1191" t="s">
        <v>474</v>
      </c>
      <c r="J79" s="1186" t="s">
        <v>2812</v>
      </c>
      <c r="K79" s="1186" t="s">
        <v>2842</v>
      </c>
      <c r="L79" s="761" t="s">
        <v>86</v>
      </c>
      <c r="M79" s="1184">
        <v>128</v>
      </c>
      <c r="N79" s="1184" t="s">
        <v>238</v>
      </c>
      <c r="O79" s="1184" t="s">
        <v>238</v>
      </c>
      <c r="P79" s="1185" t="s">
        <v>238</v>
      </c>
      <c r="Q79" s="1184">
        <v>128</v>
      </c>
      <c r="R79" s="1184">
        <v>128</v>
      </c>
      <c r="S79" s="1190">
        <v>54</v>
      </c>
      <c r="T79" s="174"/>
      <c r="U79" s="1191" t="s">
        <v>474</v>
      </c>
      <c r="V79" s="496" t="s">
        <v>2930</v>
      </c>
      <c r="W79" s="496"/>
      <c r="X79" s="1027" t="s">
        <v>86</v>
      </c>
      <c r="Y79" s="1246"/>
      <c r="Z79" s="1027"/>
      <c r="AA79" s="1246">
        <v>0.0064282407407407404</v>
      </c>
      <c r="AB79" s="1027">
        <v>1</v>
      </c>
      <c r="AC79" s="1246"/>
      <c r="AD79" s="1027"/>
      <c r="AE79" s="1246"/>
      <c r="AF79" s="1027"/>
      <c r="AG79" s="1246"/>
      <c r="AH79" s="1027"/>
      <c r="AI79" s="1247">
        <v>1</v>
      </c>
      <c r="AJ79" s="1233">
        <f t="shared" si="4"/>
        <v>1</v>
      </c>
      <c r="AL79" s="80"/>
      <c r="AM79" s="419"/>
      <c r="AN79" s="419"/>
      <c r="AO79" s="419"/>
      <c r="AP79" s="174"/>
      <c r="AQ79" s="174"/>
      <c r="AR79" s="80"/>
      <c r="AS79" s="419"/>
      <c r="AV79" s="80"/>
      <c r="AW79" s="419"/>
      <c r="AX79" s="419"/>
      <c r="AY79" s="419"/>
      <c r="AZ79" s="174"/>
      <c r="BA79" s="81"/>
      <c r="BB79" s="174"/>
      <c r="BC79" s="419"/>
      <c r="BF79" s="174"/>
      <c r="BH79" s="174"/>
      <c r="BJ79" s="174"/>
      <c r="BK79" s="174"/>
      <c r="BL79" s="174"/>
      <c r="BM79" s="420"/>
      <c r="BN79" s="420"/>
      <c r="BO79" s="420"/>
      <c r="BT79" s="174"/>
      <c r="BU79" s="81"/>
      <c r="BV79" s="174"/>
      <c r="BW79" s="420"/>
      <c r="BX79" s="420"/>
      <c r="BY79" s="420"/>
      <c r="CA79" s="121"/>
      <c r="CB79" s="121"/>
      <c r="CC79" s="121"/>
      <c r="CD79" s="174"/>
      <c r="CE79" s="421"/>
      <c r="CF79" s="422"/>
      <c r="CG79" s="423"/>
      <c r="CH79" s="423"/>
      <c r="CI79" s="423"/>
      <c r="CJ79" s="422"/>
      <c r="CK79" s="422"/>
      <c r="CL79" s="422"/>
      <c r="CN79" s="422"/>
      <c r="CO79" s="422"/>
      <c r="CP79" s="422"/>
      <c r="CQ79" s="421"/>
      <c r="CR79" s="421"/>
      <c r="CS79" s="421"/>
      <c r="CX79" s="422"/>
      <c r="CY79" s="422"/>
      <c r="CZ79" s="422"/>
      <c r="DA79" s="421"/>
      <c r="DB79" s="421"/>
      <c r="DC79" s="421"/>
      <c r="DH79" s="422"/>
      <c r="DI79" s="422"/>
      <c r="DJ79" s="422"/>
      <c r="DK79" s="424"/>
      <c r="DM79" s="424"/>
      <c r="DO79" s="421"/>
      <c r="DQ79" s="423"/>
      <c r="DR79" s="423"/>
      <c r="DS79" s="423"/>
      <c r="DT79" s="422"/>
      <c r="DV79" s="422"/>
      <c r="DX79" s="422"/>
      <c r="DY79" s="421"/>
      <c r="DZ79" s="422"/>
      <c r="EA79" s="424"/>
      <c r="EB79" s="424"/>
      <c r="EC79" s="424"/>
      <c r="EE79" s="425"/>
      <c r="EF79" s="425"/>
      <c r="EG79" s="425"/>
      <c r="EH79" s="422"/>
      <c r="EI79" s="422"/>
      <c r="EJ79" s="422"/>
      <c r="EK79" s="424"/>
      <c r="EL79" s="421"/>
      <c r="EM79" s="426"/>
      <c r="EN79" s="426"/>
      <c r="EO79" s="228"/>
      <c r="EP79" s="421"/>
      <c r="ER79" s="421"/>
      <c r="ES79" s="422"/>
      <c r="ET79" s="423"/>
      <c r="EU79" s="423"/>
      <c r="EV79" s="423"/>
      <c r="EW79" s="422"/>
      <c r="EY79" s="422"/>
      <c r="FA79" s="422"/>
      <c r="FB79" s="421"/>
      <c r="FC79" s="174"/>
      <c r="FD79" s="121"/>
      <c r="FE79" s="121"/>
      <c r="FF79" s="121"/>
      <c r="FG79" s="174"/>
      <c r="FH79" s="174"/>
      <c r="FI79" s="174"/>
      <c r="FK79" s="174"/>
      <c r="FL79" s="174"/>
      <c r="FM79" s="174"/>
      <c r="FP79" s="421"/>
      <c r="FR79" s="419"/>
      <c r="FS79" s="419"/>
      <c r="FT79" s="419"/>
      <c r="FW79" s="174"/>
      <c r="FY79" s="174"/>
      <c r="FZ79" s="174"/>
      <c r="GA79" s="174"/>
    </row>
    <row r="80" spans="9:183" ht="12.75">
      <c r="I80" s="1191" t="s">
        <v>477</v>
      </c>
      <c r="J80" s="1186" t="s">
        <v>2813</v>
      </c>
      <c r="K80" s="1186" t="s">
        <v>2071</v>
      </c>
      <c r="L80" s="761" t="s">
        <v>86</v>
      </c>
      <c r="M80" s="1184" t="s">
        <v>238</v>
      </c>
      <c r="N80" s="1184">
        <v>118</v>
      </c>
      <c r="O80" s="1184" t="s">
        <v>238</v>
      </c>
      <c r="P80" s="1185" t="s">
        <v>238</v>
      </c>
      <c r="Q80" s="1184">
        <v>118</v>
      </c>
      <c r="R80" s="1184">
        <v>118</v>
      </c>
      <c r="S80" s="1190">
        <v>55</v>
      </c>
      <c r="T80" s="174"/>
      <c r="U80" s="1191" t="s">
        <v>477</v>
      </c>
      <c r="V80" s="496" t="s">
        <v>2931</v>
      </c>
      <c r="W80" s="496"/>
      <c r="X80" s="1027" t="s">
        <v>86</v>
      </c>
      <c r="Y80" s="1246"/>
      <c r="Z80" s="1027"/>
      <c r="AA80" s="1246">
        <v>0.00655787037037037</v>
      </c>
      <c r="AB80" s="1027">
        <v>1</v>
      </c>
      <c r="AC80" s="1246"/>
      <c r="AD80" s="1027"/>
      <c r="AE80" s="1246"/>
      <c r="AF80" s="1027"/>
      <c r="AG80" s="1246"/>
      <c r="AH80" s="1027"/>
      <c r="AI80" s="1247">
        <v>1</v>
      </c>
      <c r="AJ80" s="1233">
        <f t="shared" si="4"/>
        <v>1</v>
      </c>
      <c r="AL80" s="80"/>
      <c r="AM80" s="419"/>
      <c r="AN80" s="419"/>
      <c r="AO80" s="419"/>
      <c r="AP80" s="174"/>
      <c r="AQ80" s="174"/>
      <c r="AR80" s="80"/>
      <c r="AS80" s="419"/>
      <c r="AV80" s="80"/>
      <c r="AW80" s="419"/>
      <c r="AX80" s="419"/>
      <c r="AY80" s="419"/>
      <c r="AZ80" s="174"/>
      <c r="BA80" s="81"/>
      <c r="BB80" s="174"/>
      <c r="BC80" s="419"/>
      <c r="BF80" s="174"/>
      <c r="BH80" s="174"/>
      <c r="BJ80" s="174"/>
      <c r="BK80" s="174"/>
      <c r="BL80" s="174"/>
      <c r="BM80" s="420"/>
      <c r="BN80" s="420"/>
      <c r="BO80" s="420"/>
      <c r="BT80" s="174"/>
      <c r="BU80" s="81"/>
      <c r="BV80" s="174"/>
      <c r="BW80" s="420"/>
      <c r="BX80" s="420"/>
      <c r="BY80" s="420"/>
      <c r="CA80" s="121"/>
      <c r="CB80" s="121"/>
      <c r="CC80" s="121"/>
      <c r="CD80" s="174"/>
      <c r="CE80" s="421"/>
      <c r="CF80" s="422"/>
      <c r="CG80" s="423"/>
      <c r="CH80" s="423"/>
      <c r="CI80" s="423"/>
      <c r="CJ80" s="422"/>
      <c r="CK80" s="422"/>
      <c r="CL80" s="422"/>
      <c r="CN80" s="422"/>
      <c r="CO80" s="422"/>
      <c r="CP80" s="422"/>
      <c r="CQ80" s="421"/>
      <c r="CR80" s="421"/>
      <c r="CS80" s="421"/>
      <c r="CX80" s="422"/>
      <c r="CY80" s="422"/>
      <c r="CZ80" s="422"/>
      <c r="DA80" s="421"/>
      <c r="DB80" s="421"/>
      <c r="DC80" s="421"/>
      <c r="DH80" s="422"/>
      <c r="DI80" s="422"/>
      <c r="DJ80" s="422"/>
      <c r="DK80" s="424"/>
      <c r="DM80" s="424"/>
      <c r="DO80" s="421"/>
      <c r="DQ80" s="423"/>
      <c r="DR80" s="423"/>
      <c r="DS80" s="423"/>
      <c r="DT80" s="422"/>
      <c r="DV80" s="422"/>
      <c r="DX80" s="422"/>
      <c r="DY80" s="421"/>
      <c r="DZ80" s="422"/>
      <c r="EA80" s="424"/>
      <c r="EB80" s="424"/>
      <c r="EC80" s="424"/>
      <c r="EE80" s="425"/>
      <c r="EF80" s="425"/>
      <c r="EG80" s="425"/>
      <c r="EH80" s="422"/>
      <c r="EI80" s="422"/>
      <c r="EJ80" s="422"/>
      <c r="EK80" s="424"/>
      <c r="EL80" s="421"/>
      <c r="EM80" s="426"/>
      <c r="EN80" s="426"/>
      <c r="EO80" s="228"/>
      <c r="EP80" s="421"/>
      <c r="ER80" s="421"/>
      <c r="ES80" s="422"/>
      <c r="ET80" s="423"/>
      <c r="EU80" s="423"/>
      <c r="EV80" s="423"/>
      <c r="EW80" s="422"/>
      <c r="EY80" s="422"/>
      <c r="FA80" s="422"/>
      <c r="FB80" s="421"/>
      <c r="FC80" s="174"/>
      <c r="FD80" s="121"/>
      <c r="FE80" s="121"/>
      <c r="FF80" s="121"/>
      <c r="FG80" s="174"/>
      <c r="FH80" s="174"/>
      <c r="FI80" s="174"/>
      <c r="FK80" s="174"/>
      <c r="FL80" s="174"/>
      <c r="FM80" s="174"/>
      <c r="FP80" s="421"/>
      <c r="FR80" s="419"/>
      <c r="FS80" s="419"/>
      <c r="FT80" s="419"/>
      <c r="FW80" s="174"/>
      <c r="FY80" s="174"/>
      <c r="FZ80" s="174"/>
      <c r="GA80" s="174"/>
    </row>
    <row r="81" spans="9:183" ht="12.75">
      <c r="I81" s="1191" t="s">
        <v>479</v>
      </c>
      <c r="J81" s="1186" t="s">
        <v>1938</v>
      </c>
      <c r="K81" s="1186" t="s">
        <v>2846</v>
      </c>
      <c r="L81" s="761" t="s">
        <v>86</v>
      </c>
      <c r="M81" s="1184">
        <v>117</v>
      </c>
      <c r="N81" s="1184" t="s">
        <v>238</v>
      </c>
      <c r="O81" s="1184" t="s">
        <v>238</v>
      </c>
      <c r="P81" s="1185" t="s">
        <v>238</v>
      </c>
      <c r="Q81" s="1184">
        <v>117</v>
      </c>
      <c r="R81" s="1184">
        <v>117</v>
      </c>
      <c r="S81" s="1190">
        <v>56</v>
      </c>
      <c r="T81" s="174"/>
      <c r="U81" s="1191" t="s">
        <v>479</v>
      </c>
      <c r="V81" s="496" t="s">
        <v>2932</v>
      </c>
      <c r="W81" s="496"/>
      <c r="X81" s="1027" t="s">
        <v>86</v>
      </c>
      <c r="Y81" s="1246"/>
      <c r="Z81" s="1027"/>
      <c r="AA81" s="1246"/>
      <c r="AB81" s="1027"/>
      <c r="AC81" s="1246">
        <v>0.007893518518518518</v>
      </c>
      <c r="AD81" s="1027">
        <v>1</v>
      </c>
      <c r="AE81" s="1246"/>
      <c r="AF81" s="1027"/>
      <c r="AG81" s="1246"/>
      <c r="AH81" s="1027"/>
      <c r="AI81" s="1247">
        <v>1</v>
      </c>
      <c r="AJ81" s="1233">
        <f t="shared" si="4"/>
        <v>1</v>
      </c>
      <c r="AL81" s="80"/>
      <c r="AM81" s="419"/>
      <c r="AN81" s="419"/>
      <c r="AO81" s="419"/>
      <c r="AP81" s="174"/>
      <c r="AQ81" s="174"/>
      <c r="AR81" s="80"/>
      <c r="AS81" s="419"/>
      <c r="AV81" s="80"/>
      <c r="AW81" s="419"/>
      <c r="AX81" s="419"/>
      <c r="AY81" s="419"/>
      <c r="AZ81" s="174"/>
      <c r="BA81" s="81"/>
      <c r="BB81" s="174"/>
      <c r="BC81" s="419"/>
      <c r="BF81" s="174"/>
      <c r="BH81" s="174"/>
      <c r="BJ81" s="174"/>
      <c r="BK81" s="174"/>
      <c r="BL81" s="174"/>
      <c r="BM81" s="420"/>
      <c r="BN81" s="420"/>
      <c r="BO81" s="420"/>
      <c r="BT81" s="174"/>
      <c r="BU81" s="81"/>
      <c r="BV81" s="174"/>
      <c r="BW81" s="420"/>
      <c r="BX81" s="420"/>
      <c r="BY81" s="420"/>
      <c r="CA81" s="121"/>
      <c r="CB81" s="121"/>
      <c r="CC81" s="121"/>
      <c r="CD81" s="174"/>
      <c r="CE81" s="421"/>
      <c r="CF81" s="422"/>
      <c r="CG81" s="423"/>
      <c r="CH81" s="423"/>
      <c r="CI81" s="423"/>
      <c r="CJ81" s="422"/>
      <c r="CK81" s="422"/>
      <c r="CL81" s="422"/>
      <c r="CN81" s="422"/>
      <c r="CO81" s="422"/>
      <c r="CP81" s="422"/>
      <c r="CQ81" s="421"/>
      <c r="CR81" s="421"/>
      <c r="CS81" s="421"/>
      <c r="CX81" s="422"/>
      <c r="CY81" s="422"/>
      <c r="CZ81" s="422"/>
      <c r="DA81" s="421"/>
      <c r="DB81" s="421"/>
      <c r="DC81" s="421"/>
      <c r="DH81" s="422"/>
      <c r="DI81" s="422"/>
      <c r="DJ81" s="422"/>
      <c r="DK81" s="424"/>
      <c r="DM81" s="424"/>
      <c r="DO81" s="421"/>
      <c r="DQ81" s="423"/>
      <c r="DR81" s="423"/>
      <c r="DS81" s="423"/>
      <c r="DT81" s="422"/>
      <c r="DV81" s="422"/>
      <c r="DX81" s="422"/>
      <c r="DY81" s="421"/>
      <c r="DZ81" s="422"/>
      <c r="EA81" s="424"/>
      <c r="EB81" s="424"/>
      <c r="EC81" s="424"/>
      <c r="EE81" s="425"/>
      <c r="EF81" s="425"/>
      <c r="EG81" s="425"/>
      <c r="EH81" s="422"/>
      <c r="EI81" s="422"/>
      <c r="EJ81" s="422"/>
      <c r="EK81" s="424"/>
      <c r="EL81" s="421"/>
      <c r="EM81" s="426"/>
      <c r="EN81" s="426"/>
      <c r="EO81" s="228"/>
      <c r="EP81" s="421"/>
      <c r="ER81" s="421"/>
      <c r="ES81" s="422"/>
      <c r="ET81" s="423"/>
      <c r="EU81" s="423"/>
      <c r="EV81" s="423"/>
      <c r="EW81" s="422"/>
      <c r="EY81" s="422"/>
      <c r="FA81" s="422"/>
      <c r="FB81" s="421"/>
      <c r="FC81" s="174"/>
      <c r="FD81" s="121"/>
      <c r="FE81" s="121"/>
      <c r="FF81" s="121"/>
      <c r="FG81" s="174"/>
      <c r="FH81" s="174"/>
      <c r="FI81" s="174"/>
      <c r="FK81" s="174"/>
      <c r="FL81" s="174"/>
      <c r="FM81" s="174"/>
      <c r="FP81" s="421"/>
      <c r="FR81" s="419"/>
      <c r="FS81" s="419"/>
      <c r="FT81" s="419"/>
      <c r="FW81" s="174"/>
      <c r="FY81" s="174"/>
      <c r="FZ81" s="174"/>
      <c r="GA81" s="174"/>
    </row>
    <row r="82" spans="9:183" ht="12.75">
      <c r="I82" s="1191" t="s">
        <v>481</v>
      </c>
      <c r="J82" s="1186" t="s">
        <v>377</v>
      </c>
      <c r="K82" s="1186" t="s">
        <v>2069</v>
      </c>
      <c r="L82" s="761" t="s">
        <v>86</v>
      </c>
      <c r="M82" s="1184" t="s">
        <v>238</v>
      </c>
      <c r="N82" s="1184" t="s">
        <v>238</v>
      </c>
      <c r="O82" s="1184">
        <v>117</v>
      </c>
      <c r="P82" s="1185" t="s">
        <v>238</v>
      </c>
      <c r="Q82" s="1184">
        <v>117</v>
      </c>
      <c r="R82" s="1184">
        <v>117</v>
      </c>
      <c r="S82" s="1190">
        <v>57</v>
      </c>
      <c r="T82" s="174"/>
      <c r="U82" s="1191" t="s">
        <v>481</v>
      </c>
      <c r="V82" s="496" t="s">
        <v>2933</v>
      </c>
      <c r="W82" s="496"/>
      <c r="X82" s="1027" t="s">
        <v>86</v>
      </c>
      <c r="Y82" s="1246"/>
      <c r="Z82" s="1027"/>
      <c r="AA82" s="1246"/>
      <c r="AB82" s="1027"/>
      <c r="AC82" s="1246">
        <v>0.008981481481481481</v>
      </c>
      <c r="AD82" s="1027">
        <v>1</v>
      </c>
      <c r="AE82" s="1246"/>
      <c r="AF82" s="1027"/>
      <c r="AG82" s="1246"/>
      <c r="AH82" s="1027"/>
      <c r="AI82" s="1247">
        <v>1</v>
      </c>
      <c r="AJ82" s="1233">
        <f t="shared" si="4"/>
        <v>1</v>
      </c>
      <c r="AL82" s="80"/>
      <c r="AM82" s="419"/>
      <c r="AN82" s="419"/>
      <c r="AO82" s="419"/>
      <c r="AP82" s="174"/>
      <c r="AQ82" s="174"/>
      <c r="AR82" s="80"/>
      <c r="AS82" s="419"/>
      <c r="AV82" s="80"/>
      <c r="AW82" s="419"/>
      <c r="AX82" s="419"/>
      <c r="AY82" s="419"/>
      <c r="AZ82" s="174"/>
      <c r="BA82" s="81"/>
      <c r="BB82" s="174"/>
      <c r="BC82" s="419"/>
      <c r="BF82" s="174"/>
      <c r="BH82" s="174"/>
      <c r="BJ82" s="174"/>
      <c r="BK82" s="174"/>
      <c r="BL82" s="174"/>
      <c r="BM82" s="420"/>
      <c r="BN82" s="420"/>
      <c r="BO82" s="420"/>
      <c r="BT82" s="174"/>
      <c r="BU82" s="81"/>
      <c r="BV82" s="174"/>
      <c r="BW82" s="420"/>
      <c r="BX82" s="420"/>
      <c r="BY82" s="420"/>
      <c r="CA82" s="121"/>
      <c r="CB82" s="121"/>
      <c r="CC82" s="121"/>
      <c r="CD82" s="174"/>
      <c r="CE82" s="421"/>
      <c r="CF82" s="422"/>
      <c r="CG82" s="423"/>
      <c r="CH82" s="423"/>
      <c r="CI82" s="423"/>
      <c r="CJ82" s="422"/>
      <c r="CK82" s="422"/>
      <c r="CL82" s="422"/>
      <c r="CN82" s="422"/>
      <c r="CO82" s="422"/>
      <c r="CP82" s="422"/>
      <c r="CQ82" s="421"/>
      <c r="CR82" s="421"/>
      <c r="CS82" s="421"/>
      <c r="CX82" s="422"/>
      <c r="CY82" s="422"/>
      <c r="CZ82" s="422"/>
      <c r="DA82" s="421"/>
      <c r="DB82" s="421"/>
      <c r="DC82" s="421"/>
      <c r="DH82" s="422"/>
      <c r="DI82" s="422"/>
      <c r="DJ82" s="422"/>
      <c r="DK82" s="424"/>
      <c r="DM82" s="424"/>
      <c r="DO82" s="421"/>
      <c r="DQ82" s="423"/>
      <c r="DR82" s="423"/>
      <c r="DS82" s="423"/>
      <c r="DT82" s="422"/>
      <c r="DV82" s="422"/>
      <c r="DX82" s="422"/>
      <c r="DY82" s="421"/>
      <c r="DZ82" s="422"/>
      <c r="EA82" s="424"/>
      <c r="EB82" s="424"/>
      <c r="EC82" s="424"/>
      <c r="EE82" s="425"/>
      <c r="EF82" s="425"/>
      <c r="EG82" s="425"/>
      <c r="EH82" s="422"/>
      <c r="EI82" s="422"/>
      <c r="EJ82" s="422"/>
      <c r="EK82" s="424"/>
      <c r="EL82" s="421"/>
      <c r="EM82" s="426"/>
      <c r="EN82" s="426"/>
      <c r="EO82" s="228"/>
      <c r="EP82" s="421"/>
      <c r="ER82" s="421"/>
      <c r="ES82" s="422"/>
      <c r="ET82" s="423"/>
      <c r="EU82" s="423"/>
      <c r="EV82" s="423"/>
      <c r="EW82" s="422"/>
      <c r="EY82" s="422"/>
      <c r="FA82" s="422"/>
      <c r="FB82" s="421"/>
      <c r="FC82" s="174"/>
      <c r="FD82" s="121"/>
      <c r="FE82" s="121"/>
      <c r="FF82" s="121"/>
      <c r="FG82" s="174"/>
      <c r="FH82" s="174"/>
      <c r="FI82" s="174"/>
      <c r="FK82" s="174"/>
      <c r="FL82" s="174"/>
      <c r="FM82" s="174"/>
      <c r="FP82" s="421"/>
      <c r="FR82" s="419"/>
      <c r="FS82" s="419"/>
      <c r="FT82" s="419"/>
      <c r="FW82" s="174"/>
      <c r="FY82" s="174"/>
      <c r="FZ82" s="174"/>
      <c r="GA82" s="174"/>
    </row>
    <row r="83" spans="9:183" ht="12.75">
      <c r="I83" s="1191" t="s">
        <v>484</v>
      </c>
      <c r="J83" s="1186" t="s">
        <v>336</v>
      </c>
      <c r="K83" s="1186" t="s">
        <v>2847</v>
      </c>
      <c r="L83" s="761" t="s">
        <v>86</v>
      </c>
      <c r="M83" s="1184">
        <v>114</v>
      </c>
      <c r="N83" s="1184" t="s">
        <v>238</v>
      </c>
      <c r="O83" s="1184" t="s">
        <v>238</v>
      </c>
      <c r="P83" s="1185" t="s">
        <v>238</v>
      </c>
      <c r="Q83" s="1184">
        <v>114</v>
      </c>
      <c r="R83" s="1184">
        <v>114</v>
      </c>
      <c r="S83" s="1190">
        <v>58</v>
      </c>
      <c r="T83" s="174"/>
      <c r="U83" s="1191" t="s">
        <v>484</v>
      </c>
      <c r="V83" s="496" t="s">
        <v>2934</v>
      </c>
      <c r="W83" s="496"/>
      <c r="X83" s="1027" t="s">
        <v>86</v>
      </c>
      <c r="Y83" s="1246"/>
      <c r="Z83" s="1027"/>
      <c r="AA83" s="1246"/>
      <c r="AB83" s="1027"/>
      <c r="AC83" s="1246">
        <v>0.010960648148148148</v>
      </c>
      <c r="AD83" s="1027">
        <v>1</v>
      </c>
      <c r="AE83" s="1246"/>
      <c r="AF83" s="1027"/>
      <c r="AG83" s="1246"/>
      <c r="AH83" s="1027"/>
      <c r="AI83" s="1247">
        <v>1</v>
      </c>
      <c r="AJ83" s="1233">
        <f t="shared" si="4"/>
        <v>1</v>
      </c>
      <c r="AL83" s="80"/>
      <c r="AM83" s="419"/>
      <c r="AN83" s="419"/>
      <c r="AO83" s="419"/>
      <c r="AP83" s="174"/>
      <c r="AQ83" s="174"/>
      <c r="AR83" s="80"/>
      <c r="AS83" s="419"/>
      <c r="AV83" s="80"/>
      <c r="AW83" s="419"/>
      <c r="AX83" s="419"/>
      <c r="AY83" s="419"/>
      <c r="AZ83" s="174"/>
      <c r="BA83" s="81"/>
      <c r="BB83" s="174"/>
      <c r="BC83" s="419"/>
      <c r="BF83" s="174"/>
      <c r="BH83" s="174"/>
      <c r="BJ83" s="174"/>
      <c r="BK83" s="174"/>
      <c r="BL83" s="174"/>
      <c r="BM83" s="420"/>
      <c r="BN83" s="420"/>
      <c r="BO83" s="420"/>
      <c r="BT83" s="174"/>
      <c r="BU83" s="81"/>
      <c r="BV83" s="174"/>
      <c r="BW83" s="420"/>
      <c r="BX83" s="420"/>
      <c r="BY83" s="420"/>
      <c r="CA83" s="121"/>
      <c r="CB83" s="121"/>
      <c r="CC83" s="121"/>
      <c r="CD83" s="174"/>
      <c r="CE83" s="421"/>
      <c r="CF83" s="422"/>
      <c r="CG83" s="423"/>
      <c r="CH83" s="423"/>
      <c r="CI83" s="423"/>
      <c r="CJ83" s="422"/>
      <c r="CK83" s="422"/>
      <c r="CL83" s="422"/>
      <c r="CN83" s="422"/>
      <c r="CO83" s="422"/>
      <c r="CP83" s="422"/>
      <c r="CQ83" s="421"/>
      <c r="CR83" s="421"/>
      <c r="CS83" s="421"/>
      <c r="CX83" s="422"/>
      <c r="CY83" s="422"/>
      <c r="CZ83" s="422"/>
      <c r="DA83" s="421"/>
      <c r="DB83" s="421"/>
      <c r="DC83" s="421"/>
      <c r="DH83" s="422"/>
      <c r="DI83" s="422"/>
      <c r="DJ83" s="422"/>
      <c r="DK83" s="424"/>
      <c r="DM83" s="424"/>
      <c r="DO83" s="421"/>
      <c r="DQ83" s="423"/>
      <c r="DR83" s="423"/>
      <c r="DS83" s="423"/>
      <c r="DT83" s="422"/>
      <c r="DV83" s="422"/>
      <c r="DX83" s="422"/>
      <c r="DY83" s="421"/>
      <c r="DZ83" s="422"/>
      <c r="EA83" s="424"/>
      <c r="EB83" s="424"/>
      <c r="EC83" s="424"/>
      <c r="EE83" s="425"/>
      <c r="EF83" s="425"/>
      <c r="EG83" s="425"/>
      <c r="EH83" s="422"/>
      <c r="EI83" s="422"/>
      <c r="EJ83" s="422"/>
      <c r="EK83" s="424"/>
      <c r="EL83" s="421"/>
      <c r="EM83" s="426"/>
      <c r="EN83" s="426"/>
      <c r="EO83" s="228"/>
      <c r="EP83" s="421"/>
      <c r="ER83" s="421"/>
      <c r="ES83" s="422"/>
      <c r="ET83" s="423"/>
      <c r="EU83" s="423"/>
      <c r="EV83" s="423"/>
      <c r="EW83" s="422"/>
      <c r="EY83" s="422"/>
      <c r="FA83" s="422"/>
      <c r="FB83" s="421"/>
      <c r="FC83" s="174"/>
      <c r="FD83" s="121"/>
      <c r="FE83" s="121"/>
      <c r="FF83" s="121"/>
      <c r="FG83" s="174"/>
      <c r="FH83" s="174"/>
      <c r="FI83" s="174"/>
      <c r="FK83" s="174"/>
      <c r="FL83" s="174"/>
      <c r="FM83" s="174"/>
      <c r="FP83" s="421"/>
      <c r="FR83" s="419"/>
      <c r="FS83" s="419"/>
      <c r="FT83" s="419"/>
      <c r="FW83" s="174"/>
      <c r="FY83" s="174"/>
      <c r="FZ83" s="174"/>
      <c r="GA83" s="174"/>
    </row>
    <row r="84" spans="9:183" ht="12.75">
      <c r="I84" s="1191" t="s">
        <v>485</v>
      </c>
      <c r="J84" s="1186" t="s">
        <v>2814</v>
      </c>
      <c r="K84" s="1186" t="s">
        <v>2063</v>
      </c>
      <c r="L84" s="761" t="s">
        <v>86</v>
      </c>
      <c r="M84" s="1184" t="s">
        <v>238</v>
      </c>
      <c r="N84" s="1184" t="s">
        <v>238</v>
      </c>
      <c r="O84" s="1184">
        <v>113</v>
      </c>
      <c r="P84" s="1185" t="s">
        <v>238</v>
      </c>
      <c r="Q84" s="1184">
        <v>113</v>
      </c>
      <c r="R84" s="1184">
        <v>113</v>
      </c>
      <c r="S84" s="1190">
        <v>59</v>
      </c>
      <c r="T84" s="174"/>
      <c r="U84" s="1191" t="s">
        <v>485</v>
      </c>
      <c r="V84" s="496" t="s">
        <v>2935</v>
      </c>
      <c r="W84" s="496"/>
      <c r="X84" s="1027" t="s">
        <v>86</v>
      </c>
      <c r="Y84" s="1246"/>
      <c r="Z84" s="1027"/>
      <c r="AA84" s="1246"/>
      <c r="AB84" s="1027"/>
      <c r="AC84" s="1246">
        <v>0.012037037037037035</v>
      </c>
      <c r="AD84" s="1027">
        <v>1</v>
      </c>
      <c r="AE84" s="1246"/>
      <c r="AF84" s="1027"/>
      <c r="AG84" s="1246"/>
      <c r="AH84" s="1027"/>
      <c r="AI84" s="1247">
        <v>1</v>
      </c>
      <c r="AJ84" s="1233">
        <f t="shared" si="4"/>
        <v>1</v>
      </c>
      <c r="AL84" s="80"/>
      <c r="AM84" s="419"/>
      <c r="AN84" s="419"/>
      <c r="AO84" s="419"/>
      <c r="AP84" s="174"/>
      <c r="AQ84" s="174"/>
      <c r="AR84" s="80"/>
      <c r="AS84" s="419"/>
      <c r="AV84" s="80"/>
      <c r="AW84" s="419"/>
      <c r="AX84" s="419"/>
      <c r="AY84" s="419"/>
      <c r="AZ84" s="174"/>
      <c r="BA84" s="81"/>
      <c r="BB84" s="174"/>
      <c r="BC84" s="419"/>
      <c r="BF84" s="174"/>
      <c r="BH84" s="174"/>
      <c r="BJ84" s="174"/>
      <c r="BK84" s="174"/>
      <c r="BL84" s="174"/>
      <c r="BM84" s="420"/>
      <c r="BN84" s="420"/>
      <c r="BO84" s="420"/>
      <c r="BT84" s="174"/>
      <c r="BU84" s="81"/>
      <c r="BV84" s="174"/>
      <c r="BW84" s="420"/>
      <c r="BX84" s="420"/>
      <c r="BY84" s="420"/>
      <c r="CA84" s="121"/>
      <c r="CB84" s="121"/>
      <c r="CC84" s="121"/>
      <c r="CD84" s="174"/>
      <c r="CE84" s="421"/>
      <c r="CF84" s="422"/>
      <c r="CG84" s="423"/>
      <c r="CH84" s="423"/>
      <c r="CI84" s="423"/>
      <c r="CJ84" s="422"/>
      <c r="CK84" s="422"/>
      <c r="CL84" s="422"/>
      <c r="CN84" s="422"/>
      <c r="CO84" s="422"/>
      <c r="CP84" s="422"/>
      <c r="CQ84" s="421"/>
      <c r="CR84" s="421"/>
      <c r="CS84" s="421"/>
      <c r="CX84" s="422"/>
      <c r="CY84" s="422"/>
      <c r="CZ84" s="422"/>
      <c r="DA84" s="421"/>
      <c r="DB84" s="421"/>
      <c r="DC84" s="421"/>
      <c r="DH84" s="422"/>
      <c r="DI84" s="422"/>
      <c r="DJ84" s="422"/>
      <c r="DK84" s="424"/>
      <c r="DM84" s="424"/>
      <c r="DO84" s="421"/>
      <c r="DQ84" s="423"/>
      <c r="DR84" s="423"/>
      <c r="DS84" s="423"/>
      <c r="DT84" s="422"/>
      <c r="DV84" s="422"/>
      <c r="DX84" s="422"/>
      <c r="DY84" s="421"/>
      <c r="DZ84" s="422"/>
      <c r="EA84" s="424"/>
      <c r="EB84" s="424"/>
      <c r="EC84" s="424"/>
      <c r="EE84" s="425"/>
      <c r="EF84" s="425"/>
      <c r="EG84" s="425"/>
      <c r="EH84" s="422"/>
      <c r="EI84" s="422"/>
      <c r="EJ84" s="422"/>
      <c r="EK84" s="424"/>
      <c r="EL84" s="421"/>
      <c r="EM84" s="426"/>
      <c r="EN84" s="426"/>
      <c r="EO84" s="228"/>
      <c r="EP84" s="421"/>
      <c r="ER84" s="421"/>
      <c r="ES84" s="422"/>
      <c r="ET84" s="423"/>
      <c r="EU84" s="423"/>
      <c r="EV84" s="423"/>
      <c r="EW84" s="422"/>
      <c r="EY84" s="422"/>
      <c r="FA84" s="422"/>
      <c r="FB84" s="421"/>
      <c r="FC84" s="174"/>
      <c r="FD84" s="121"/>
      <c r="FE84" s="121"/>
      <c r="FF84" s="121"/>
      <c r="FG84" s="174"/>
      <c r="FH84" s="174"/>
      <c r="FI84" s="174"/>
      <c r="FK84" s="174"/>
      <c r="FL84" s="174"/>
      <c r="FM84" s="174"/>
      <c r="FP84" s="421"/>
      <c r="FR84" s="419"/>
      <c r="FS84" s="419"/>
      <c r="FT84" s="419"/>
      <c r="FW84" s="174"/>
      <c r="FY84" s="174"/>
      <c r="FZ84" s="174"/>
      <c r="GA84" s="174"/>
    </row>
    <row r="85" spans="9:183" ht="12.75">
      <c r="I85" s="1191" t="s">
        <v>488</v>
      </c>
      <c r="J85" s="1186" t="s">
        <v>1958</v>
      </c>
      <c r="K85" s="1186" t="s">
        <v>2842</v>
      </c>
      <c r="L85" s="761" t="s">
        <v>74</v>
      </c>
      <c r="M85" s="1184">
        <v>111</v>
      </c>
      <c r="N85" s="1184" t="s">
        <v>238</v>
      </c>
      <c r="O85" s="1184" t="s">
        <v>238</v>
      </c>
      <c r="P85" s="1185" t="s">
        <v>238</v>
      </c>
      <c r="Q85" s="1184">
        <v>111</v>
      </c>
      <c r="R85" s="1184">
        <v>111</v>
      </c>
      <c r="S85" s="1190">
        <v>25</v>
      </c>
      <c r="T85" s="174"/>
      <c r="U85" s="1191" t="s">
        <v>488</v>
      </c>
      <c r="V85" s="496" t="s">
        <v>2936</v>
      </c>
      <c r="W85" s="496"/>
      <c r="X85" s="1027" t="s">
        <v>86</v>
      </c>
      <c r="Y85" s="1246"/>
      <c r="Z85" s="1027"/>
      <c r="AA85" s="1246"/>
      <c r="AB85" s="1027"/>
      <c r="AC85" s="1246"/>
      <c r="AD85" s="1027"/>
      <c r="AE85" s="1246">
        <v>0.006522453703703704</v>
      </c>
      <c r="AF85" s="1027">
        <v>1</v>
      </c>
      <c r="AG85" s="1246"/>
      <c r="AH85" s="1027"/>
      <c r="AI85" s="1247">
        <v>1</v>
      </c>
      <c r="AJ85" s="1233">
        <f t="shared" si="4"/>
        <v>1</v>
      </c>
      <c r="AL85" s="80"/>
      <c r="AM85" s="419"/>
      <c r="AN85" s="419"/>
      <c r="AO85" s="419"/>
      <c r="AP85" s="174"/>
      <c r="AQ85" s="174"/>
      <c r="AR85" s="80"/>
      <c r="AS85" s="419"/>
      <c r="AV85" s="80"/>
      <c r="AW85" s="419"/>
      <c r="AX85" s="419"/>
      <c r="AY85" s="419"/>
      <c r="AZ85" s="174"/>
      <c r="BA85" s="81"/>
      <c r="BB85" s="174"/>
      <c r="BC85" s="419"/>
      <c r="BF85" s="174"/>
      <c r="BH85" s="174"/>
      <c r="BJ85" s="174"/>
      <c r="BK85" s="174"/>
      <c r="BL85" s="174"/>
      <c r="BM85" s="420"/>
      <c r="BN85" s="420"/>
      <c r="BO85" s="420"/>
      <c r="BT85" s="174"/>
      <c r="BU85" s="81"/>
      <c r="BV85" s="174"/>
      <c r="BW85" s="420"/>
      <c r="BX85" s="420"/>
      <c r="BY85" s="420"/>
      <c r="CA85" s="121"/>
      <c r="CB85" s="121"/>
      <c r="CC85" s="121"/>
      <c r="CD85" s="174"/>
      <c r="CE85" s="421"/>
      <c r="CF85" s="422"/>
      <c r="CG85" s="423"/>
      <c r="CH85" s="423"/>
      <c r="CI85" s="423"/>
      <c r="CJ85" s="422"/>
      <c r="CK85" s="422"/>
      <c r="CL85" s="422"/>
      <c r="CN85" s="422"/>
      <c r="CO85" s="422"/>
      <c r="CP85" s="422"/>
      <c r="CQ85" s="421"/>
      <c r="CR85" s="421"/>
      <c r="CS85" s="421"/>
      <c r="CX85" s="422"/>
      <c r="CY85" s="422"/>
      <c r="CZ85" s="422"/>
      <c r="DA85" s="421"/>
      <c r="DB85" s="421"/>
      <c r="DC85" s="421"/>
      <c r="DH85" s="422"/>
      <c r="DI85" s="422"/>
      <c r="DJ85" s="422"/>
      <c r="DK85" s="424"/>
      <c r="DM85" s="424"/>
      <c r="DO85" s="421"/>
      <c r="DQ85" s="423"/>
      <c r="DR85" s="423"/>
      <c r="DS85" s="423"/>
      <c r="DT85" s="422"/>
      <c r="DV85" s="422"/>
      <c r="DX85" s="422"/>
      <c r="DY85" s="421"/>
      <c r="DZ85" s="422"/>
      <c r="EA85" s="424"/>
      <c r="EB85" s="424"/>
      <c r="EC85" s="424"/>
      <c r="EE85" s="425"/>
      <c r="EF85" s="425"/>
      <c r="EG85" s="425"/>
      <c r="EH85" s="422"/>
      <c r="EI85" s="422"/>
      <c r="EJ85" s="422"/>
      <c r="EK85" s="424"/>
      <c r="EL85" s="421"/>
      <c r="EM85" s="426"/>
      <c r="EN85" s="426"/>
      <c r="EO85" s="228"/>
      <c r="EP85" s="421"/>
      <c r="ER85" s="421"/>
      <c r="ES85" s="422"/>
      <c r="ET85" s="423"/>
      <c r="EU85" s="423"/>
      <c r="EV85" s="423"/>
      <c r="EW85" s="422"/>
      <c r="EY85" s="422"/>
      <c r="FA85" s="422"/>
      <c r="FB85" s="421"/>
      <c r="FC85" s="174"/>
      <c r="FD85" s="121"/>
      <c r="FE85" s="121"/>
      <c r="FF85" s="121"/>
      <c r="FG85" s="174"/>
      <c r="FH85" s="174"/>
      <c r="FI85" s="174"/>
      <c r="FK85" s="174"/>
      <c r="FL85" s="174"/>
      <c r="FM85" s="174"/>
      <c r="FP85" s="421"/>
      <c r="FR85" s="419"/>
      <c r="FS85" s="419"/>
      <c r="FT85" s="419"/>
      <c r="FW85" s="174"/>
      <c r="FY85" s="174"/>
      <c r="FZ85" s="174"/>
      <c r="GA85" s="174"/>
    </row>
    <row r="86" spans="9:183" ht="12.75">
      <c r="I86" s="1191" t="s">
        <v>490</v>
      </c>
      <c r="J86" s="1186" t="s">
        <v>560</v>
      </c>
      <c r="K86" s="762" t="s">
        <v>2103</v>
      </c>
      <c r="L86" s="761" t="s">
        <v>86</v>
      </c>
      <c r="M86" s="1184" t="s">
        <v>238</v>
      </c>
      <c r="N86" s="1184" t="s">
        <v>238</v>
      </c>
      <c r="O86" s="1184">
        <v>111</v>
      </c>
      <c r="P86" s="1185" t="s">
        <v>238</v>
      </c>
      <c r="Q86" s="1184">
        <v>111</v>
      </c>
      <c r="R86" s="1184">
        <v>111</v>
      </c>
      <c r="S86" s="1190">
        <v>60</v>
      </c>
      <c r="T86" s="174"/>
      <c r="U86" s="1191" t="s">
        <v>490</v>
      </c>
      <c r="V86" s="496" t="s">
        <v>2937</v>
      </c>
      <c r="W86" s="496"/>
      <c r="X86" s="1027" t="s">
        <v>86</v>
      </c>
      <c r="Y86" s="1246"/>
      <c r="Z86" s="1027"/>
      <c r="AA86" s="1246"/>
      <c r="AB86" s="1027"/>
      <c r="AC86" s="1246"/>
      <c r="AD86" s="1027"/>
      <c r="AE86" s="1246">
        <v>0.00671099537037037</v>
      </c>
      <c r="AF86" s="1027">
        <v>1</v>
      </c>
      <c r="AG86" s="1246"/>
      <c r="AH86" s="1027"/>
      <c r="AI86" s="1247">
        <v>1</v>
      </c>
      <c r="AJ86" s="1233">
        <f t="shared" si="4"/>
        <v>1</v>
      </c>
      <c r="AL86" s="80"/>
      <c r="AM86" s="419"/>
      <c r="AN86" s="419"/>
      <c r="AO86" s="419"/>
      <c r="AP86" s="174"/>
      <c r="AQ86" s="174"/>
      <c r="AR86" s="80"/>
      <c r="AS86" s="419"/>
      <c r="AV86" s="80"/>
      <c r="AW86" s="419"/>
      <c r="AX86" s="419"/>
      <c r="AY86" s="419"/>
      <c r="AZ86" s="174"/>
      <c r="BA86" s="81"/>
      <c r="BB86" s="174"/>
      <c r="BC86" s="419"/>
      <c r="BF86" s="174"/>
      <c r="BH86" s="174"/>
      <c r="BJ86" s="174"/>
      <c r="BK86" s="174"/>
      <c r="BL86" s="174"/>
      <c r="BM86" s="420"/>
      <c r="BN86" s="420"/>
      <c r="BO86" s="420"/>
      <c r="BT86" s="174"/>
      <c r="BU86" s="81"/>
      <c r="BV86" s="174"/>
      <c r="BW86" s="420"/>
      <c r="BX86" s="420"/>
      <c r="BY86" s="420"/>
      <c r="CA86" s="121"/>
      <c r="CB86" s="121"/>
      <c r="CC86" s="121"/>
      <c r="CD86" s="174"/>
      <c r="CE86" s="421"/>
      <c r="CF86" s="422"/>
      <c r="CG86" s="423"/>
      <c r="CH86" s="423"/>
      <c r="CI86" s="423"/>
      <c r="CJ86" s="422"/>
      <c r="CK86" s="422"/>
      <c r="CL86" s="422"/>
      <c r="CN86" s="422"/>
      <c r="CO86" s="422"/>
      <c r="CP86" s="422"/>
      <c r="CQ86" s="421"/>
      <c r="CR86" s="421"/>
      <c r="CS86" s="421"/>
      <c r="CX86" s="422"/>
      <c r="CY86" s="422"/>
      <c r="CZ86" s="422"/>
      <c r="DA86" s="421"/>
      <c r="DB86" s="421"/>
      <c r="DC86" s="421"/>
      <c r="DH86" s="422"/>
      <c r="DI86" s="422"/>
      <c r="DJ86" s="422"/>
      <c r="DK86" s="424"/>
      <c r="DM86" s="424"/>
      <c r="DO86" s="421"/>
      <c r="DQ86" s="423"/>
      <c r="DR86" s="423"/>
      <c r="DS86" s="423"/>
      <c r="DT86" s="422"/>
      <c r="DV86" s="422"/>
      <c r="DX86" s="422"/>
      <c r="DY86" s="421"/>
      <c r="DZ86" s="422"/>
      <c r="EA86" s="424"/>
      <c r="EB86" s="424"/>
      <c r="EC86" s="424"/>
      <c r="EE86" s="425"/>
      <c r="EF86" s="425"/>
      <c r="EG86" s="425"/>
      <c r="EH86" s="422"/>
      <c r="EI86" s="422"/>
      <c r="EJ86" s="422"/>
      <c r="EK86" s="424"/>
      <c r="EL86" s="421"/>
      <c r="EM86" s="426"/>
      <c r="EN86" s="426"/>
      <c r="EO86" s="228"/>
      <c r="EP86" s="421"/>
      <c r="ER86" s="421"/>
      <c r="ES86" s="422"/>
      <c r="ET86" s="423"/>
      <c r="EU86" s="423"/>
      <c r="EV86" s="423"/>
      <c r="EW86" s="422"/>
      <c r="EY86" s="422"/>
      <c r="FA86" s="422"/>
      <c r="FB86" s="421"/>
      <c r="FC86" s="174"/>
      <c r="FD86" s="121"/>
      <c r="FE86" s="121"/>
      <c r="FF86" s="121"/>
      <c r="FG86" s="174"/>
      <c r="FH86" s="174"/>
      <c r="FI86" s="174"/>
      <c r="FK86" s="174"/>
      <c r="FL86" s="174"/>
      <c r="FM86" s="174"/>
      <c r="FP86" s="421"/>
      <c r="FR86" s="419"/>
      <c r="FS86" s="419"/>
      <c r="FT86" s="419"/>
      <c r="FW86" s="174"/>
      <c r="FY86" s="174"/>
      <c r="FZ86" s="174"/>
      <c r="GA86" s="174"/>
    </row>
    <row r="87" spans="9:183" ht="12.75">
      <c r="I87" s="1191" t="s">
        <v>492</v>
      </c>
      <c r="J87" s="1186" t="s">
        <v>1941</v>
      </c>
      <c r="K87" s="1186" t="s">
        <v>2848</v>
      </c>
      <c r="L87" s="761" t="s">
        <v>86</v>
      </c>
      <c r="M87" s="1184">
        <v>109</v>
      </c>
      <c r="N87" s="1184" t="s">
        <v>238</v>
      </c>
      <c r="O87" s="1184" t="s">
        <v>238</v>
      </c>
      <c r="P87" s="1185" t="s">
        <v>238</v>
      </c>
      <c r="Q87" s="1184">
        <v>109</v>
      </c>
      <c r="R87" s="1184">
        <v>109</v>
      </c>
      <c r="S87" s="1190">
        <v>61</v>
      </c>
      <c r="T87" s="174"/>
      <c r="U87" s="1191" t="s">
        <v>492</v>
      </c>
      <c r="V87" s="496" t="s">
        <v>2938</v>
      </c>
      <c r="W87" s="496"/>
      <c r="X87" s="1027" t="s">
        <v>86</v>
      </c>
      <c r="Y87" s="1246"/>
      <c r="Z87" s="1027"/>
      <c r="AA87" s="1246"/>
      <c r="AB87" s="1027"/>
      <c r="AC87" s="1246"/>
      <c r="AD87" s="1027"/>
      <c r="AE87" s="1246">
        <v>0.0072983796296296295</v>
      </c>
      <c r="AF87" s="1027">
        <v>1</v>
      </c>
      <c r="AG87" s="1246"/>
      <c r="AH87" s="1027"/>
      <c r="AI87" s="1247">
        <v>1</v>
      </c>
      <c r="AJ87" s="1233">
        <f t="shared" si="4"/>
        <v>1</v>
      </c>
      <c r="AL87" s="80"/>
      <c r="AM87" s="419"/>
      <c r="AN87" s="419"/>
      <c r="AO87" s="419"/>
      <c r="AP87" s="174"/>
      <c r="AQ87" s="174"/>
      <c r="AR87" s="80"/>
      <c r="AS87" s="419"/>
      <c r="AV87" s="80"/>
      <c r="AW87" s="419"/>
      <c r="AX87" s="419"/>
      <c r="AY87" s="419"/>
      <c r="AZ87" s="174"/>
      <c r="BA87" s="81"/>
      <c r="BB87" s="174"/>
      <c r="BC87" s="419"/>
      <c r="BF87" s="174"/>
      <c r="BH87" s="174"/>
      <c r="BJ87" s="174"/>
      <c r="BK87" s="174"/>
      <c r="BL87" s="174"/>
      <c r="BM87" s="420"/>
      <c r="BN87" s="420"/>
      <c r="BO87" s="420"/>
      <c r="BT87" s="174"/>
      <c r="BU87" s="81"/>
      <c r="BV87" s="174"/>
      <c r="BW87" s="420"/>
      <c r="BX87" s="420"/>
      <c r="BY87" s="420"/>
      <c r="CA87" s="121"/>
      <c r="CB87" s="121"/>
      <c r="CC87" s="121"/>
      <c r="CD87" s="174"/>
      <c r="CE87" s="421"/>
      <c r="CF87" s="422"/>
      <c r="CG87" s="423"/>
      <c r="CH87" s="423"/>
      <c r="CI87" s="423"/>
      <c r="CJ87" s="422"/>
      <c r="CK87" s="422"/>
      <c r="CL87" s="422"/>
      <c r="CN87" s="422"/>
      <c r="CO87" s="422"/>
      <c r="CP87" s="422"/>
      <c r="CQ87" s="421"/>
      <c r="CR87" s="421"/>
      <c r="CS87" s="421"/>
      <c r="CX87" s="422"/>
      <c r="CY87" s="422"/>
      <c r="CZ87" s="422"/>
      <c r="DA87" s="421"/>
      <c r="DB87" s="421"/>
      <c r="DC87" s="421"/>
      <c r="DH87" s="422"/>
      <c r="DI87" s="422"/>
      <c r="DJ87" s="422"/>
      <c r="DK87" s="424"/>
      <c r="DM87" s="424"/>
      <c r="DO87" s="421"/>
      <c r="DQ87" s="423"/>
      <c r="DR87" s="423"/>
      <c r="DS87" s="423"/>
      <c r="DT87" s="422"/>
      <c r="DV87" s="422"/>
      <c r="DX87" s="422"/>
      <c r="DY87" s="421"/>
      <c r="DZ87" s="422"/>
      <c r="EA87" s="424"/>
      <c r="EB87" s="424"/>
      <c r="EC87" s="424"/>
      <c r="EE87" s="425"/>
      <c r="EF87" s="425"/>
      <c r="EG87" s="425"/>
      <c r="EH87" s="422"/>
      <c r="EI87" s="422"/>
      <c r="EJ87" s="422"/>
      <c r="EK87" s="424"/>
      <c r="EL87" s="421"/>
      <c r="EM87" s="426"/>
      <c r="EN87" s="426"/>
      <c r="EO87" s="228"/>
      <c r="EP87" s="421"/>
      <c r="ER87" s="421"/>
      <c r="ES87" s="422"/>
      <c r="ET87" s="423"/>
      <c r="EU87" s="423"/>
      <c r="EV87" s="423"/>
      <c r="EW87" s="422"/>
      <c r="EY87" s="422"/>
      <c r="FA87" s="422"/>
      <c r="FB87" s="421"/>
      <c r="FC87" s="174"/>
      <c r="FD87" s="121"/>
      <c r="FE87" s="121"/>
      <c r="FF87" s="121"/>
      <c r="FG87" s="174"/>
      <c r="FH87" s="174"/>
      <c r="FI87" s="174"/>
      <c r="FK87" s="174"/>
      <c r="FL87" s="174"/>
      <c r="FM87" s="174"/>
      <c r="FP87" s="421"/>
      <c r="FR87" s="419"/>
      <c r="FS87" s="419"/>
      <c r="FT87" s="419"/>
      <c r="FW87" s="174"/>
      <c r="FY87" s="174"/>
      <c r="FZ87" s="174"/>
      <c r="GA87" s="174"/>
    </row>
    <row r="88" spans="9:183" ht="12.75">
      <c r="I88" s="1191" t="s">
        <v>494</v>
      </c>
      <c r="J88" s="1186" t="s">
        <v>2001</v>
      </c>
      <c r="K88" s="1186" t="s">
        <v>2849</v>
      </c>
      <c r="L88" s="761" t="s">
        <v>86</v>
      </c>
      <c r="M88" s="1184" t="s">
        <v>238</v>
      </c>
      <c r="N88" s="1184">
        <v>109</v>
      </c>
      <c r="O88" s="1184" t="s">
        <v>238</v>
      </c>
      <c r="P88" s="1185" t="s">
        <v>238</v>
      </c>
      <c r="Q88" s="1184">
        <v>109</v>
      </c>
      <c r="R88" s="1184">
        <v>109</v>
      </c>
      <c r="S88" s="1190">
        <v>62</v>
      </c>
      <c r="T88" s="174"/>
      <c r="U88" s="1191" t="s">
        <v>494</v>
      </c>
      <c r="V88" s="496" t="s">
        <v>2939</v>
      </c>
      <c r="W88" s="496"/>
      <c r="X88" s="1027" t="s">
        <v>86</v>
      </c>
      <c r="Y88" s="1246"/>
      <c r="Z88" s="1027"/>
      <c r="AA88" s="1246"/>
      <c r="AB88" s="1027"/>
      <c r="AC88" s="1246"/>
      <c r="AD88" s="1027"/>
      <c r="AE88" s="1246">
        <v>0.00742974537037037</v>
      </c>
      <c r="AF88" s="1027">
        <v>1</v>
      </c>
      <c r="AG88" s="1246"/>
      <c r="AH88" s="1027"/>
      <c r="AI88" s="1247">
        <v>1</v>
      </c>
      <c r="AJ88" s="1233">
        <f t="shared" si="4"/>
        <v>1</v>
      </c>
      <c r="AL88" s="80"/>
      <c r="AM88" s="419"/>
      <c r="AN88" s="419"/>
      <c r="AO88" s="419"/>
      <c r="AP88" s="174"/>
      <c r="AQ88" s="174"/>
      <c r="AR88" s="80"/>
      <c r="AS88" s="419"/>
      <c r="AV88" s="80"/>
      <c r="AW88" s="419"/>
      <c r="AX88" s="419"/>
      <c r="AY88" s="419"/>
      <c r="AZ88" s="174"/>
      <c r="BA88" s="81"/>
      <c r="BB88" s="174"/>
      <c r="BC88" s="419"/>
      <c r="BF88" s="174"/>
      <c r="BH88" s="174"/>
      <c r="BJ88" s="174"/>
      <c r="BK88" s="174"/>
      <c r="BL88" s="174"/>
      <c r="BM88" s="420"/>
      <c r="BN88" s="420"/>
      <c r="BO88" s="420"/>
      <c r="BT88" s="174"/>
      <c r="BU88" s="81"/>
      <c r="BV88" s="174"/>
      <c r="BW88" s="420"/>
      <c r="BX88" s="420"/>
      <c r="BY88" s="420"/>
      <c r="CA88" s="121"/>
      <c r="CB88" s="121"/>
      <c r="CC88" s="121"/>
      <c r="CD88" s="174"/>
      <c r="CE88" s="421"/>
      <c r="CF88" s="422"/>
      <c r="CG88" s="423"/>
      <c r="CH88" s="423"/>
      <c r="CI88" s="423"/>
      <c r="CJ88" s="422"/>
      <c r="CK88" s="422"/>
      <c r="CL88" s="422"/>
      <c r="CN88" s="422"/>
      <c r="CO88" s="422"/>
      <c r="CP88" s="422"/>
      <c r="CQ88" s="421"/>
      <c r="CR88" s="421"/>
      <c r="CS88" s="421"/>
      <c r="CX88" s="422"/>
      <c r="CY88" s="422"/>
      <c r="CZ88" s="422"/>
      <c r="DA88" s="421"/>
      <c r="DB88" s="421"/>
      <c r="DC88" s="421"/>
      <c r="DH88" s="422"/>
      <c r="DI88" s="422"/>
      <c r="DJ88" s="422"/>
      <c r="DK88" s="424"/>
      <c r="DM88" s="424"/>
      <c r="DO88" s="421"/>
      <c r="DQ88" s="423"/>
      <c r="DR88" s="423"/>
      <c r="DS88" s="423"/>
      <c r="DT88" s="422"/>
      <c r="DV88" s="422"/>
      <c r="DX88" s="422"/>
      <c r="DY88" s="421"/>
      <c r="DZ88" s="422"/>
      <c r="EA88" s="424"/>
      <c r="EB88" s="424"/>
      <c r="EC88" s="424"/>
      <c r="EE88" s="425"/>
      <c r="EF88" s="425"/>
      <c r="EG88" s="425"/>
      <c r="EH88" s="422"/>
      <c r="EI88" s="422"/>
      <c r="EJ88" s="422"/>
      <c r="EK88" s="424"/>
      <c r="EL88" s="421"/>
      <c r="EM88" s="426"/>
      <c r="EN88" s="426"/>
      <c r="EO88" s="228"/>
      <c r="EP88" s="421"/>
      <c r="ER88" s="421"/>
      <c r="ES88" s="422"/>
      <c r="ET88" s="423"/>
      <c r="EU88" s="423"/>
      <c r="EV88" s="423"/>
      <c r="EW88" s="422"/>
      <c r="EY88" s="422"/>
      <c r="FA88" s="422"/>
      <c r="FB88" s="421"/>
      <c r="FC88" s="174"/>
      <c r="FD88" s="121"/>
      <c r="FE88" s="121"/>
      <c r="FF88" s="121"/>
      <c r="FG88" s="174"/>
      <c r="FH88" s="174"/>
      <c r="FI88" s="174"/>
      <c r="FK88" s="174"/>
      <c r="FL88" s="174"/>
      <c r="FM88" s="174"/>
      <c r="FP88" s="421"/>
      <c r="FR88" s="419"/>
      <c r="FS88" s="419"/>
      <c r="FT88" s="419"/>
      <c r="FW88" s="174"/>
      <c r="FY88" s="174"/>
      <c r="FZ88" s="174"/>
      <c r="GA88" s="174"/>
    </row>
    <row r="89" spans="9:183" ht="12.75">
      <c r="I89" s="1191" t="s">
        <v>496</v>
      </c>
      <c r="J89" s="1186" t="s">
        <v>2815</v>
      </c>
      <c r="K89" s="1186" t="s">
        <v>2075</v>
      </c>
      <c r="L89" s="761" t="s">
        <v>86</v>
      </c>
      <c r="M89" s="1184" t="s">
        <v>238</v>
      </c>
      <c r="N89" s="1184" t="s">
        <v>238</v>
      </c>
      <c r="O89" s="1184">
        <v>109</v>
      </c>
      <c r="P89" s="1185" t="s">
        <v>238</v>
      </c>
      <c r="Q89" s="1184">
        <v>109</v>
      </c>
      <c r="R89" s="1184">
        <v>109</v>
      </c>
      <c r="S89" s="1190">
        <v>63</v>
      </c>
      <c r="T89" s="174"/>
      <c r="U89" s="1191" t="s">
        <v>496</v>
      </c>
      <c r="V89" s="496" t="s">
        <v>2940</v>
      </c>
      <c r="W89" s="496"/>
      <c r="X89" s="1027" t="s">
        <v>86</v>
      </c>
      <c r="Y89" s="1246"/>
      <c r="Z89" s="1027"/>
      <c r="AA89" s="1246"/>
      <c r="AB89" s="1027"/>
      <c r="AC89" s="1246"/>
      <c r="AD89" s="1027"/>
      <c r="AE89" s="1246">
        <v>0.00749537037037037</v>
      </c>
      <c r="AF89" s="1027">
        <v>1</v>
      </c>
      <c r="AG89" s="1246"/>
      <c r="AH89" s="1027"/>
      <c r="AI89" s="1247">
        <v>1</v>
      </c>
      <c r="AJ89" s="1233">
        <f t="shared" si="4"/>
        <v>1</v>
      </c>
      <c r="AL89" s="80"/>
      <c r="AM89" s="419"/>
      <c r="AN89" s="419"/>
      <c r="AO89" s="419"/>
      <c r="AP89" s="174"/>
      <c r="AQ89" s="174"/>
      <c r="AR89" s="80"/>
      <c r="AS89" s="419"/>
      <c r="AV89" s="80"/>
      <c r="AW89" s="419"/>
      <c r="AX89" s="419"/>
      <c r="AY89" s="419"/>
      <c r="AZ89" s="174"/>
      <c r="BA89" s="81"/>
      <c r="BB89" s="174"/>
      <c r="BC89" s="419"/>
      <c r="BF89" s="174"/>
      <c r="BH89" s="174"/>
      <c r="BJ89" s="174"/>
      <c r="BK89" s="174"/>
      <c r="BL89" s="174"/>
      <c r="BM89" s="420"/>
      <c r="BN89" s="420"/>
      <c r="BO89" s="420"/>
      <c r="BT89" s="174"/>
      <c r="BU89" s="81"/>
      <c r="BV89" s="174"/>
      <c r="BW89" s="420"/>
      <c r="BX89" s="420"/>
      <c r="BY89" s="420"/>
      <c r="CA89" s="121"/>
      <c r="CB89" s="121"/>
      <c r="CC89" s="121"/>
      <c r="CD89" s="174"/>
      <c r="CE89" s="421"/>
      <c r="CF89" s="422"/>
      <c r="CG89" s="423"/>
      <c r="CH89" s="423"/>
      <c r="CI89" s="423"/>
      <c r="CJ89" s="422"/>
      <c r="CK89" s="422"/>
      <c r="CL89" s="422"/>
      <c r="CN89" s="422"/>
      <c r="CO89" s="422"/>
      <c r="CP89" s="422"/>
      <c r="CQ89" s="421"/>
      <c r="CR89" s="421"/>
      <c r="CS89" s="421"/>
      <c r="CX89" s="422"/>
      <c r="CY89" s="422"/>
      <c r="CZ89" s="422"/>
      <c r="DA89" s="421"/>
      <c r="DB89" s="421"/>
      <c r="DC89" s="421"/>
      <c r="DH89" s="422"/>
      <c r="DI89" s="422"/>
      <c r="DJ89" s="422"/>
      <c r="DK89" s="424"/>
      <c r="DM89" s="424"/>
      <c r="DO89" s="421"/>
      <c r="DQ89" s="423"/>
      <c r="DR89" s="423"/>
      <c r="DS89" s="423"/>
      <c r="DT89" s="422"/>
      <c r="DV89" s="422"/>
      <c r="DX89" s="422"/>
      <c r="DY89" s="421"/>
      <c r="DZ89" s="422"/>
      <c r="EA89" s="424"/>
      <c r="EB89" s="424"/>
      <c r="EC89" s="424"/>
      <c r="EE89" s="425"/>
      <c r="EF89" s="425"/>
      <c r="EG89" s="425"/>
      <c r="EH89" s="422"/>
      <c r="EI89" s="422"/>
      <c r="EJ89" s="422"/>
      <c r="EK89" s="424"/>
      <c r="EL89" s="421"/>
      <c r="EM89" s="426"/>
      <c r="EN89" s="426"/>
      <c r="EO89" s="228"/>
      <c r="EP89" s="421"/>
      <c r="ER89" s="421"/>
      <c r="ES89" s="422"/>
      <c r="ET89" s="423"/>
      <c r="EU89" s="423"/>
      <c r="EV89" s="423"/>
      <c r="EW89" s="422"/>
      <c r="EY89" s="422"/>
      <c r="FA89" s="422"/>
      <c r="FB89" s="421"/>
      <c r="FC89" s="174"/>
      <c r="FD89" s="121"/>
      <c r="FE89" s="121"/>
      <c r="FF89" s="121"/>
      <c r="FG89" s="174"/>
      <c r="FH89" s="174"/>
      <c r="FI89" s="174"/>
      <c r="FK89" s="174"/>
      <c r="FL89" s="174"/>
      <c r="FM89" s="174"/>
      <c r="FP89" s="421"/>
      <c r="FR89" s="419"/>
      <c r="FS89" s="419"/>
      <c r="FT89" s="419"/>
      <c r="FW89" s="174"/>
      <c r="FY89" s="174"/>
      <c r="FZ89" s="174"/>
      <c r="GA89" s="174"/>
    </row>
    <row r="90" spans="9:183" ht="12.75">
      <c r="I90" s="1191" t="s">
        <v>498</v>
      </c>
      <c r="J90" s="1186" t="s">
        <v>2816</v>
      </c>
      <c r="K90" s="1186" t="s">
        <v>1942</v>
      </c>
      <c r="L90" s="761" t="s">
        <v>86</v>
      </c>
      <c r="M90" s="1184">
        <v>108</v>
      </c>
      <c r="N90" s="1184" t="s">
        <v>238</v>
      </c>
      <c r="O90" s="1184" t="s">
        <v>238</v>
      </c>
      <c r="P90" s="1185" t="s">
        <v>238</v>
      </c>
      <c r="Q90" s="1184">
        <v>108</v>
      </c>
      <c r="R90" s="1184">
        <v>108</v>
      </c>
      <c r="S90" s="1190">
        <v>64</v>
      </c>
      <c r="T90" s="174"/>
      <c r="U90" s="1191" t="s">
        <v>498</v>
      </c>
      <c r="V90" s="496" t="s">
        <v>2941</v>
      </c>
      <c r="W90" s="496"/>
      <c r="X90" s="1027" t="s">
        <v>86</v>
      </c>
      <c r="Y90" s="1246"/>
      <c r="Z90" s="1027"/>
      <c r="AA90" s="1246"/>
      <c r="AB90" s="1027"/>
      <c r="AC90" s="1246"/>
      <c r="AD90" s="1027"/>
      <c r="AE90" s="1246">
        <v>0.007562152777777778</v>
      </c>
      <c r="AF90" s="1027">
        <v>1</v>
      </c>
      <c r="AG90" s="1246"/>
      <c r="AH90" s="1027"/>
      <c r="AI90" s="1247">
        <v>1</v>
      </c>
      <c r="AJ90" s="1233">
        <f t="shared" si="4"/>
        <v>1</v>
      </c>
      <c r="AL90" s="80"/>
      <c r="AM90" s="419"/>
      <c r="AN90" s="419"/>
      <c r="AO90" s="419"/>
      <c r="AP90" s="174"/>
      <c r="AQ90" s="174"/>
      <c r="AR90" s="80"/>
      <c r="AS90" s="419"/>
      <c r="AV90" s="80"/>
      <c r="AW90" s="419"/>
      <c r="AX90" s="419"/>
      <c r="AY90" s="419"/>
      <c r="AZ90" s="174"/>
      <c r="BA90" s="81"/>
      <c r="BB90" s="174"/>
      <c r="BC90" s="419"/>
      <c r="BF90" s="174"/>
      <c r="BH90" s="174"/>
      <c r="BJ90" s="174"/>
      <c r="BK90" s="174"/>
      <c r="BL90" s="174"/>
      <c r="BM90" s="420"/>
      <c r="BN90" s="420"/>
      <c r="BO90" s="420"/>
      <c r="BT90" s="174"/>
      <c r="BU90" s="81"/>
      <c r="BV90" s="174"/>
      <c r="BW90" s="420"/>
      <c r="BX90" s="420"/>
      <c r="BY90" s="420"/>
      <c r="CA90" s="121"/>
      <c r="CB90" s="121"/>
      <c r="CC90" s="121"/>
      <c r="CD90" s="174"/>
      <c r="CE90" s="421"/>
      <c r="CF90" s="422"/>
      <c r="CG90" s="423"/>
      <c r="CH90" s="423"/>
      <c r="CI90" s="423"/>
      <c r="CJ90" s="422"/>
      <c r="CK90" s="422"/>
      <c r="CL90" s="422"/>
      <c r="CN90" s="422"/>
      <c r="CO90" s="422"/>
      <c r="CP90" s="422"/>
      <c r="CQ90" s="421"/>
      <c r="CR90" s="421"/>
      <c r="CS90" s="421"/>
      <c r="CX90" s="422"/>
      <c r="CY90" s="422"/>
      <c r="CZ90" s="422"/>
      <c r="DA90" s="421"/>
      <c r="DB90" s="421"/>
      <c r="DC90" s="421"/>
      <c r="DH90" s="422"/>
      <c r="DI90" s="422"/>
      <c r="DJ90" s="422"/>
      <c r="DK90" s="424"/>
      <c r="DM90" s="424"/>
      <c r="DO90" s="421"/>
      <c r="DQ90" s="423"/>
      <c r="DR90" s="423"/>
      <c r="DS90" s="423"/>
      <c r="DT90" s="422"/>
      <c r="DV90" s="422"/>
      <c r="DX90" s="422"/>
      <c r="DY90" s="421"/>
      <c r="DZ90" s="422"/>
      <c r="EA90" s="424"/>
      <c r="EB90" s="424"/>
      <c r="EC90" s="424"/>
      <c r="EE90" s="425"/>
      <c r="EF90" s="425"/>
      <c r="EG90" s="425"/>
      <c r="EH90" s="422"/>
      <c r="EI90" s="422"/>
      <c r="EJ90" s="422"/>
      <c r="EK90" s="424"/>
      <c r="EL90" s="421"/>
      <c r="EM90" s="426"/>
      <c r="EN90" s="426"/>
      <c r="EO90" s="228"/>
      <c r="EP90" s="421"/>
      <c r="ER90" s="421"/>
      <c r="ES90" s="422"/>
      <c r="ET90" s="423"/>
      <c r="EU90" s="423"/>
      <c r="EV90" s="423"/>
      <c r="EW90" s="422"/>
      <c r="EY90" s="422"/>
      <c r="FA90" s="422"/>
      <c r="FB90" s="421"/>
      <c r="FC90" s="174"/>
      <c r="FD90" s="121"/>
      <c r="FE90" s="121"/>
      <c r="FF90" s="121"/>
      <c r="FG90" s="174"/>
      <c r="FH90" s="174"/>
      <c r="FI90" s="174"/>
      <c r="FK90" s="174"/>
      <c r="FL90" s="174"/>
      <c r="FM90" s="174"/>
      <c r="FP90" s="421"/>
      <c r="FR90" s="419"/>
      <c r="FS90" s="419"/>
      <c r="FT90" s="419"/>
      <c r="FW90" s="174"/>
      <c r="FY90" s="174"/>
      <c r="FZ90" s="174"/>
      <c r="GA90" s="174"/>
    </row>
    <row r="91" spans="9:183" ht="12.75">
      <c r="I91" s="1191" t="s">
        <v>500</v>
      </c>
      <c r="J91" s="1186" t="s">
        <v>1998</v>
      </c>
      <c r="K91" s="1186" t="s">
        <v>2849</v>
      </c>
      <c r="L91" s="761" t="s">
        <v>86</v>
      </c>
      <c r="M91" s="1184" t="s">
        <v>238</v>
      </c>
      <c r="N91" s="1184">
        <v>108</v>
      </c>
      <c r="O91" s="1184" t="s">
        <v>238</v>
      </c>
      <c r="P91" s="1185" t="s">
        <v>238</v>
      </c>
      <c r="Q91" s="1184">
        <v>108</v>
      </c>
      <c r="R91" s="1184">
        <v>108</v>
      </c>
      <c r="S91" s="1190">
        <v>65</v>
      </c>
      <c r="T91" s="174"/>
      <c r="U91" s="1191" t="s">
        <v>500</v>
      </c>
      <c r="V91" s="496" t="s">
        <v>2942</v>
      </c>
      <c r="W91" s="496"/>
      <c r="X91" s="1027" t="s">
        <v>86</v>
      </c>
      <c r="Y91" s="1246"/>
      <c r="Z91" s="1027"/>
      <c r="AA91" s="1246"/>
      <c r="AB91" s="1027"/>
      <c r="AC91" s="1246"/>
      <c r="AD91" s="1027"/>
      <c r="AE91" s="1246">
        <v>0.007570949074074074</v>
      </c>
      <c r="AF91" s="1027">
        <v>1</v>
      </c>
      <c r="AG91" s="1246"/>
      <c r="AH91" s="1027"/>
      <c r="AI91" s="1247">
        <v>1</v>
      </c>
      <c r="AJ91" s="1233">
        <f t="shared" si="4"/>
        <v>1</v>
      </c>
      <c r="AL91" s="80"/>
      <c r="AM91" s="419"/>
      <c r="AN91" s="419"/>
      <c r="AO91" s="419"/>
      <c r="AP91" s="174"/>
      <c r="AQ91" s="174"/>
      <c r="AR91" s="80"/>
      <c r="AS91" s="419"/>
      <c r="AV91" s="80"/>
      <c r="AW91" s="419"/>
      <c r="AX91" s="419"/>
      <c r="AY91" s="419"/>
      <c r="AZ91" s="174"/>
      <c r="BA91" s="81"/>
      <c r="BB91" s="174"/>
      <c r="BC91" s="419"/>
      <c r="BF91" s="174"/>
      <c r="BH91" s="174"/>
      <c r="BJ91" s="174"/>
      <c r="BK91" s="174"/>
      <c r="BL91" s="174"/>
      <c r="BM91" s="420"/>
      <c r="BN91" s="420"/>
      <c r="BO91" s="420"/>
      <c r="BT91" s="174"/>
      <c r="BU91" s="81"/>
      <c r="BV91" s="174"/>
      <c r="BW91" s="420"/>
      <c r="BX91" s="420"/>
      <c r="BY91" s="420"/>
      <c r="CA91" s="121"/>
      <c r="CB91" s="121"/>
      <c r="CC91" s="121"/>
      <c r="CD91" s="174"/>
      <c r="CE91" s="421"/>
      <c r="CF91" s="422"/>
      <c r="CG91" s="423"/>
      <c r="CH91" s="423"/>
      <c r="CI91" s="423"/>
      <c r="CJ91" s="422"/>
      <c r="CK91" s="422"/>
      <c r="CL91" s="422"/>
      <c r="CN91" s="422"/>
      <c r="CO91" s="422"/>
      <c r="CP91" s="422"/>
      <c r="CQ91" s="421"/>
      <c r="CR91" s="421"/>
      <c r="CS91" s="421"/>
      <c r="CX91" s="422"/>
      <c r="CY91" s="422"/>
      <c r="CZ91" s="422"/>
      <c r="DA91" s="421"/>
      <c r="DB91" s="421"/>
      <c r="DC91" s="421"/>
      <c r="DH91" s="422"/>
      <c r="DI91" s="422"/>
      <c r="DJ91" s="422"/>
      <c r="DK91" s="424"/>
      <c r="DM91" s="424"/>
      <c r="DO91" s="421"/>
      <c r="DQ91" s="423"/>
      <c r="DR91" s="423"/>
      <c r="DS91" s="423"/>
      <c r="DT91" s="422"/>
      <c r="DV91" s="422"/>
      <c r="DX91" s="422"/>
      <c r="DY91" s="421"/>
      <c r="DZ91" s="422"/>
      <c r="EA91" s="424"/>
      <c r="EB91" s="424"/>
      <c r="EC91" s="424"/>
      <c r="EE91" s="425"/>
      <c r="EF91" s="425"/>
      <c r="EG91" s="425"/>
      <c r="EH91" s="422"/>
      <c r="EI91" s="422"/>
      <c r="EJ91" s="422"/>
      <c r="EK91" s="424"/>
      <c r="EL91" s="421"/>
      <c r="EM91" s="426"/>
      <c r="EN91" s="426"/>
      <c r="EO91" s="228"/>
      <c r="EP91" s="421"/>
      <c r="ER91" s="421"/>
      <c r="ES91" s="422"/>
      <c r="ET91" s="423"/>
      <c r="EU91" s="423"/>
      <c r="EV91" s="423"/>
      <c r="EW91" s="422"/>
      <c r="EY91" s="422"/>
      <c r="FA91" s="422"/>
      <c r="FB91" s="421"/>
      <c r="FC91" s="174"/>
      <c r="FD91" s="121"/>
      <c r="FE91" s="121"/>
      <c r="FF91" s="121"/>
      <c r="FG91" s="174"/>
      <c r="FH91" s="174"/>
      <c r="FI91" s="174"/>
      <c r="FK91" s="174"/>
      <c r="FL91" s="174"/>
      <c r="FM91" s="174"/>
      <c r="FP91" s="421"/>
      <c r="FR91" s="419"/>
      <c r="FS91" s="419"/>
      <c r="FT91" s="419"/>
      <c r="FW91" s="174"/>
      <c r="FY91" s="174"/>
      <c r="FZ91" s="174"/>
      <c r="GA91" s="174"/>
    </row>
    <row r="92" spans="9:183" ht="12.75">
      <c r="I92" s="1191" t="s">
        <v>502</v>
      </c>
      <c r="J92" s="1186" t="s">
        <v>1943</v>
      </c>
      <c r="K92" s="1186" t="s">
        <v>1942</v>
      </c>
      <c r="L92" s="761" t="s">
        <v>86</v>
      </c>
      <c r="M92" s="1184">
        <v>107</v>
      </c>
      <c r="N92" s="1184" t="s">
        <v>238</v>
      </c>
      <c r="O92" s="1184" t="s">
        <v>238</v>
      </c>
      <c r="P92" s="1185" t="s">
        <v>238</v>
      </c>
      <c r="Q92" s="1184">
        <v>107</v>
      </c>
      <c r="R92" s="1184">
        <v>107</v>
      </c>
      <c r="S92" s="1190">
        <v>66</v>
      </c>
      <c r="T92" s="174"/>
      <c r="U92" s="1191" t="s">
        <v>502</v>
      </c>
      <c r="V92" s="496" t="s">
        <v>2943</v>
      </c>
      <c r="W92" s="496"/>
      <c r="X92" s="1027" t="s">
        <v>86</v>
      </c>
      <c r="Y92" s="1246"/>
      <c r="Z92" s="1027"/>
      <c r="AA92" s="1246"/>
      <c r="AB92" s="1027"/>
      <c r="AC92" s="1246"/>
      <c r="AD92" s="1027"/>
      <c r="AE92" s="1246">
        <v>0.007822222222222222</v>
      </c>
      <c r="AF92" s="1027">
        <v>1</v>
      </c>
      <c r="AG92" s="1246"/>
      <c r="AH92" s="1027"/>
      <c r="AI92" s="1247">
        <v>1</v>
      </c>
      <c r="AJ92" s="1233">
        <f t="shared" si="4"/>
        <v>1</v>
      </c>
      <c r="AL92" s="80"/>
      <c r="AM92" s="419"/>
      <c r="AN92" s="419"/>
      <c r="AO92" s="419"/>
      <c r="AP92" s="174"/>
      <c r="AQ92" s="174"/>
      <c r="AR92" s="80"/>
      <c r="AS92" s="419"/>
      <c r="AV92" s="80"/>
      <c r="AW92" s="419"/>
      <c r="AX92" s="419"/>
      <c r="AY92" s="419"/>
      <c r="AZ92" s="174"/>
      <c r="BA92" s="81"/>
      <c r="BB92" s="174"/>
      <c r="BC92" s="419"/>
      <c r="BF92" s="174"/>
      <c r="BH92" s="174"/>
      <c r="BJ92" s="174"/>
      <c r="BK92" s="174"/>
      <c r="BL92" s="174"/>
      <c r="BM92" s="420"/>
      <c r="BN92" s="420"/>
      <c r="BO92" s="420"/>
      <c r="BT92" s="174"/>
      <c r="BU92" s="81"/>
      <c r="BV92" s="174"/>
      <c r="BW92" s="420"/>
      <c r="BX92" s="420"/>
      <c r="BY92" s="420"/>
      <c r="CA92" s="121"/>
      <c r="CB92" s="121"/>
      <c r="CC92" s="121"/>
      <c r="CD92" s="174"/>
      <c r="CE92" s="421"/>
      <c r="CF92" s="422"/>
      <c r="CG92" s="423"/>
      <c r="CH92" s="423"/>
      <c r="CI92" s="423"/>
      <c r="CJ92" s="422"/>
      <c r="CK92" s="422"/>
      <c r="CL92" s="422"/>
      <c r="CN92" s="422"/>
      <c r="CO92" s="422"/>
      <c r="CP92" s="422"/>
      <c r="CQ92" s="421"/>
      <c r="CR92" s="421"/>
      <c r="CS92" s="421"/>
      <c r="CX92" s="422"/>
      <c r="CY92" s="422"/>
      <c r="CZ92" s="422"/>
      <c r="DA92" s="421"/>
      <c r="DB92" s="421"/>
      <c r="DC92" s="421"/>
      <c r="DH92" s="422"/>
      <c r="DI92" s="422"/>
      <c r="DJ92" s="422"/>
      <c r="DK92" s="424"/>
      <c r="DM92" s="424"/>
      <c r="DO92" s="421"/>
      <c r="DQ92" s="423"/>
      <c r="DR92" s="423"/>
      <c r="DS92" s="423"/>
      <c r="DT92" s="422"/>
      <c r="DV92" s="422"/>
      <c r="DX92" s="422"/>
      <c r="DY92" s="421"/>
      <c r="DZ92" s="422"/>
      <c r="EA92" s="424"/>
      <c r="EB92" s="424"/>
      <c r="EC92" s="424"/>
      <c r="EE92" s="425"/>
      <c r="EF92" s="425"/>
      <c r="EG92" s="425"/>
      <c r="EH92" s="422"/>
      <c r="EI92" s="422"/>
      <c r="EJ92" s="422"/>
      <c r="EK92" s="424"/>
      <c r="EL92" s="421"/>
      <c r="EM92" s="426"/>
      <c r="EN92" s="426"/>
      <c r="EO92" s="228"/>
      <c r="EP92" s="421"/>
      <c r="ER92" s="421"/>
      <c r="ES92" s="422"/>
      <c r="ET92" s="423"/>
      <c r="EU92" s="423"/>
      <c r="EV92" s="423"/>
      <c r="EW92" s="422"/>
      <c r="EY92" s="422"/>
      <c r="FA92" s="422"/>
      <c r="FB92" s="421"/>
      <c r="FC92" s="174"/>
      <c r="FD92" s="121"/>
      <c r="FE92" s="121"/>
      <c r="FF92" s="121"/>
      <c r="FG92" s="174"/>
      <c r="FH92" s="174"/>
      <c r="FI92" s="174"/>
      <c r="FK92" s="174"/>
      <c r="FL92" s="174"/>
      <c r="FM92" s="174"/>
      <c r="FP92" s="421"/>
      <c r="FR92" s="419"/>
      <c r="FS92" s="419"/>
      <c r="FT92" s="419"/>
      <c r="FW92" s="174"/>
      <c r="FY92" s="174"/>
      <c r="FZ92" s="174"/>
      <c r="GA92" s="174"/>
    </row>
    <row r="93" spans="9:183" ht="12.75">
      <c r="I93" s="1191" t="s">
        <v>504</v>
      </c>
      <c r="J93" s="1186" t="s">
        <v>1944</v>
      </c>
      <c r="K93" s="1186" t="s">
        <v>2850</v>
      </c>
      <c r="L93" s="761" t="s">
        <v>86</v>
      </c>
      <c r="M93" s="1184">
        <v>106</v>
      </c>
      <c r="N93" s="1184" t="s">
        <v>238</v>
      </c>
      <c r="O93" s="1184" t="s">
        <v>238</v>
      </c>
      <c r="P93" s="1185" t="s">
        <v>238</v>
      </c>
      <c r="Q93" s="1184">
        <v>106</v>
      </c>
      <c r="R93" s="1184">
        <v>106</v>
      </c>
      <c r="S93" s="1190">
        <v>67</v>
      </c>
      <c r="T93" s="174"/>
      <c r="U93" s="1191" t="s">
        <v>504</v>
      </c>
      <c r="V93" s="496" t="s">
        <v>2944</v>
      </c>
      <c r="W93" s="496"/>
      <c r="X93" s="1027" t="s">
        <v>86</v>
      </c>
      <c r="Y93" s="1246"/>
      <c r="Z93" s="1027"/>
      <c r="AA93" s="1246"/>
      <c r="AB93" s="1027"/>
      <c r="AC93" s="1246"/>
      <c r="AD93" s="1027"/>
      <c r="AE93" s="1246">
        <v>0.008201273148148149</v>
      </c>
      <c r="AF93" s="1027">
        <v>1</v>
      </c>
      <c r="AG93" s="1246"/>
      <c r="AH93" s="1027"/>
      <c r="AI93" s="1247">
        <v>1</v>
      </c>
      <c r="AJ93" s="1233">
        <f t="shared" si="4"/>
        <v>1</v>
      </c>
      <c r="AL93" s="80"/>
      <c r="AM93" s="419"/>
      <c r="AN93" s="419"/>
      <c r="AO93" s="419"/>
      <c r="AP93" s="174"/>
      <c r="AQ93" s="174"/>
      <c r="AR93" s="80"/>
      <c r="AS93" s="419"/>
      <c r="AV93" s="80"/>
      <c r="AW93" s="419"/>
      <c r="AX93" s="419"/>
      <c r="AY93" s="419"/>
      <c r="AZ93" s="174"/>
      <c r="BA93" s="81"/>
      <c r="BB93" s="174"/>
      <c r="BC93" s="419"/>
      <c r="BF93" s="174"/>
      <c r="BH93" s="174"/>
      <c r="BJ93" s="174"/>
      <c r="BK93" s="174"/>
      <c r="BL93" s="174"/>
      <c r="BM93" s="420"/>
      <c r="BN93" s="420"/>
      <c r="BO93" s="420"/>
      <c r="BT93" s="174"/>
      <c r="BU93" s="81"/>
      <c r="BV93" s="174"/>
      <c r="BW93" s="420"/>
      <c r="BX93" s="420"/>
      <c r="BY93" s="420"/>
      <c r="CA93" s="121"/>
      <c r="CB93" s="121"/>
      <c r="CC93" s="121"/>
      <c r="CD93" s="174"/>
      <c r="CE93" s="421"/>
      <c r="CF93" s="422"/>
      <c r="CG93" s="423"/>
      <c r="CH93" s="423"/>
      <c r="CI93" s="423"/>
      <c r="CJ93" s="422"/>
      <c r="CK93" s="422"/>
      <c r="CL93" s="422"/>
      <c r="CN93" s="422"/>
      <c r="CO93" s="422"/>
      <c r="CP93" s="422"/>
      <c r="CQ93" s="421"/>
      <c r="CR93" s="421"/>
      <c r="CS93" s="421"/>
      <c r="CX93" s="422"/>
      <c r="CY93" s="422"/>
      <c r="CZ93" s="422"/>
      <c r="DA93" s="421"/>
      <c r="DB93" s="421"/>
      <c r="DC93" s="421"/>
      <c r="DH93" s="422"/>
      <c r="DI93" s="422"/>
      <c r="DJ93" s="422"/>
      <c r="DK93" s="424"/>
      <c r="DM93" s="424"/>
      <c r="DO93" s="421"/>
      <c r="DQ93" s="423"/>
      <c r="DR93" s="423"/>
      <c r="DS93" s="423"/>
      <c r="DT93" s="422"/>
      <c r="DV93" s="422"/>
      <c r="DX93" s="422"/>
      <c r="DY93" s="421"/>
      <c r="DZ93" s="422"/>
      <c r="EA93" s="424"/>
      <c r="EB93" s="424"/>
      <c r="EC93" s="424"/>
      <c r="EE93" s="425"/>
      <c r="EF93" s="425"/>
      <c r="EG93" s="425"/>
      <c r="EH93" s="422"/>
      <c r="EI93" s="422"/>
      <c r="EJ93" s="422"/>
      <c r="EK93" s="424"/>
      <c r="EL93" s="421"/>
      <c r="EM93" s="426"/>
      <c r="EN93" s="426"/>
      <c r="EO93" s="228"/>
      <c r="EP93" s="421"/>
      <c r="ER93" s="421"/>
      <c r="ES93" s="422"/>
      <c r="ET93" s="423"/>
      <c r="EU93" s="423"/>
      <c r="EV93" s="423"/>
      <c r="EW93" s="422"/>
      <c r="EY93" s="422"/>
      <c r="FA93" s="422"/>
      <c r="FB93" s="421"/>
      <c r="FC93" s="174"/>
      <c r="FD93" s="121"/>
      <c r="FE93" s="121"/>
      <c r="FF93" s="121"/>
      <c r="FG93" s="174"/>
      <c r="FH93" s="174"/>
      <c r="FI93" s="174"/>
      <c r="FK93" s="174"/>
      <c r="FL93" s="174"/>
      <c r="FM93" s="174"/>
      <c r="FP93" s="421"/>
      <c r="FR93" s="419"/>
      <c r="FS93" s="419"/>
      <c r="FT93" s="419"/>
      <c r="FW93" s="174"/>
      <c r="FY93" s="174"/>
      <c r="FZ93" s="174"/>
      <c r="GA93" s="174"/>
    </row>
    <row r="94" spans="9:183" ht="12.75">
      <c r="I94" s="1191" t="s">
        <v>506</v>
      </c>
      <c r="J94" s="1186" t="s">
        <v>562</v>
      </c>
      <c r="K94" s="762" t="s">
        <v>2103</v>
      </c>
      <c r="L94" s="761" t="s">
        <v>86</v>
      </c>
      <c r="M94" s="1184" t="s">
        <v>238</v>
      </c>
      <c r="N94" s="1184" t="s">
        <v>238</v>
      </c>
      <c r="O94" s="1184">
        <v>105</v>
      </c>
      <c r="P94" s="1185" t="s">
        <v>238</v>
      </c>
      <c r="Q94" s="1184">
        <v>105</v>
      </c>
      <c r="R94" s="1184">
        <v>105</v>
      </c>
      <c r="S94" s="1190">
        <v>68</v>
      </c>
      <c r="T94" s="174"/>
      <c r="U94" s="1191" t="s">
        <v>506</v>
      </c>
      <c r="V94" s="496" t="s">
        <v>2945</v>
      </c>
      <c r="W94" s="496"/>
      <c r="X94" s="1027" t="s">
        <v>86</v>
      </c>
      <c r="Y94" s="1246"/>
      <c r="Z94" s="1027"/>
      <c r="AA94" s="1246"/>
      <c r="AB94" s="1027"/>
      <c r="AC94" s="1246"/>
      <c r="AD94" s="1027"/>
      <c r="AE94" s="1246">
        <v>0.00833125</v>
      </c>
      <c r="AF94" s="1027">
        <v>1</v>
      </c>
      <c r="AG94" s="1246"/>
      <c r="AH94" s="1027"/>
      <c r="AI94" s="1247">
        <v>1</v>
      </c>
      <c r="AJ94" s="1233">
        <f t="shared" si="4"/>
        <v>1</v>
      </c>
      <c r="AL94" s="80"/>
      <c r="AM94" s="419"/>
      <c r="AN94" s="419"/>
      <c r="AO94" s="419"/>
      <c r="AP94" s="174"/>
      <c r="AQ94" s="174"/>
      <c r="AR94" s="80"/>
      <c r="AS94" s="419"/>
      <c r="AV94" s="80"/>
      <c r="AW94" s="419"/>
      <c r="AX94" s="419"/>
      <c r="AY94" s="419"/>
      <c r="AZ94" s="174"/>
      <c r="BA94" s="81"/>
      <c r="BB94" s="174"/>
      <c r="BC94" s="419"/>
      <c r="BF94" s="174"/>
      <c r="BH94" s="174"/>
      <c r="BJ94" s="174"/>
      <c r="BK94" s="174"/>
      <c r="BL94" s="174"/>
      <c r="BM94" s="420"/>
      <c r="BN94" s="420"/>
      <c r="BO94" s="420"/>
      <c r="BT94" s="174"/>
      <c r="BU94" s="81"/>
      <c r="BV94" s="174"/>
      <c r="BW94" s="420"/>
      <c r="BX94" s="420"/>
      <c r="BY94" s="420"/>
      <c r="CA94" s="121"/>
      <c r="CB94" s="121"/>
      <c r="CC94" s="121"/>
      <c r="CD94" s="174"/>
      <c r="CE94" s="421"/>
      <c r="CF94" s="422"/>
      <c r="CG94" s="423"/>
      <c r="CH94" s="423"/>
      <c r="CI94" s="423"/>
      <c r="CJ94" s="422"/>
      <c r="CK94" s="422"/>
      <c r="CL94" s="422"/>
      <c r="CN94" s="422"/>
      <c r="CO94" s="422"/>
      <c r="CP94" s="422"/>
      <c r="CQ94" s="421"/>
      <c r="CR94" s="421"/>
      <c r="CS94" s="421"/>
      <c r="CX94" s="422"/>
      <c r="CY94" s="422"/>
      <c r="CZ94" s="422"/>
      <c r="DA94" s="421"/>
      <c r="DB94" s="421"/>
      <c r="DC94" s="421"/>
      <c r="DH94" s="422"/>
      <c r="DI94" s="422"/>
      <c r="DJ94" s="422"/>
      <c r="DK94" s="424"/>
      <c r="DM94" s="424"/>
      <c r="DO94" s="421"/>
      <c r="DQ94" s="423"/>
      <c r="DR94" s="423"/>
      <c r="DS94" s="423"/>
      <c r="DT94" s="422"/>
      <c r="DV94" s="422"/>
      <c r="DX94" s="422"/>
      <c r="DY94" s="421"/>
      <c r="DZ94" s="422"/>
      <c r="EA94" s="424"/>
      <c r="EB94" s="424"/>
      <c r="EC94" s="424"/>
      <c r="EE94" s="425"/>
      <c r="EF94" s="425"/>
      <c r="EG94" s="425"/>
      <c r="EH94" s="422"/>
      <c r="EI94" s="422"/>
      <c r="EJ94" s="422"/>
      <c r="EK94" s="424"/>
      <c r="EL94" s="421"/>
      <c r="EM94" s="426"/>
      <c r="EN94" s="426"/>
      <c r="EO94" s="228"/>
      <c r="EP94" s="421"/>
      <c r="ER94" s="421"/>
      <c r="ES94" s="422"/>
      <c r="ET94" s="423"/>
      <c r="EU94" s="423"/>
      <c r="EV94" s="423"/>
      <c r="EW94" s="422"/>
      <c r="EY94" s="422"/>
      <c r="FA94" s="422"/>
      <c r="FB94" s="421"/>
      <c r="FC94" s="174"/>
      <c r="FD94" s="121"/>
      <c r="FE94" s="121"/>
      <c r="FF94" s="121"/>
      <c r="FG94" s="174"/>
      <c r="FH94" s="174"/>
      <c r="FI94" s="174"/>
      <c r="FK94" s="174"/>
      <c r="FL94" s="174"/>
      <c r="FM94" s="174"/>
      <c r="FP94" s="421"/>
      <c r="FR94" s="419"/>
      <c r="FS94" s="419"/>
      <c r="FT94" s="419"/>
      <c r="FW94" s="174"/>
      <c r="FY94" s="174"/>
      <c r="FZ94" s="174"/>
      <c r="GA94" s="174"/>
    </row>
    <row r="95" spans="9:183" ht="12.75">
      <c r="I95" s="1191" t="s">
        <v>508</v>
      </c>
      <c r="J95" s="1186" t="s">
        <v>1945</v>
      </c>
      <c r="K95" s="1186" t="s">
        <v>2851</v>
      </c>
      <c r="L95" s="761" t="s">
        <v>86</v>
      </c>
      <c r="M95" s="1184">
        <v>105</v>
      </c>
      <c r="N95" s="1184" t="s">
        <v>238</v>
      </c>
      <c r="O95" s="1184" t="s">
        <v>238</v>
      </c>
      <c r="P95" s="1185" t="s">
        <v>238</v>
      </c>
      <c r="Q95" s="1184">
        <v>105</v>
      </c>
      <c r="R95" s="1184">
        <v>105</v>
      </c>
      <c r="S95" s="1190">
        <v>69</v>
      </c>
      <c r="T95" s="174"/>
      <c r="U95" s="1191" t="s">
        <v>508</v>
      </c>
      <c r="V95" s="496" t="s">
        <v>2946</v>
      </c>
      <c r="W95" s="496"/>
      <c r="X95" s="1027" t="s">
        <v>86</v>
      </c>
      <c r="Y95" s="1246"/>
      <c r="Z95" s="1027"/>
      <c r="AA95" s="1246"/>
      <c r="AB95" s="1027"/>
      <c r="AC95" s="1246"/>
      <c r="AD95" s="1027"/>
      <c r="AE95" s="1246">
        <v>0.008585879629629629</v>
      </c>
      <c r="AF95" s="1027">
        <v>1</v>
      </c>
      <c r="AG95" s="1246"/>
      <c r="AH95" s="1027"/>
      <c r="AI95" s="1247">
        <v>1</v>
      </c>
      <c r="AJ95" s="1233">
        <f t="shared" si="4"/>
        <v>1</v>
      </c>
      <c r="AL95" s="80"/>
      <c r="AM95" s="419"/>
      <c r="AN95" s="419"/>
      <c r="AO95" s="419"/>
      <c r="AP95" s="174"/>
      <c r="AQ95" s="174"/>
      <c r="AR95" s="80"/>
      <c r="AS95" s="419"/>
      <c r="AV95" s="80"/>
      <c r="AW95" s="419"/>
      <c r="AX95" s="419"/>
      <c r="AY95" s="419"/>
      <c r="AZ95" s="174"/>
      <c r="BA95" s="81"/>
      <c r="BB95" s="174"/>
      <c r="BC95" s="419"/>
      <c r="BF95" s="174"/>
      <c r="BH95" s="174"/>
      <c r="BJ95" s="174"/>
      <c r="BK95" s="174"/>
      <c r="BL95" s="174"/>
      <c r="BM95" s="420"/>
      <c r="BN95" s="420"/>
      <c r="BO95" s="420"/>
      <c r="BT95" s="174"/>
      <c r="BU95" s="81"/>
      <c r="BV95" s="174"/>
      <c r="BW95" s="420"/>
      <c r="BX95" s="420"/>
      <c r="BY95" s="420"/>
      <c r="CA95" s="121"/>
      <c r="CB95" s="121"/>
      <c r="CC95" s="121"/>
      <c r="CD95" s="174"/>
      <c r="CE95" s="421"/>
      <c r="CF95" s="422"/>
      <c r="CG95" s="423"/>
      <c r="CH95" s="423"/>
      <c r="CI95" s="423"/>
      <c r="CJ95" s="422"/>
      <c r="CK95" s="422"/>
      <c r="CL95" s="422"/>
      <c r="CN95" s="422"/>
      <c r="CO95" s="422"/>
      <c r="CP95" s="422"/>
      <c r="CQ95" s="421"/>
      <c r="CR95" s="421"/>
      <c r="CS95" s="421"/>
      <c r="CX95" s="422"/>
      <c r="CY95" s="422"/>
      <c r="CZ95" s="422"/>
      <c r="DA95" s="421"/>
      <c r="DB95" s="421"/>
      <c r="DC95" s="421"/>
      <c r="DH95" s="422"/>
      <c r="DI95" s="422"/>
      <c r="DJ95" s="422"/>
      <c r="DK95" s="424"/>
      <c r="DM95" s="424"/>
      <c r="DO95" s="421"/>
      <c r="DQ95" s="423"/>
      <c r="DR95" s="423"/>
      <c r="DS95" s="423"/>
      <c r="DT95" s="422"/>
      <c r="DV95" s="422"/>
      <c r="DX95" s="422"/>
      <c r="DY95" s="421"/>
      <c r="DZ95" s="422"/>
      <c r="EA95" s="424"/>
      <c r="EB95" s="424"/>
      <c r="EC95" s="424"/>
      <c r="EE95" s="425"/>
      <c r="EF95" s="425"/>
      <c r="EG95" s="425"/>
      <c r="EH95" s="422"/>
      <c r="EI95" s="422"/>
      <c r="EJ95" s="422"/>
      <c r="EK95" s="424"/>
      <c r="EL95" s="421"/>
      <c r="EM95" s="426"/>
      <c r="EN95" s="426"/>
      <c r="EO95" s="228"/>
      <c r="EP95" s="421"/>
      <c r="ER95" s="421"/>
      <c r="ES95" s="422"/>
      <c r="ET95" s="423"/>
      <c r="EU95" s="423"/>
      <c r="EV95" s="423"/>
      <c r="EW95" s="422"/>
      <c r="EY95" s="422"/>
      <c r="FA95" s="422"/>
      <c r="FB95" s="421"/>
      <c r="FC95" s="174"/>
      <c r="FD95" s="121"/>
      <c r="FE95" s="121"/>
      <c r="FF95" s="121"/>
      <c r="FG95" s="174"/>
      <c r="FH95" s="174"/>
      <c r="FI95" s="174"/>
      <c r="FK95" s="174"/>
      <c r="FL95" s="174"/>
      <c r="FM95" s="174"/>
      <c r="FP95" s="421"/>
      <c r="FR95" s="419"/>
      <c r="FS95" s="419"/>
      <c r="FT95" s="419"/>
      <c r="FW95" s="174"/>
      <c r="FY95" s="174"/>
      <c r="FZ95" s="174"/>
      <c r="GA95" s="174"/>
    </row>
    <row r="96" spans="9:183" ht="12.75">
      <c r="I96" s="1191" t="s">
        <v>511</v>
      </c>
      <c r="J96" s="1186" t="s">
        <v>2000</v>
      </c>
      <c r="K96" s="762" t="s">
        <v>2072</v>
      </c>
      <c r="L96" s="761" t="s">
        <v>86</v>
      </c>
      <c r="M96" s="1184" t="s">
        <v>238</v>
      </c>
      <c r="N96" s="1184">
        <v>105</v>
      </c>
      <c r="O96" s="1184" t="s">
        <v>238</v>
      </c>
      <c r="P96" s="1185" t="s">
        <v>238</v>
      </c>
      <c r="Q96" s="1184">
        <v>105</v>
      </c>
      <c r="R96" s="1184">
        <v>105</v>
      </c>
      <c r="S96" s="1190">
        <v>70</v>
      </c>
      <c r="T96" s="174"/>
      <c r="U96" s="1191" t="s">
        <v>511</v>
      </c>
      <c r="V96" s="496" t="s">
        <v>2947</v>
      </c>
      <c r="W96" s="496"/>
      <c r="X96" s="1027" t="s">
        <v>86</v>
      </c>
      <c r="Y96" s="1246"/>
      <c r="Z96" s="1027"/>
      <c r="AA96" s="1246"/>
      <c r="AB96" s="1027"/>
      <c r="AC96" s="1246"/>
      <c r="AD96" s="1027"/>
      <c r="AE96" s="1246">
        <v>0.008897337962962963</v>
      </c>
      <c r="AF96" s="1027">
        <v>1</v>
      </c>
      <c r="AG96" s="1246"/>
      <c r="AH96" s="1027"/>
      <c r="AI96" s="1247">
        <v>1</v>
      </c>
      <c r="AJ96" s="1233">
        <f t="shared" si="4"/>
        <v>1</v>
      </c>
      <c r="AL96" s="80"/>
      <c r="AM96" s="419"/>
      <c r="AN96" s="419"/>
      <c r="AO96" s="419"/>
      <c r="AP96" s="174"/>
      <c r="AQ96" s="174"/>
      <c r="AR96" s="80"/>
      <c r="AS96" s="419"/>
      <c r="AV96" s="80"/>
      <c r="AW96" s="419"/>
      <c r="AX96" s="419"/>
      <c r="AY96" s="419"/>
      <c r="AZ96" s="174"/>
      <c r="BA96" s="81"/>
      <c r="BB96" s="174"/>
      <c r="BC96" s="419"/>
      <c r="BF96" s="174"/>
      <c r="BH96" s="174"/>
      <c r="BJ96" s="174"/>
      <c r="BK96" s="174"/>
      <c r="BL96" s="174"/>
      <c r="BM96" s="420"/>
      <c r="BN96" s="420"/>
      <c r="BO96" s="420"/>
      <c r="BT96" s="174"/>
      <c r="BU96" s="81"/>
      <c r="BV96" s="174"/>
      <c r="BW96" s="420"/>
      <c r="BX96" s="420"/>
      <c r="BY96" s="420"/>
      <c r="CA96" s="121"/>
      <c r="CB96" s="121"/>
      <c r="CC96" s="121"/>
      <c r="CD96" s="174"/>
      <c r="CE96" s="421"/>
      <c r="CF96" s="422"/>
      <c r="CG96" s="423"/>
      <c r="CH96" s="423"/>
      <c r="CI96" s="423"/>
      <c r="CJ96" s="422"/>
      <c r="CK96" s="422"/>
      <c r="CL96" s="422"/>
      <c r="CN96" s="422"/>
      <c r="CO96" s="422"/>
      <c r="CP96" s="422"/>
      <c r="CQ96" s="421"/>
      <c r="CR96" s="421"/>
      <c r="CS96" s="421"/>
      <c r="CX96" s="422"/>
      <c r="CY96" s="422"/>
      <c r="CZ96" s="422"/>
      <c r="DA96" s="421"/>
      <c r="DB96" s="421"/>
      <c r="DC96" s="421"/>
      <c r="DH96" s="422"/>
      <c r="DI96" s="422"/>
      <c r="DJ96" s="422"/>
      <c r="DK96" s="424"/>
      <c r="DM96" s="424"/>
      <c r="DO96" s="421"/>
      <c r="DQ96" s="423"/>
      <c r="DR96" s="423"/>
      <c r="DS96" s="423"/>
      <c r="DT96" s="422"/>
      <c r="DV96" s="422"/>
      <c r="DX96" s="422"/>
      <c r="DY96" s="421"/>
      <c r="DZ96" s="422"/>
      <c r="EA96" s="424"/>
      <c r="EB96" s="424"/>
      <c r="EC96" s="424"/>
      <c r="EE96" s="425"/>
      <c r="EF96" s="425"/>
      <c r="EG96" s="425"/>
      <c r="EH96" s="422"/>
      <c r="EI96" s="422"/>
      <c r="EJ96" s="422"/>
      <c r="EK96" s="424"/>
      <c r="EL96" s="421"/>
      <c r="EM96" s="426"/>
      <c r="EN96" s="426"/>
      <c r="EO96" s="228"/>
      <c r="EP96" s="421"/>
      <c r="ER96" s="421"/>
      <c r="ES96" s="422"/>
      <c r="ET96" s="423"/>
      <c r="EU96" s="423"/>
      <c r="EV96" s="423"/>
      <c r="EW96" s="422"/>
      <c r="EY96" s="422"/>
      <c r="FA96" s="422"/>
      <c r="FB96" s="421"/>
      <c r="FC96" s="174"/>
      <c r="FD96" s="121"/>
      <c r="FE96" s="121"/>
      <c r="FF96" s="121"/>
      <c r="FG96" s="174"/>
      <c r="FH96" s="174"/>
      <c r="FI96" s="174"/>
      <c r="FK96" s="174"/>
      <c r="FL96" s="174"/>
      <c r="FM96" s="174"/>
      <c r="FP96" s="421"/>
      <c r="FR96" s="419"/>
      <c r="FS96" s="419"/>
      <c r="FT96" s="419"/>
      <c r="FW96" s="174"/>
      <c r="FY96" s="174"/>
      <c r="FZ96" s="174"/>
      <c r="GA96" s="174"/>
    </row>
    <row r="97" spans="9:183" ht="12.75">
      <c r="I97" s="1191" t="s">
        <v>2783</v>
      </c>
      <c r="J97" s="1186" t="s">
        <v>1947</v>
      </c>
      <c r="K97" s="1186" t="s">
        <v>2852</v>
      </c>
      <c r="L97" s="761" t="s">
        <v>86</v>
      </c>
      <c r="M97" s="1184">
        <v>103</v>
      </c>
      <c r="N97" s="1184" t="s">
        <v>238</v>
      </c>
      <c r="O97" s="1184" t="s">
        <v>238</v>
      </c>
      <c r="P97" s="1185" t="s">
        <v>238</v>
      </c>
      <c r="Q97" s="1184">
        <v>103</v>
      </c>
      <c r="R97" s="1184">
        <v>103</v>
      </c>
      <c r="S97" s="1190">
        <v>71</v>
      </c>
      <c r="T97" s="174"/>
      <c r="U97" s="1191" t="s">
        <v>2783</v>
      </c>
      <c r="V97" s="496" t="s">
        <v>2948</v>
      </c>
      <c r="W97" s="496"/>
      <c r="X97" s="1027" t="s">
        <v>86</v>
      </c>
      <c r="Y97" s="1246"/>
      <c r="Z97" s="1027"/>
      <c r="AA97" s="1246"/>
      <c r="AB97" s="1027"/>
      <c r="AC97" s="1246"/>
      <c r="AD97" s="1027"/>
      <c r="AE97" s="1246">
        <v>0.009782986111111112</v>
      </c>
      <c r="AF97" s="1027">
        <v>1</v>
      </c>
      <c r="AG97" s="1246"/>
      <c r="AH97" s="1027"/>
      <c r="AI97" s="1247">
        <v>1</v>
      </c>
      <c r="AJ97" s="1233">
        <f t="shared" si="4"/>
        <v>1</v>
      </c>
      <c r="AL97" s="80"/>
      <c r="AM97" s="419"/>
      <c r="AN97" s="419"/>
      <c r="AO97" s="419"/>
      <c r="AP97" s="174"/>
      <c r="AQ97" s="174"/>
      <c r="AR97" s="80"/>
      <c r="AS97" s="419"/>
      <c r="AV97" s="80"/>
      <c r="AW97" s="419"/>
      <c r="AX97" s="419"/>
      <c r="AY97" s="419"/>
      <c r="AZ97" s="174"/>
      <c r="BA97" s="81"/>
      <c r="BB97" s="174"/>
      <c r="BC97" s="419"/>
      <c r="BF97" s="174"/>
      <c r="BH97" s="174"/>
      <c r="BJ97" s="174"/>
      <c r="BK97" s="174"/>
      <c r="BL97" s="174"/>
      <c r="BM97" s="420"/>
      <c r="BN97" s="420"/>
      <c r="BO97" s="420"/>
      <c r="BT97" s="174"/>
      <c r="BU97" s="81"/>
      <c r="BV97" s="174"/>
      <c r="BW97" s="420"/>
      <c r="BX97" s="420"/>
      <c r="BY97" s="420"/>
      <c r="CA97" s="121"/>
      <c r="CB97" s="121"/>
      <c r="CC97" s="121"/>
      <c r="CD97" s="174"/>
      <c r="CE97" s="421"/>
      <c r="CF97" s="422"/>
      <c r="CG97" s="423"/>
      <c r="CH97" s="423"/>
      <c r="CI97" s="423"/>
      <c r="CJ97" s="422"/>
      <c r="CK97" s="422"/>
      <c r="CL97" s="422"/>
      <c r="CN97" s="422"/>
      <c r="CO97" s="422"/>
      <c r="CP97" s="422"/>
      <c r="CQ97" s="421"/>
      <c r="CR97" s="421"/>
      <c r="CS97" s="421"/>
      <c r="CX97" s="422"/>
      <c r="CY97" s="422"/>
      <c r="CZ97" s="422"/>
      <c r="DA97" s="421"/>
      <c r="DB97" s="421"/>
      <c r="DC97" s="421"/>
      <c r="DH97" s="422"/>
      <c r="DI97" s="422"/>
      <c r="DJ97" s="422"/>
      <c r="DK97" s="424"/>
      <c r="DM97" s="424"/>
      <c r="DO97" s="421"/>
      <c r="DQ97" s="423"/>
      <c r="DR97" s="423"/>
      <c r="DS97" s="423"/>
      <c r="DT97" s="422"/>
      <c r="DV97" s="422"/>
      <c r="DX97" s="422"/>
      <c r="DY97" s="421"/>
      <c r="DZ97" s="422"/>
      <c r="EA97" s="424"/>
      <c r="EB97" s="424"/>
      <c r="EC97" s="424"/>
      <c r="EE97" s="425"/>
      <c r="EF97" s="425"/>
      <c r="EG97" s="425"/>
      <c r="EH97" s="422"/>
      <c r="EI97" s="422"/>
      <c r="EJ97" s="422"/>
      <c r="EK97" s="424"/>
      <c r="EL97" s="421"/>
      <c r="EM97" s="426"/>
      <c r="EN97" s="426"/>
      <c r="EO97" s="228"/>
      <c r="EP97" s="421"/>
      <c r="ER97" s="421"/>
      <c r="ES97" s="422"/>
      <c r="ET97" s="423"/>
      <c r="EU97" s="423"/>
      <c r="EV97" s="423"/>
      <c r="EW97" s="422"/>
      <c r="EY97" s="422"/>
      <c r="FA97" s="422"/>
      <c r="FB97" s="421"/>
      <c r="FC97" s="174"/>
      <c r="FD97" s="121"/>
      <c r="FE97" s="121"/>
      <c r="FF97" s="121"/>
      <c r="FG97" s="174"/>
      <c r="FH97" s="174"/>
      <c r="FI97" s="174"/>
      <c r="FK97" s="174"/>
      <c r="FL97" s="174"/>
      <c r="FM97" s="174"/>
      <c r="FP97" s="421"/>
      <c r="FR97" s="419"/>
      <c r="FS97" s="419"/>
      <c r="FT97" s="419"/>
      <c r="FW97" s="174"/>
      <c r="FY97" s="174"/>
      <c r="FZ97" s="174"/>
      <c r="GA97" s="174"/>
    </row>
    <row r="98" spans="9:183" ht="12.75">
      <c r="I98" s="1191" t="s">
        <v>2784</v>
      </c>
      <c r="J98" s="1186" t="s">
        <v>1994</v>
      </c>
      <c r="K98" s="762" t="s">
        <v>2861</v>
      </c>
      <c r="L98" s="761" t="s">
        <v>86</v>
      </c>
      <c r="M98" s="1184" t="s">
        <v>238</v>
      </c>
      <c r="N98" s="1184">
        <v>102</v>
      </c>
      <c r="O98" s="1184" t="s">
        <v>238</v>
      </c>
      <c r="P98" s="1185" t="s">
        <v>238</v>
      </c>
      <c r="Q98" s="1184">
        <v>102</v>
      </c>
      <c r="R98" s="1184">
        <v>102</v>
      </c>
      <c r="S98" s="1190">
        <v>72</v>
      </c>
      <c r="T98" s="174"/>
      <c r="U98" s="1191" t="s">
        <v>2784</v>
      </c>
      <c r="V98" s="496" t="s">
        <v>2949</v>
      </c>
      <c r="W98" s="496" t="s">
        <v>1542</v>
      </c>
      <c r="X98" s="1027" t="s">
        <v>86</v>
      </c>
      <c r="Y98" s="1246"/>
      <c r="Z98" s="1027"/>
      <c r="AA98" s="1246"/>
      <c r="AB98" s="1027"/>
      <c r="AC98" s="1246"/>
      <c r="AD98" s="1027"/>
      <c r="AE98" s="1246"/>
      <c r="AF98" s="1027"/>
      <c r="AG98" s="1246">
        <v>0.004345949074074074</v>
      </c>
      <c r="AH98" s="1027">
        <v>1</v>
      </c>
      <c r="AI98" s="1247">
        <v>1</v>
      </c>
      <c r="AJ98" s="1233">
        <f aca="true" t="shared" si="5" ref="AJ98:AJ129">Z98+AB98+AD98+AF98+AH98</f>
        <v>1</v>
      </c>
      <c r="AL98" s="80"/>
      <c r="AM98" s="419"/>
      <c r="AN98" s="419"/>
      <c r="AO98" s="419"/>
      <c r="AP98" s="174"/>
      <c r="AQ98" s="174"/>
      <c r="AR98" s="80"/>
      <c r="AS98" s="419"/>
      <c r="AV98" s="80"/>
      <c r="AW98" s="419"/>
      <c r="AX98" s="419"/>
      <c r="AY98" s="419"/>
      <c r="AZ98" s="174"/>
      <c r="BA98" s="81"/>
      <c r="BB98" s="174"/>
      <c r="BC98" s="419"/>
      <c r="BF98" s="174"/>
      <c r="BH98" s="174"/>
      <c r="BJ98" s="174"/>
      <c r="BK98" s="174"/>
      <c r="BL98" s="174"/>
      <c r="BM98" s="420"/>
      <c r="BN98" s="420"/>
      <c r="BO98" s="420"/>
      <c r="BT98" s="174"/>
      <c r="BU98" s="81"/>
      <c r="BV98" s="174"/>
      <c r="BW98" s="420"/>
      <c r="BX98" s="420"/>
      <c r="BY98" s="420"/>
      <c r="CA98" s="121"/>
      <c r="CB98" s="121"/>
      <c r="CC98" s="121"/>
      <c r="CD98" s="174"/>
      <c r="CE98" s="421"/>
      <c r="CF98" s="422"/>
      <c r="CG98" s="423"/>
      <c r="CH98" s="423"/>
      <c r="CI98" s="423"/>
      <c r="CJ98" s="422"/>
      <c r="CK98" s="422"/>
      <c r="CL98" s="422"/>
      <c r="CN98" s="422"/>
      <c r="CO98" s="422"/>
      <c r="CP98" s="422"/>
      <c r="CQ98" s="421"/>
      <c r="CR98" s="421"/>
      <c r="CS98" s="421"/>
      <c r="CX98" s="422"/>
      <c r="CY98" s="422"/>
      <c r="CZ98" s="422"/>
      <c r="DA98" s="421"/>
      <c r="DB98" s="421"/>
      <c r="DC98" s="421"/>
      <c r="DH98" s="422"/>
      <c r="DI98" s="422"/>
      <c r="DJ98" s="422"/>
      <c r="DK98" s="424"/>
      <c r="DM98" s="424"/>
      <c r="DO98" s="421"/>
      <c r="DQ98" s="423"/>
      <c r="DR98" s="423"/>
      <c r="DS98" s="423"/>
      <c r="DT98" s="422"/>
      <c r="DV98" s="422"/>
      <c r="DX98" s="422"/>
      <c r="DY98" s="421"/>
      <c r="DZ98" s="422"/>
      <c r="EA98" s="424"/>
      <c r="EB98" s="424"/>
      <c r="EC98" s="424"/>
      <c r="EE98" s="425"/>
      <c r="EF98" s="425"/>
      <c r="EG98" s="425"/>
      <c r="EH98" s="422"/>
      <c r="EI98" s="422"/>
      <c r="EJ98" s="422"/>
      <c r="EK98" s="424"/>
      <c r="EL98" s="421"/>
      <c r="EM98" s="426"/>
      <c r="EN98" s="426"/>
      <c r="EO98" s="228"/>
      <c r="EP98" s="421"/>
      <c r="ER98" s="421"/>
      <c r="ES98" s="422"/>
      <c r="ET98" s="423"/>
      <c r="EU98" s="423"/>
      <c r="EV98" s="423"/>
      <c r="EW98" s="422"/>
      <c r="EY98" s="422"/>
      <c r="FA98" s="422"/>
      <c r="FB98" s="421"/>
      <c r="FC98" s="174"/>
      <c r="FD98" s="121"/>
      <c r="FE98" s="121"/>
      <c r="FF98" s="121"/>
      <c r="FG98" s="174"/>
      <c r="FH98" s="174"/>
      <c r="FI98" s="174"/>
      <c r="FK98" s="174"/>
      <c r="FL98" s="174"/>
      <c r="FM98" s="174"/>
      <c r="FP98" s="421"/>
      <c r="FR98" s="419"/>
      <c r="FS98" s="419"/>
      <c r="FT98" s="419"/>
      <c r="FW98" s="174"/>
      <c r="FY98" s="174"/>
      <c r="FZ98" s="174"/>
      <c r="GA98" s="174"/>
    </row>
    <row r="99" spans="9:183" ht="12.75">
      <c r="I99" s="1191" t="s">
        <v>2785</v>
      </c>
      <c r="J99" s="1186" t="s">
        <v>674</v>
      </c>
      <c r="K99" s="1186" t="s">
        <v>2854</v>
      </c>
      <c r="L99" s="761" t="s">
        <v>86</v>
      </c>
      <c r="M99" s="1184" t="s">
        <v>238</v>
      </c>
      <c r="N99" s="1184">
        <v>101</v>
      </c>
      <c r="O99" s="1184" t="s">
        <v>238</v>
      </c>
      <c r="P99" s="1185" t="s">
        <v>238</v>
      </c>
      <c r="Q99" s="1184">
        <v>101</v>
      </c>
      <c r="R99" s="1184">
        <v>101</v>
      </c>
      <c r="S99" s="1190">
        <v>73</v>
      </c>
      <c r="T99" s="174"/>
      <c r="U99" s="1191" t="s">
        <v>2785</v>
      </c>
      <c r="V99" s="496" t="s">
        <v>2950</v>
      </c>
      <c r="W99" s="496" t="s">
        <v>2841</v>
      </c>
      <c r="X99" s="1027" t="s">
        <v>86</v>
      </c>
      <c r="Y99" s="1246"/>
      <c r="Z99" s="1027"/>
      <c r="AA99" s="1246"/>
      <c r="AB99" s="1027"/>
      <c r="AC99" s="1246"/>
      <c r="AD99" s="1027"/>
      <c r="AE99" s="1246"/>
      <c r="AF99" s="1027"/>
      <c r="AG99" s="1246">
        <v>0.005120833333333333</v>
      </c>
      <c r="AH99" s="1027">
        <v>1</v>
      </c>
      <c r="AI99" s="1247">
        <v>1</v>
      </c>
      <c r="AJ99" s="1233">
        <f t="shared" si="5"/>
        <v>1</v>
      </c>
      <c r="AL99" s="80"/>
      <c r="AM99" s="419"/>
      <c r="AN99" s="419"/>
      <c r="AO99" s="419"/>
      <c r="AP99" s="174"/>
      <c r="AQ99" s="174"/>
      <c r="AR99" s="80"/>
      <c r="AS99" s="419"/>
      <c r="AV99" s="80"/>
      <c r="AW99" s="419"/>
      <c r="AX99" s="419"/>
      <c r="AY99" s="419"/>
      <c r="AZ99" s="174"/>
      <c r="BA99" s="81"/>
      <c r="BB99" s="174"/>
      <c r="BC99" s="419"/>
      <c r="BF99" s="174"/>
      <c r="BH99" s="174"/>
      <c r="BJ99" s="174"/>
      <c r="BK99" s="174"/>
      <c r="BL99" s="174"/>
      <c r="BM99" s="420"/>
      <c r="BN99" s="420"/>
      <c r="BO99" s="420"/>
      <c r="BT99" s="174"/>
      <c r="BU99" s="81"/>
      <c r="BV99" s="174"/>
      <c r="BW99" s="420"/>
      <c r="BX99" s="420"/>
      <c r="BY99" s="420"/>
      <c r="CA99" s="121"/>
      <c r="CB99" s="121"/>
      <c r="CC99" s="121"/>
      <c r="CD99" s="174"/>
      <c r="CE99" s="421"/>
      <c r="CF99" s="422"/>
      <c r="CG99" s="423"/>
      <c r="CH99" s="423"/>
      <c r="CI99" s="423"/>
      <c r="CJ99" s="422"/>
      <c r="CK99" s="422"/>
      <c r="CL99" s="422"/>
      <c r="CN99" s="422"/>
      <c r="CO99" s="422"/>
      <c r="CP99" s="422"/>
      <c r="CQ99" s="421"/>
      <c r="CR99" s="421"/>
      <c r="CS99" s="421"/>
      <c r="CX99" s="422"/>
      <c r="CY99" s="422"/>
      <c r="CZ99" s="422"/>
      <c r="DA99" s="421"/>
      <c r="DB99" s="421"/>
      <c r="DC99" s="421"/>
      <c r="DH99" s="422"/>
      <c r="DI99" s="422"/>
      <c r="DJ99" s="422"/>
      <c r="DK99" s="424"/>
      <c r="DM99" s="424"/>
      <c r="DO99" s="421"/>
      <c r="DQ99" s="423"/>
      <c r="DR99" s="423"/>
      <c r="DS99" s="423"/>
      <c r="DT99" s="422"/>
      <c r="DV99" s="422"/>
      <c r="DX99" s="422"/>
      <c r="DY99" s="421"/>
      <c r="DZ99" s="422"/>
      <c r="EA99" s="424"/>
      <c r="EB99" s="424"/>
      <c r="EC99" s="424"/>
      <c r="EE99" s="425"/>
      <c r="EF99" s="425"/>
      <c r="EG99" s="425"/>
      <c r="EH99" s="422"/>
      <c r="EI99" s="422"/>
      <c r="EJ99" s="422"/>
      <c r="EK99" s="424"/>
      <c r="EL99" s="421"/>
      <c r="EM99" s="426"/>
      <c r="EN99" s="426"/>
      <c r="EO99" s="228"/>
      <c r="EP99" s="421"/>
      <c r="ER99" s="421"/>
      <c r="ES99" s="422"/>
      <c r="ET99" s="423"/>
      <c r="EU99" s="423"/>
      <c r="EV99" s="423"/>
      <c r="EW99" s="422"/>
      <c r="EY99" s="422"/>
      <c r="FA99" s="422"/>
      <c r="FB99" s="421"/>
      <c r="FC99" s="174"/>
      <c r="FD99" s="121"/>
      <c r="FE99" s="121"/>
      <c r="FF99" s="121"/>
      <c r="FG99" s="174"/>
      <c r="FH99" s="174"/>
      <c r="FI99" s="174"/>
      <c r="FK99" s="174"/>
      <c r="FL99" s="174"/>
      <c r="FM99" s="174"/>
      <c r="FP99" s="421"/>
      <c r="FR99" s="419"/>
      <c r="FS99" s="419"/>
      <c r="FT99" s="419"/>
      <c r="FW99" s="174"/>
      <c r="FY99" s="174"/>
      <c r="FZ99" s="174"/>
      <c r="GA99" s="174"/>
    </row>
    <row r="100" spans="9:183" ht="12.75">
      <c r="I100" s="1191" t="s">
        <v>2786</v>
      </c>
      <c r="J100" s="1186" t="s">
        <v>2236</v>
      </c>
      <c r="K100" s="1186" t="s">
        <v>2078</v>
      </c>
      <c r="L100" s="761" t="s">
        <v>86</v>
      </c>
      <c r="M100" s="1184" t="s">
        <v>238</v>
      </c>
      <c r="N100" s="1184" t="s">
        <v>238</v>
      </c>
      <c r="O100" s="1184">
        <v>100</v>
      </c>
      <c r="P100" s="1185" t="s">
        <v>238</v>
      </c>
      <c r="Q100" s="1184">
        <v>100</v>
      </c>
      <c r="R100" s="1184">
        <v>100</v>
      </c>
      <c r="S100" s="1190">
        <v>74</v>
      </c>
      <c r="T100" s="174"/>
      <c r="U100" s="1191" t="s">
        <v>2786</v>
      </c>
      <c r="V100" s="496" t="s">
        <v>2951</v>
      </c>
      <c r="W100" s="496" t="s">
        <v>2841</v>
      </c>
      <c r="X100" s="1027" t="s">
        <v>86</v>
      </c>
      <c r="Y100" s="1246"/>
      <c r="Z100" s="1027"/>
      <c r="AA100" s="1246"/>
      <c r="AB100" s="1027"/>
      <c r="AC100" s="1246"/>
      <c r="AD100" s="1027"/>
      <c r="AE100" s="1246"/>
      <c r="AF100" s="1027"/>
      <c r="AG100" s="1246">
        <v>0.005212847222222222</v>
      </c>
      <c r="AH100" s="1027">
        <v>1</v>
      </c>
      <c r="AI100" s="1247">
        <v>1</v>
      </c>
      <c r="AJ100" s="1233">
        <f t="shared" si="5"/>
        <v>1</v>
      </c>
      <c r="AL100" s="80"/>
      <c r="AM100" s="419"/>
      <c r="AN100" s="419"/>
      <c r="AO100" s="419"/>
      <c r="AP100" s="174"/>
      <c r="AQ100" s="174"/>
      <c r="AR100" s="80"/>
      <c r="AS100" s="419"/>
      <c r="AV100" s="80"/>
      <c r="AW100" s="419"/>
      <c r="AX100" s="419"/>
      <c r="AY100" s="419"/>
      <c r="AZ100" s="174"/>
      <c r="BA100" s="81"/>
      <c r="BB100" s="174"/>
      <c r="BC100" s="419"/>
      <c r="BF100" s="174"/>
      <c r="BH100" s="174"/>
      <c r="BJ100" s="174"/>
      <c r="BK100" s="174"/>
      <c r="BL100" s="174"/>
      <c r="BM100" s="420"/>
      <c r="BN100" s="420"/>
      <c r="BO100" s="420"/>
      <c r="BT100" s="174"/>
      <c r="BU100" s="81"/>
      <c r="BV100" s="174"/>
      <c r="BW100" s="420"/>
      <c r="BX100" s="420"/>
      <c r="BY100" s="420"/>
      <c r="CA100" s="121"/>
      <c r="CB100" s="121"/>
      <c r="CC100" s="121"/>
      <c r="CD100" s="174"/>
      <c r="CE100" s="421"/>
      <c r="CF100" s="422"/>
      <c r="CG100" s="423"/>
      <c r="CH100" s="423"/>
      <c r="CI100" s="423"/>
      <c r="CJ100" s="422"/>
      <c r="CK100" s="422"/>
      <c r="CL100" s="422"/>
      <c r="CN100" s="422"/>
      <c r="CO100" s="422"/>
      <c r="CP100" s="422"/>
      <c r="CQ100" s="421"/>
      <c r="CR100" s="421"/>
      <c r="CS100" s="421"/>
      <c r="CX100" s="422"/>
      <c r="CY100" s="422"/>
      <c r="CZ100" s="422"/>
      <c r="DA100" s="421"/>
      <c r="DB100" s="421"/>
      <c r="DC100" s="421"/>
      <c r="DH100" s="422"/>
      <c r="DI100" s="422"/>
      <c r="DJ100" s="422"/>
      <c r="DK100" s="424"/>
      <c r="DM100" s="424"/>
      <c r="DO100" s="421"/>
      <c r="DQ100" s="423"/>
      <c r="DR100" s="423"/>
      <c r="DS100" s="423"/>
      <c r="DT100" s="422"/>
      <c r="DV100" s="422"/>
      <c r="DX100" s="422"/>
      <c r="DY100" s="421"/>
      <c r="DZ100" s="422"/>
      <c r="EA100" s="424"/>
      <c r="EB100" s="424"/>
      <c r="EC100" s="424"/>
      <c r="EE100" s="425"/>
      <c r="EF100" s="425"/>
      <c r="EG100" s="425"/>
      <c r="EH100" s="422"/>
      <c r="EI100" s="422"/>
      <c r="EJ100" s="422"/>
      <c r="EK100" s="424"/>
      <c r="EL100" s="421"/>
      <c r="EM100" s="426"/>
      <c r="EN100" s="426"/>
      <c r="EO100" s="228"/>
      <c r="EP100" s="421"/>
      <c r="ER100" s="421"/>
      <c r="ES100" s="422"/>
      <c r="ET100" s="423"/>
      <c r="EU100" s="423"/>
      <c r="EV100" s="423"/>
      <c r="EW100" s="422"/>
      <c r="EY100" s="422"/>
      <c r="FA100" s="422"/>
      <c r="FB100" s="421"/>
      <c r="FC100" s="174"/>
      <c r="FD100" s="121"/>
      <c r="FE100" s="121"/>
      <c r="FF100" s="121"/>
      <c r="FG100" s="174"/>
      <c r="FH100" s="174"/>
      <c r="FI100" s="174"/>
      <c r="FK100" s="174"/>
      <c r="FL100" s="174"/>
      <c r="FM100" s="174"/>
      <c r="FP100" s="421"/>
      <c r="FR100" s="419"/>
      <c r="FS100" s="419"/>
      <c r="FT100" s="419"/>
      <c r="FW100" s="174"/>
      <c r="FY100" s="174"/>
      <c r="FZ100" s="174"/>
      <c r="GA100" s="174"/>
    </row>
    <row r="101" spans="9:183" ht="12.75">
      <c r="I101" s="1191" t="s">
        <v>2787</v>
      </c>
      <c r="J101" s="1186" t="s">
        <v>392</v>
      </c>
      <c r="K101" s="1186" t="s">
        <v>2858</v>
      </c>
      <c r="L101" s="761" t="s">
        <v>86</v>
      </c>
      <c r="M101" s="1184">
        <v>99</v>
      </c>
      <c r="N101" s="1184" t="s">
        <v>238</v>
      </c>
      <c r="O101" s="1184" t="s">
        <v>238</v>
      </c>
      <c r="P101" s="1185" t="s">
        <v>238</v>
      </c>
      <c r="Q101" s="1184">
        <v>99</v>
      </c>
      <c r="R101" s="1184">
        <v>99</v>
      </c>
      <c r="S101" s="1190">
        <v>75</v>
      </c>
      <c r="T101" s="174"/>
      <c r="U101" s="1191" t="s">
        <v>2787</v>
      </c>
      <c r="V101" s="496" t="s">
        <v>2952</v>
      </c>
      <c r="W101" s="496" t="s">
        <v>2887</v>
      </c>
      <c r="X101" s="1027" t="s">
        <v>86</v>
      </c>
      <c r="Y101" s="1246"/>
      <c r="Z101" s="1027"/>
      <c r="AA101" s="1246"/>
      <c r="AB101" s="1027"/>
      <c r="AC101" s="1246"/>
      <c r="AD101" s="1027"/>
      <c r="AE101" s="1246"/>
      <c r="AF101" s="1027"/>
      <c r="AG101" s="1246">
        <v>0.005270833333333333</v>
      </c>
      <c r="AH101" s="1027">
        <v>1</v>
      </c>
      <c r="AI101" s="1247">
        <v>1</v>
      </c>
      <c r="AJ101" s="1233">
        <f t="shared" si="5"/>
        <v>1</v>
      </c>
      <c r="AL101" s="80"/>
      <c r="AM101" s="419"/>
      <c r="AN101" s="419"/>
      <c r="AO101" s="419"/>
      <c r="AP101" s="174"/>
      <c r="AQ101" s="174"/>
      <c r="AR101" s="80"/>
      <c r="AS101" s="419"/>
      <c r="AV101" s="80"/>
      <c r="AW101" s="419"/>
      <c r="AX101" s="419"/>
      <c r="AY101" s="419"/>
      <c r="AZ101" s="174"/>
      <c r="BA101" s="81"/>
      <c r="BB101" s="174"/>
      <c r="BC101" s="419"/>
      <c r="BF101" s="174"/>
      <c r="BH101" s="174"/>
      <c r="BJ101" s="174"/>
      <c r="BK101" s="174"/>
      <c r="BL101" s="174"/>
      <c r="BM101" s="420"/>
      <c r="BN101" s="420"/>
      <c r="BO101" s="420"/>
      <c r="BT101" s="174"/>
      <c r="BU101" s="81"/>
      <c r="BV101" s="174"/>
      <c r="BW101" s="420"/>
      <c r="BX101" s="420"/>
      <c r="BY101" s="420"/>
      <c r="CA101" s="121"/>
      <c r="CB101" s="121"/>
      <c r="CC101" s="121"/>
      <c r="CD101" s="174"/>
      <c r="CE101" s="421"/>
      <c r="CF101" s="422"/>
      <c r="CG101" s="423"/>
      <c r="CH101" s="423"/>
      <c r="CI101" s="423"/>
      <c r="CJ101" s="422"/>
      <c r="CK101" s="422"/>
      <c r="CL101" s="422"/>
      <c r="CN101" s="422"/>
      <c r="CO101" s="422"/>
      <c r="CP101" s="422"/>
      <c r="CQ101" s="421"/>
      <c r="CR101" s="421"/>
      <c r="CS101" s="421"/>
      <c r="CX101" s="422"/>
      <c r="CY101" s="422"/>
      <c r="CZ101" s="422"/>
      <c r="DA101" s="421"/>
      <c r="DB101" s="421"/>
      <c r="DC101" s="421"/>
      <c r="DH101" s="422"/>
      <c r="DI101" s="422"/>
      <c r="DJ101" s="422"/>
      <c r="DK101" s="424"/>
      <c r="DM101" s="424"/>
      <c r="DO101" s="421"/>
      <c r="DQ101" s="423"/>
      <c r="DR101" s="423"/>
      <c r="DS101" s="423"/>
      <c r="DT101" s="422"/>
      <c r="DV101" s="422"/>
      <c r="DX101" s="422"/>
      <c r="DY101" s="421"/>
      <c r="DZ101" s="422"/>
      <c r="EA101" s="424"/>
      <c r="EB101" s="424"/>
      <c r="EC101" s="424"/>
      <c r="EE101" s="425"/>
      <c r="EF101" s="425"/>
      <c r="EG101" s="425"/>
      <c r="EH101" s="422"/>
      <c r="EI101" s="422"/>
      <c r="EJ101" s="422"/>
      <c r="EK101" s="424"/>
      <c r="EL101" s="421"/>
      <c r="EM101" s="426"/>
      <c r="EN101" s="426"/>
      <c r="EO101" s="228"/>
      <c r="EP101" s="421"/>
      <c r="ER101" s="421"/>
      <c r="ES101" s="422"/>
      <c r="ET101" s="423"/>
      <c r="EU101" s="423"/>
      <c r="EV101" s="423"/>
      <c r="EW101" s="422"/>
      <c r="EY101" s="422"/>
      <c r="FA101" s="422"/>
      <c r="FB101" s="421"/>
      <c r="FC101" s="174"/>
      <c r="FD101" s="121"/>
      <c r="FE101" s="121"/>
      <c r="FF101" s="121"/>
      <c r="FG101" s="174"/>
      <c r="FH101" s="174"/>
      <c r="FI101" s="174"/>
      <c r="FK101" s="174"/>
      <c r="FL101" s="174"/>
      <c r="FM101" s="174"/>
      <c r="FP101" s="421"/>
      <c r="FR101" s="419"/>
      <c r="FS101" s="419"/>
      <c r="FT101" s="419"/>
      <c r="FW101" s="174"/>
      <c r="FY101" s="174"/>
      <c r="FZ101" s="174"/>
      <c r="GA101" s="174"/>
    </row>
    <row r="102" spans="9:183" ht="12.75">
      <c r="I102" s="1191" t="s">
        <v>2788</v>
      </c>
      <c r="J102" s="1186" t="s">
        <v>2817</v>
      </c>
      <c r="K102" s="762" t="s">
        <v>2079</v>
      </c>
      <c r="L102" s="761" t="s">
        <v>86</v>
      </c>
      <c r="M102" s="1184" t="s">
        <v>238</v>
      </c>
      <c r="N102" s="1184" t="s">
        <v>238</v>
      </c>
      <c r="O102" s="1184">
        <v>98</v>
      </c>
      <c r="P102" s="1185" t="s">
        <v>238</v>
      </c>
      <c r="Q102" s="1184">
        <v>98</v>
      </c>
      <c r="R102" s="1184">
        <v>98</v>
      </c>
      <c r="S102" s="1190">
        <v>76</v>
      </c>
      <c r="T102" s="174"/>
      <c r="U102" s="1191" t="s">
        <v>2788</v>
      </c>
      <c r="V102" s="496" t="s">
        <v>2953</v>
      </c>
      <c r="W102" s="496" t="s">
        <v>2954</v>
      </c>
      <c r="X102" s="1027" t="s">
        <v>86</v>
      </c>
      <c r="Y102" s="1246"/>
      <c r="Z102" s="1027"/>
      <c r="AA102" s="1246"/>
      <c r="AB102" s="1027"/>
      <c r="AC102" s="1246"/>
      <c r="AD102" s="1027"/>
      <c r="AE102" s="1246"/>
      <c r="AF102" s="1027"/>
      <c r="AG102" s="1246">
        <v>0.005357523148148149</v>
      </c>
      <c r="AH102" s="1027">
        <v>1</v>
      </c>
      <c r="AI102" s="1247">
        <v>1</v>
      </c>
      <c r="AJ102" s="1233">
        <f t="shared" si="5"/>
        <v>1</v>
      </c>
      <c r="AL102" s="80"/>
      <c r="AM102" s="419"/>
      <c r="AN102" s="419"/>
      <c r="AO102" s="419"/>
      <c r="AP102" s="174"/>
      <c r="AQ102" s="174"/>
      <c r="AR102" s="80"/>
      <c r="AS102" s="419"/>
      <c r="AV102" s="80"/>
      <c r="AW102" s="419"/>
      <c r="AX102" s="419"/>
      <c r="AY102" s="419"/>
      <c r="AZ102" s="174"/>
      <c r="BA102" s="81"/>
      <c r="BB102" s="174"/>
      <c r="BC102" s="419"/>
      <c r="BF102" s="174"/>
      <c r="BH102" s="174"/>
      <c r="BJ102" s="174"/>
      <c r="BK102" s="174"/>
      <c r="BL102" s="174"/>
      <c r="BM102" s="420"/>
      <c r="BN102" s="420"/>
      <c r="BO102" s="420"/>
      <c r="BT102" s="174"/>
      <c r="BU102" s="81"/>
      <c r="BV102" s="174"/>
      <c r="BW102" s="420"/>
      <c r="BX102" s="420"/>
      <c r="BY102" s="420"/>
      <c r="CA102" s="121"/>
      <c r="CB102" s="121"/>
      <c r="CC102" s="121"/>
      <c r="CD102" s="174"/>
      <c r="CE102" s="421"/>
      <c r="CF102" s="422"/>
      <c r="CG102" s="423"/>
      <c r="CH102" s="423"/>
      <c r="CI102" s="423"/>
      <c r="CJ102" s="422"/>
      <c r="CK102" s="422"/>
      <c r="CL102" s="422"/>
      <c r="CN102" s="422"/>
      <c r="CO102" s="422"/>
      <c r="CP102" s="422"/>
      <c r="CQ102" s="421"/>
      <c r="CR102" s="421"/>
      <c r="CS102" s="421"/>
      <c r="CX102" s="422"/>
      <c r="CY102" s="422"/>
      <c r="CZ102" s="422"/>
      <c r="DA102" s="421"/>
      <c r="DB102" s="421"/>
      <c r="DC102" s="421"/>
      <c r="DH102" s="422"/>
      <c r="DI102" s="422"/>
      <c r="DJ102" s="422"/>
      <c r="DK102" s="424"/>
      <c r="DM102" s="424"/>
      <c r="DO102" s="421"/>
      <c r="DQ102" s="423"/>
      <c r="DR102" s="423"/>
      <c r="DS102" s="423"/>
      <c r="DT102" s="422"/>
      <c r="DV102" s="422"/>
      <c r="DX102" s="422"/>
      <c r="DY102" s="421"/>
      <c r="DZ102" s="422"/>
      <c r="EA102" s="424"/>
      <c r="EB102" s="424"/>
      <c r="EC102" s="424"/>
      <c r="EE102" s="425"/>
      <c r="EF102" s="425"/>
      <c r="EG102" s="425"/>
      <c r="EH102" s="422"/>
      <c r="EI102" s="422"/>
      <c r="EJ102" s="422"/>
      <c r="EK102" s="424"/>
      <c r="EL102" s="421"/>
      <c r="EM102" s="426"/>
      <c r="EN102" s="426"/>
      <c r="EO102" s="228"/>
      <c r="EP102" s="421"/>
      <c r="ER102" s="421"/>
      <c r="ES102" s="422"/>
      <c r="ET102" s="423"/>
      <c r="EU102" s="423"/>
      <c r="EV102" s="423"/>
      <c r="EW102" s="422"/>
      <c r="EY102" s="422"/>
      <c r="FA102" s="422"/>
      <c r="FB102" s="421"/>
      <c r="FC102" s="174"/>
      <c r="FD102" s="121"/>
      <c r="FE102" s="121"/>
      <c r="FF102" s="121"/>
      <c r="FG102" s="174"/>
      <c r="FH102" s="174"/>
      <c r="FI102" s="174"/>
      <c r="FK102" s="174"/>
      <c r="FL102" s="174"/>
      <c r="FM102" s="174"/>
      <c r="FP102" s="421"/>
      <c r="FR102" s="419"/>
      <c r="FS102" s="419"/>
      <c r="FT102" s="419"/>
      <c r="FW102" s="174"/>
      <c r="FY102" s="174"/>
      <c r="FZ102" s="174"/>
      <c r="GA102" s="174"/>
    </row>
    <row r="103" spans="9:183" ht="12.75">
      <c r="I103" s="1191" t="s">
        <v>2789</v>
      </c>
      <c r="J103" s="1186" t="s">
        <v>1949</v>
      </c>
      <c r="K103" s="762" t="s">
        <v>2862</v>
      </c>
      <c r="L103" s="761" t="s">
        <v>86</v>
      </c>
      <c r="M103" s="1184">
        <v>98</v>
      </c>
      <c r="N103" s="1184" t="s">
        <v>238</v>
      </c>
      <c r="O103" s="1184" t="s">
        <v>238</v>
      </c>
      <c r="P103" s="1185" t="s">
        <v>238</v>
      </c>
      <c r="Q103" s="1184">
        <v>98</v>
      </c>
      <c r="R103" s="1184">
        <v>98</v>
      </c>
      <c r="S103" s="1190">
        <v>77</v>
      </c>
      <c r="T103" s="174"/>
      <c r="U103" s="1191" t="s">
        <v>2789</v>
      </c>
      <c r="V103" s="496" t="s">
        <v>2955</v>
      </c>
      <c r="W103" s="496" t="s">
        <v>2956</v>
      </c>
      <c r="X103" s="1027" t="s">
        <v>86</v>
      </c>
      <c r="Y103" s="1246"/>
      <c r="Z103" s="1027"/>
      <c r="AA103" s="1246"/>
      <c r="AB103" s="1027"/>
      <c r="AC103" s="1246"/>
      <c r="AD103" s="1027"/>
      <c r="AE103" s="1246"/>
      <c r="AF103" s="1027"/>
      <c r="AG103" s="1246">
        <v>0.0056226851851851846</v>
      </c>
      <c r="AH103" s="1027">
        <v>1</v>
      </c>
      <c r="AI103" s="1247">
        <v>1</v>
      </c>
      <c r="AJ103" s="1233">
        <f t="shared" si="5"/>
        <v>1</v>
      </c>
      <c r="AL103" s="80"/>
      <c r="AM103" s="419"/>
      <c r="AN103" s="419"/>
      <c r="AO103" s="419"/>
      <c r="AP103" s="174"/>
      <c r="AQ103" s="174"/>
      <c r="AR103" s="80"/>
      <c r="AS103" s="419"/>
      <c r="AV103" s="80"/>
      <c r="AW103" s="419"/>
      <c r="AX103" s="419"/>
      <c r="AY103" s="419"/>
      <c r="AZ103" s="174"/>
      <c r="BA103" s="81"/>
      <c r="BB103" s="174"/>
      <c r="BC103" s="419"/>
      <c r="BF103" s="174"/>
      <c r="BH103" s="174"/>
      <c r="BJ103" s="174"/>
      <c r="BK103" s="174"/>
      <c r="BL103" s="174"/>
      <c r="BM103" s="420"/>
      <c r="BN103" s="420"/>
      <c r="BO103" s="420"/>
      <c r="BT103" s="174"/>
      <c r="BU103" s="81"/>
      <c r="BV103" s="174"/>
      <c r="BW103" s="420"/>
      <c r="BX103" s="420"/>
      <c r="BY103" s="420"/>
      <c r="CA103" s="121"/>
      <c r="CB103" s="121"/>
      <c r="CC103" s="121"/>
      <c r="CD103" s="174"/>
      <c r="CE103" s="421"/>
      <c r="CF103" s="422"/>
      <c r="CG103" s="423"/>
      <c r="CH103" s="423"/>
      <c r="CI103" s="423"/>
      <c r="CJ103" s="422"/>
      <c r="CK103" s="422"/>
      <c r="CL103" s="422"/>
      <c r="CN103" s="422"/>
      <c r="CO103" s="422"/>
      <c r="CP103" s="422"/>
      <c r="CQ103" s="421"/>
      <c r="CR103" s="421"/>
      <c r="CS103" s="421"/>
      <c r="CX103" s="422"/>
      <c r="CY103" s="422"/>
      <c r="CZ103" s="422"/>
      <c r="DA103" s="421"/>
      <c r="DB103" s="421"/>
      <c r="DC103" s="421"/>
      <c r="DH103" s="422"/>
      <c r="DI103" s="422"/>
      <c r="DJ103" s="422"/>
      <c r="DK103" s="424"/>
      <c r="DM103" s="424"/>
      <c r="DO103" s="421"/>
      <c r="DQ103" s="423"/>
      <c r="DR103" s="423"/>
      <c r="DS103" s="423"/>
      <c r="DT103" s="422"/>
      <c r="DV103" s="422"/>
      <c r="DX103" s="422"/>
      <c r="DY103" s="421"/>
      <c r="DZ103" s="422"/>
      <c r="EA103" s="424"/>
      <c r="EB103" s="424"/>
      <c r="EC103" s="424"/>
      <c r="EE103" s="425"/>
      <c r="EF103" s="425"/>
      <c r="EG103" s="425"/>
      <c r="EH103" s="422"/>
      <c r="EI103" s="422"/>
      <c r="EJ103" s="422"/>
      <c r="EK103" s="424"/>
      <c r="EL103" s="421"/>
      <c r="EM103" s="426"/>
      <c r="EN103" s="426"/>
      <c r="EO103" s="228"/>
      <c r="EP103" s="421"/>
      <c r="ER103" s="421"/>
      <c r="ES103" s="422"/>
      <c r="ET103" s="423"/>
      <c r="EU103" s="423"/>
      <c r="EV103" s="423"/>
      <c r="EW103" s="422"/>
      <c r="EY103" s="422"/>
      <c r="FA103" s="422"/>
      <c r="FB103" s="421"/>
      <c r="FC103" s="174"/>
      <c r="FD103" s="121"/>
      <c r="FE103" s="121"/>
      <c r="FF103" s="121"/>
      <c r="FG103" s="174"/>
      <c r="FH103" s="174"/>
      <c r="FI103" s="174"/>
      <c r="FK103" s="174"/>
      <c r="FL103" s="174"/>
      <c r="FM103" s="174"/>
      <c r="FP103" s="421"/>
      <c r="FR103" s="419"/>
      <c r="FS103" s="419"/>
      <c r="FT103" s="419"/>
      <c r="FW103" s="174"/>
      <c r="FY103" s="174"/>
      <c r="FZ103" s="174"/>
      <c r="GA103" s="174"/>
    </row>
    <row r="104" spans="9:183" ht="12.75">
      <c r="I104" s="1191" t="s">
        <v>2790</v>
      </c>
      <c r="J104" s="1186" t="s">
        <v>1960</v>
      </c>
      <c r="K104" s="1186" t="s">
        <v>2842</v>
      </c>
      <c r="L104" s="761" t="s">
        <v>74</v>
      </c>
      <c r="M104" s="1184">
        <v>97</v>
      </c>
      <c r="N104" s="1184" t="s">
        <v>238</v>
      </c>
      <c r="O104" s="1184" t="s">
        <v>238</v>
      </c>
      <c r="P104" s="1185" t="s">
        <v>238</v>
      </c>
      <c r="Q104" s="1184">
        <v>97</v>
      </c>
      <c r="R104" s="1184">
        <v>97</v>
      </c>
      <c r="S104" s="1190">
        <v>26</v>
      </c>
      <c r="T104" s="174"/>
      <c r="U104" s="1191" t="s">
        <v>2790</v>
      </c>
      <c r="V104" s="496" t="s">
        <v>2957</v>
      </c>
      <c r="W104" s="496" t="s">
        <v>2885</v>
      </c>
      <c r="X104" s="1027" t="s">
        <v>86</v>
      </c>
      <c r="Y104" s="1246"/>
      <c r="Z104" s="1027"/>
      <c r="AA104" s="1246"/>
      <c r="AB104" s="1027"/>
      <c r="AC104" s="1246"/>
      <c r="AD104" s="1027"/>
      <c r="AE104" s="1246"/>
      <c r="AF104" s="1027"/>
      <c r="AG104" s="1246">
        <v>0.006217824074074074</v>
      </c>
      <c r="AH104" s="1027">
        <v>1</v>
      </c>
      <c r="AI104" s="1247">
        <v>1</v>
      </c>
      <c r="AJ104" s="1233">
        <f t="shared" si="5"/>
        <v>1</v>
      </c>
      <c r="AL104" s="80"/>
      <c r="AM104" s="419"/>
      <c r="AN104" s="419"/>
      <c r="AO104" s="419"/>
      <c r="AP104" s="174"/>
      <c r="AQ104" s="174"/>
      <c r="AR104" s="80"/>
      <c r="AS104" s="419"/>
      <c r="AV104" s="80"/>
      <c r="AW104" s="419"/>
      <c r="AX104" s="419"/>
      <c r="AY104" s="419"/>
      <c r="AZ104" s="174"/>
      <c r="BA104" s="81"/>
      <c r="BB104" s="174"/>
      <c r="BC104" s="419"/>
      <c r="BF104" s="174"/>
      <c r="BH104" s="174"/>
      <c r="BJ104" s="174"/>
      <c r="BK104" s="174"/>
      <c r="BL104" s="174"/>
      <c r="BM104" s="420"/>
      <c r="BN104" s="420"/>
      <c r="BO104" s="420"/>
      <c r="BT104" s="174"/>
      <c r="BU104" s="81"/>
      <c r="BV104" s="174"/>
      <c r="BW104" s="420"/>
      <c r="BX104" s="420"/>
      <c r="BY104" s="420"/>
      <c r="CA104" s="121"/>
      <c r="CB104" s="121"/>
      <c r="CC104" s="121"/>
      <c r="CD104" s="174"/>
      <c r="CE104" s="421"/>
      <c r="CF104" s="422"/>
      <c r="CG104" s="423"/>
      <c r="CH104" s="423"/>
      <c r="CI104" s="423"/>
      <c r="CJ104" s="422"/>
      <c r="CK104" s="422"/>
      <c r="CL104" s="422"/>
      <c r="CN104" s="422"/>
      <c r="CO104" s="422"/>
      <c r="CP104" s="422"/>
      <c r="CQ104" s="421"/>
      <c r="CR104" s="421"/>
      <c r="CS104" s="421"/>
      <c r="CX104" s="422"/>
      <c r="CY104" s="422"/>
      <c r="CZ104" s="422"/>
      <c r="DA104" s="421"/>
      <c r="DB104" s="421"/>
      <c r="DC104" s="421"/>
      <c r="DH104" s="422"/>
      <c r="DI104" s="422"/>
      <c r="DJ104" s="422"/>
      <c r="DK104" s="424"/>
      <c r="DM104" s="424"/>
      <c r="DO104" s="421"/>
      <c r="DQ104" s="423"/>
      <c r="DR104" s="423"/>
      <c r="DS104" s="423"/>
      <c r="DT104" s="422"/>
      <c r="DV104" s="422"/>
      <c r="DX104" s="422"/>
      <c r="DY104" s="421"/>
      <c r="DZ104" s="422"/>
      <c r="EA104" s="424"/>
      <c r="EB104" s="424"/>
      <c r="EC104" s="424"/>
      <c r="EE104" s="425"/>
      <c r="EF104" s="425"/>
      <c r="EG104" s="425"/>
      <c r="EH104" s="422"/>
      <c r="EI104" s="422"/>
      <c r="EJ104" s="422"/>
      <c r="EK104" s="424"/>
      <c r="EL104" s="421"/>
      <c r="EM104" s="426"/>
      <c r="EN104" s="426"/>
      <c r="EO104" s="228"/>
      <c r="EP104" s="421"/>
      <c r="ER104" s="421"/>
      <c r="ES104" s="422"/>
      <c r="ET104" s="423"/>
      <c r="EU104" s="423"/>
      <c r="EV104" s="423"/>
      <c r="EW104" s="422"/>
      <c r="EY104" s="422"/>
      <c r="FA104" s="422"/>
      <c r="FB104" s="421"/>
      <c r="FC104" s="174"/>
      <c r="FD104" s="121"/>
      <c r="FE104" s="121"/>
      <c r="FF104" s="121"/>
      <c r="FG104" s="174"/>
      <c r="FH104" s="174"/>
      <c r="FI104" s="174"/>
      <c r="FK104" s="174"/>
      <c r="FL104" s="174"/>
      <c r="FM104" s="174"/>
      <c r="FP104" s="421"/>
      <c r="FR104" s="419"/>
      <c r="FS104" s="419"/>
      <c r="FT104" s="419"/>
      <c r="FW104" s="174"/>
      <c r="FY104" s="174"/>
      <c r="FZ104" s="174"/>
      <c r="GA104" s="174"/>
    </row>
    <row r="105" spans="9:183" ht="12.75">
      <c r="I105" s="1191" t="s">
        <v>2791</v>
      </c>
      <c r="J105" s="1186" t="s">
        <v>512</v>
      </c>
      <c r="K105" s="762" t="s">
        <v>2863</v>
      </c>
      <c r="L105" s="761" t="s">
        <v>86</v>
      </c>
      <c r="M105" s="1184" t="s">
        <v>238</v>
      </c>
      <c r="N105" s="1184">
        <v>97</v>
      </c>
      <c r="O105" s="1184" t="s">
        <v>238</v>
      </c>
      <c r="P105" s="1185" t="s">
        <v>238</v>
      </c>
      <c r="Q105" s="1184">
        <v>97</v>
      </c>
      <c r="R105" s="1184">
        <v>97</v>
      </c>
      <c r="S105" s="1190">
        <v>78</v>
      </c>
      <c r="T105" s="174"/>
      <c r="U105" s="1191" t="s">
        <v>2791</v>
      </c>
      <c r="V105" s="496" t="s">
        <v>2958</v>
      </c>
      <c r="W105" s="496" t="s">
        <v>2841</v>
      </c>
      <c r="X105" s="1027" t="s">
        <v>86</v>
      </c>
      <c r="Y105" s="1246"/>
      <c r="Z105" s="1027"/>
      <c r="AA105" s="1246"/>
      <c r="AB105" s="1027"/>
      <c r="AC105" s="1246"/>
      <c r="AD105" s="1027"/>
      <c r="AE105" s="1246"/>
      <c r="AF105" s="1027"/>
      <c r="AG105" s="1246">
        <v>0.006233680555555555</v>
      </c>
      <c r="AH105" s="1027">
        <v>1</v>
      </c>
      <c r="AI105" s="1247">
        <v>1</v>
      </c>
      <c r="AJ105" s="1233">
        <f t="shared" si="5"/>
        <v>1</v>
      </c>
      <c r="AL105" s="80"/>
      <c r="AM105" s="419"/>
      <c r="AN105" s="419"/>
      <c r="AO105" s="419"/>
      <c r="AP105" s="174"/>
      <c r="AQ105" s="174"/>
      <c r="AR105" s="80"/>
      <c r="AS105" s="419"/>
      <c r="AV105" s="80"/>
      <c r="AW105" s="419"/>
      <c r="AX105" s="419"/>
      <c r="AY105" s="419"/>
      <c r="AZ105" s="174"/>
      <c r="BA105" s="81"/>
      <c r="BB105" s="174"/>
      <c r="BC105" s="419"/>
      <c r="BF105" s="174"/>
      <c r="BH105" s="174"/>
      <c r="BJ105" s="174"/>
      <c r="BK105" s="174"/>
      <c r="BL105" s="174"/>
      <c r="BM105" s="420"/>
      <c r="BN105" s="420"/>
      <c r="BO105" s="420"/>
      <c r="BT105" s="174"/>
      <c r="BU105" s="81"/>
      <c r="BV105" s="174"/>
      <c r="BW105" s="420"/>
      <c r="BX105" s="420"/>
      <c r="BY105" s="420"/>
      <c r="CA105" s="121"/>
      <c r="CB105" s="121"/>
      <c r="CC105" s="121"/>
      <c r="CD105" s="174"/>
      <c r="CE105" s="421"/>
      <c r="CF105" s="422"/>
      <c r="CG105" s="423"/>
      <c r="CH105" s="423"/>
      <c r="CI105" s="423"/>
      <c r="CJ105" s="422"/>
      <c r="CK105" s="422"/>
      <c r="CL105" s="422"/>
      <c r="CN105" s="422"/>
      <c r="CO105" s="422"/>
      <c r="CP105" s="422"/>
      <c r="CQ105" s="421"/>
      <c r="CR105" s="421"/>
      <c r="CS105" s="421"/>
      <c r="CX105" s="422"/>
      <c r="CY105" s="422"/>
      <c r="CZ105" s="422"/>
      <c r="DA105" s="421"/>
      <c r="DB105" s="421"/>
      <c r="DC105" s="421"/>
      <c r="DH105" s="422"/>
      <c r="DI105" s="422"/>
      <c r="DJ105" s="422"/>
      <c r="DK105" s="424"/>
      <c r="DM105" s="424"/>
      <c r="DO105" s="421"/>
      <c r="DQ105" s="423"/>
      <c r="DR105" s="423"/>
      <c r="DS105" s="423"/>
      <c r="DT105" s="422"/>
      <c r="DV105" s="422"/>
      <c r="DX105" s="422"/>
      <c r="DY105" s="421"/>
      <c r="DZ105" s="422"/>
      <c r="EA105" s="424"/>
      <c r="EB105" s="424"/>
      <c r="EC105" s="424"/>
      <c r="EE105" s="425"/>
      <c r="EF105" s="425"/>
      <c r="EG105" s="425"/>
      <c r="EH105" s="422"/>
      <c r="EI105" s="422"/>
      <c r="EJ105" s="422"/>
      <c r="EK105" s="424"/>
      <c r="EL105" s="421"/>
      <c r="EM105" s="426"/>
      <c r="EN105" s="426"/>
      <c r="EO105" s="228"/>
      <c r="EP105" s="421"/>
      <c r="ER105" s="421"/>
      <c r="ES105" s="422"/>
      <c r="ET105" s="423"/>
      <c r="EU105" s="423"/>
      <c r="EV105" s="423"/>
      <c r="EW105" s="422"/>
      <c r="EY105" s="422"/>
      <c r="FA105" s="422"/>
      <c r="FB105" s="421"/>
      <c r="FC105" s="174"/>
      <c r="FD105" s="121"/>
      <c r="FE105" s="121"/>
      <c r="FF105" s="121"/>
      <c r="FG105" s="174"/>
      <c r="FH105" s="174"/>
      <c r="FI105" s="174"/>
      <c r="FK105" s="174"/>
      <c r="FL105" s="174"/>
      <c r="FM105" s="174"/>
      <c r="FP105" s="421"/>
      <c r="FR105" s="419"/>
      <c r="FS105" s="419"/>
      <c r="FT105" s="419"/>
      <c r="FW105" s="174"/>
      <c r="FY105" s="174"/>
      <c r="FZ105" s="174"/>
      <c r="GA105" s="174"/>
    </row>
    <row r="106" spans="9:183" ht="12.75">
      <c r="I106" s="1191" t="s">
        <v>2792</v>
      </c>
      <c r="J106" s="1186" t="s">
        <v>2818</v>
      </c>
      <c r="K106" s="762" t="s">
        <v>2860</v>
      </c>
      <c r="L106" s="761" t="s">
        <v>86</v>
      </c>
      <c r="M106" s="1184" t="s">
        <v>238</v>
      </c>
      <c r="N106" s="1184" t="s">
        <v>238</v>
      </c>
      <c r="O106" s="1184">
        <v>97</v>
      </c>
      <c r="P106" s="1185" t="s">
        <v>238</v>
      </c>
      <c r="Q106" s="1184">
        <v>97</v>
      </c>
      <c r="R106" s="1184">
        <v>97</v>
      </c>
      <c r="S106" s="1190">
        <v>79</v>
      </c>
      <c r="T106" s="174"/>
      <c r="U106" s="1191" t="s">
        <v>2792</v>
      </c>
      <c r="V106" s="496" t="s">
        <v>2959</v>
      </c>
      <c r="W106" s="496" t="s">
        <v>2841</v>
      </c>
      <c r="X106" s="1027" t="s">
        <v>86</v>
      </c>
      <c r="Y106" s="1246"/>
      <c r="Z106" s="1027"/>
      <c r="AA106" s="1246"/>
      <c r="AB106" s="1027"/>
      <c r="AC106" s="1246"/>
      <c r="AD106" s="1027"/>
      <c r="AE106" s="1246"/>
      <c r="AF106" s="1027"/>
      <c r="AG106" s="1246">
        <v>0.006376736111111111</v>
      </c>
      <c r="AH106" s="1027">
        <v>1</v>
      </c>
      <c r="AI106" s="1247">
        <v>1</v>
      </c>
      <c r="AJ106" s="1233">
        <f t="shared" si="5"/>
        <v>1</v>
      </c>
      <c r="AL106" s="80"/>
      <c r="AM106" s="419"/>
      <c r="AN106" s="419"/>
      <c r="AO106" s="419"/>
      <c r="AP106" s="174"/>
      <c r="AQ106" s="174"/>
      <c r="AR106" s="80"/>
      <c r="AS106" s="419"/>
      <c r="AV106" s="80"/>
      <c r="AW106" s="419"/>
      <c r="AX106" s="419"/>
      <c r="AY106" s="419"/>
      <c r="AZ106" s="174"/>
      <c r="BA106" s="81"/>
      <c r="BB106" s="174"/>
      <c r="BC106" s="419"/>
      <c r="BF106" s="174"/>
      <c r="BH106" s="174"/>
      <c r="BJ106" s="174"/>
      <c r="BK106" s="174"/>
      <c r="BL106" s="174"/>
      <c r="BM106" s="420"/>
      <c r="BN106" s="420"/>
      <c r="BO106" s="420"/>
      <c r="BT106" s="174"/>
      <c r="BU106" s="81"/>
      <c r="BV106" s="174"/>
      <c r="BW106" s="420"/>
      <c r="BX106" s="420"/>
      <c r="BY106" s="420"/>
      <c r="CA106" s="121"/>
      <c r="CB106" s="121"/>
      <c r="CC106" s="121"/>
      <c r="CD106" s="174"/>
      <c r="CE106" s="421"/>
      <c r="CF106" s="422"/>
      <c r="CG106" s="423"/>
      <c r="CH106" s="423"/>
      <c r="CI106" s="423"/>
      <c r="CJ106" s="422"/>
      <c r="CK106" s="422"/>
      <c r="CL106" s="422"/>
      <c r="CN106" s="422"/>
      <c r="CO106" s="422"/>
      <c r="CP106" s="422"/>
      <c r="CQ106" s="421"/>
      <c r="CR106" s="421"/>
      <c r="CS106" s="421"/>
      <c r="CX106" s="422"/>
      <c r="CY106" s="422"/>
      <c r="CZ106" s="422"/>
      <c r="DA106" s="421"/>
      <c r="DB106" s="421"/>
      <c r="DC106" s="421"/>
      <c r="DH106" s="422"/>
      <c r="DI106" s="422"/>
      <c r="DJ106" s="422"/>
      <c r="DK106" s="424"/>
      <c r="DM106" s="424"/>
      <c r="DO106" s="421"/>
      <c r="DQ106" s="423"/>
      <c r="DR106" s="423"/>
      <c r="DS106" s="423"/>
      <c r="DT106" s="422"/>
      <c r="DV106" s="422"/>
      <c r="DX106" s="422"/>
      <c r="DY106" s="421"/>
      <c r="DZ106" s="422"/>
      <c r="EA106" s="424"/>
      <c r="EB106" s="424"/>
      <c r="EC106" s="424"/>
      <c r="EE106" s="425"/>
      <c r="EF106" s="425"/>
      <c r="EG106" s="425"/>
      <c r="EH106" s="422"/>
      <c r="EI106" s="422"/>
      <c r="EJ106" s="422"/>
      <c r="EK106" s="424"/>
      <c r="EL106" s="421"/>
      <c r="EM106" s="426"/>
      <c r="EN106" s="426"/>
      <c r="EO106" s="228"/>
      <c r="EP106" s="421"/>
      <c r="ER106" s="421"/>
      <c r="ES106" s="422"/>
      <c r="ET106" s="423"/>
      <c r="EU106" s="423"/>
      <c r="EV106" s="423"/>
      <c r="EW106" s="422"/>
      <c r="EY106" s="422"/>
      <c r="FA106" s="422"/>
      <c r="FB106" s="421"/>
      <c r="FC106" s="174"/>
      <c r="FD106" s="121"/>
      <c r="FE106" s="121"/>
      <c r="FF106" s="121"/>
      <c r="FG106" s="174"/>
      <c r="FH106" s="174"/>
      <c r="FI106" s="174"/>
      <c r="FK106" s="174"/>
      <c r="FL106" s="174"/>
      <c r="FM106" s="174"/>
      <c r="FP106" s="421"/>
      <c r="FR106" s="419"/>
      <c r="FS106" s="419"/>
      <c r="FT106" s="419"/>
      <c r="FW106" s="174"/>
      <c r="FY106" s="174"/>
      <c r="FZ106" s="174"/>
      <c r="GA106" s="174"/>
    </row>
    <row r="107" spans="9:183" ht="12.75">
      <c r="I107" s="1191" t="s">
        <v>2793</v>
      </c>
      <c r="J107" s="1186" t="s">
        <v>2819</v>
      </c>
      <c r="K107" s="1186" t="s">
        <v>2081</v>
      </c>
      <c r="L107" s="761" t="s">
        <v>86</v>
      </c>
      <c r="M107" s="1184" t="s">
        <v>238</v>
      </c>
      <c r="N107" s="1184" t="s">
        <v>238</v>
      </c>
      <c r="O107" s="1184">
        <v>95</v>
      </c>
      <c r="P107" s="1185" t="s">
        <v>238</v>
      </c>
      <c r="Q107" s="1184">
        <v>95</v>
      </c>
      <c r="R107" s="1184">
        <v>95</v>
      </c>
      <c r="S107" s="1190">
        <v>80</v>
      </c>
      <c r="T107" s="174"/>
      <c r="U107" s="1191" t="s">
        <v>2793</v>
      </c>
      <c r="V107" s="496" t="s">
        <v>2960</v>
      </c>
      <c r="W107" s="496" t="s">
        <v>2961</v>
      </c>
      <c r="X107" s="1027" t="s">
        <v>86</v>
      </c>
      <c r="Y107" s="1246"/>
      <c r="Z107" s="1027"/>
      <c r="AA107" s="1246"/>
      <c r="AB107" s="1027"/>
      <c r="AC107" s="1246"/>
      <c r="AD107" s="1027"/>
      <c r="AE107" s="1246"/>
      <c r="AF107" s="1027"/>
      <c r="AG107" s="1246">
        <v>0.006463194444444445</v>
      </c>
      <c r="AH107" s="1027">
        <v>1</v>
      </c>
      <c r="AI107" s="1247">
        <v>1</v>
      </c>
      <c r="AJ107" s="1233">
        <f t="shared" si="5"/>
        <v>1</v>
      </c>
      <c r="AL107" s="80"/>
      <c r="AM107" s="419"/>
      <c r="AN107" s="419"/>
      <c r="AO107" s="419"/>
      <c r="AP107" s="174"/>
      <c r="AQ107" s="174"/>
      <c r="AR107" s="80"/>
      <c r="AS107" s="419"/>
      <c r="AV107" s="80"/>
      <c r="AW107" s="419"/>
      <c r="AX107" s="419"/>
      <c r="AY107" s="419"/>
      <c r="AZ107" s="174"/>
      <c r="BA107" s="81"/>
      <c r="BB107" s="174"/>
      <c r="BC107" s="419"/>
      <c r="BF107" s="174"/>
      <c r="BH107" s="174"/>
      <c r="BJ107" s="174"/>
      <c r="BK107" s="174"/>
      <c r="BL107" s="174"/>
      <c r="BM107" s="420"/>
      <c r="BN107" s="420"/>
      <c r="BO107" s="420"/>
      <c r="BT107" s="174"/>
      <c r="BU107" s="81"/>
      <c r="BV107" s="174"/>
      <c r="BW107" s="420"/>
      <c r="BX107" s="420"/>
      <c r="BY107" s="420"/>
      <c r="CA107" s="121"/>
      <c r="CB107" s="121"/>
      <c r="CC107" s="121"/>
      <c r="CD107" s="174"/>
      <c r="CE107" s="421"/>
      <c r="CF107" s="422"/>
      <c r="CG107" s="423"/>
      <c r="CH107" s="423"/>
      <c r="CI107" s="423"/>
      <c r="CJ107" s="422"/>
      <c r="CK107" s="422"/>
      <c r="CL107" s="422"/>
      <c r="CN107" s="422"/>
      <c r="CO107" s="422"/>
      <c r="CP107" s="422"/>
      <c r="CQ107" s="421"/>
      <c r="CR107" s="421"/>
      <c r="CS107" s="421"/>
      <c r="CX107" s="422"/>
      <c r="CY107" s="422"/>
      <c r="CZ107" s="422"/>
      <c r="DA107" s="421"/>
      <c r="DB107" s="421"/>
      <c r="DC107" s="421"/>
      <c r="DH107" s="422"/>
      <c r="DI107" s="422"/>
      <c r="DJ107" s="422"/>
      <c r="DK107" s="424"/>
      <c r="DM107" s="424"/>
      <c r="DO107" s="421"/>
      <c r="DQ107" s="423"/>
      <c r="DR107" s="423"/>
      <c r="DS107" s="423"/>
      <c r="DT107" s="422"/>
      <c r="DV107" s="422"/>
      <c r="DX107" s="422"/>
      <c r="DY107" s="421"/>
      <c r="DZ107" s="422"/>
      <c r="EA107" s="424"/>
      <c r="EB107" s="424"/>
      <c r="EC107" s="424"/>
      <c r="EE107" s="425"/>
      <c r="EF107" s="425"/>
      <c r="EG107" s="425"/>
      <c r="EH107" s="422"/>
      <c r="EI107" s="422"/>
      <c r="EJ107" s="422"/>
      <c r="EK107" s="424"/>
      <c r="EL107" s="421"/>
      <c r="EM107" s="426"/>
      <c r="EN107" s="426"/>
      <c r="EO107" s="228"/>
      <c r="EP107" s="421"/>
      <c r="ER107" s="421"/>
      <c r="ES107" s="422"/>
      <c r="ET107" s="423"/>
      <c r="EU107" s="423"/>
      <c r="EV107" s="423"/>
      <c r="EW107" s="422"/>
      <c r="EY107" s="422"/>
      <c r="FA107" s="422"/>
      <c r="FB107" s="421"/>
      <c r="FC107" s="174"/>
      <c r="FD107" s="121"/>
      <c r="FE107" s="121"/>
      <c r="FF107" s="121"/>
      <c r="FG107" s="174"/>
      <c r="FH107" s="174"/>
      <c r="FI107" s="174"/>
      <c r="FK107" s="174"/>
      <c r="FL107" s="174"/>
      <c r="FM107" s="174"/>
      <c r="FP107" s="421"/>
      <c r="FR107" s="419"/>
      <c r="FS107" s="419"/>
      <c r="FT107" s="419"/>
      <c r="FW107" s="174"/>
      <c r="FY107" s="174"/>
      <c r="FZ107" s="174"/>
      <c r="GA107" s="174"/>
    </row>
    <row r="108" spans="9:183" ht="12.75">
      <c r="I108" s="1191" t="s">
        <v>2794</v>
      </c>
      <c r="J108" s="1186" t="s">
        <v>1950</v>
      </c>
      <c r="K108" s="1186" t="s">
        <v>2852</v>
      </c>
      <c r="L108" s="761" t="s">
        <v>86</v>
      </c>
      <c r="M108" s="1184">
        <v>95</v>
      </c>
      <c r="N108" s="1184" t="s">
        <v>238</v>
      </c>
      <c r="O108" s="1184" t="s">
        <v>238</v>
      </c>
      <c r="P108" s="1185" t="s">
        <v>238</v>
      </c>
      <c r="Q108" s="1184">
        <v>95</v>
      </c>
      <c r="R108" s="1184">
        <v>95</v>
      </c>
      <c r="S108" s="1190">
        <v>81</v>
      </c>
      <c r="T108" s="174"/>
      <c r="U108" s="1191" t="s">
        <v>2794</v>
      </c>
      <c r="V108" s="496" t="s">
        <v>2962</v>
      </c>
      <c r="W108" s="496" t="s">
        <v>2841</v>
      </c>
      <c r="X108" s="1027" t="s">
        <v>86</v>
      </c>
      <c r="Y108" s="1246"/>
      <c r="Z108" s="1027"/>
      <c r="AA108" s="1246"/>
      <c r="AB108" s="1027"/>
      <c r="AC108" s="1246"/>
      <c r="AD108" s="1027"/>
      <c r="AE108" s="1246"/>
      <c r="AF108" s="1027"/>
      <c r="AG108" s="1246">
        <v>0.006588194444444444</v>
      </c>
      <c r="AH108" s="1027">
        <v>1</v>
      </c>
      <c r="AI108" s="1247">
        <v>1</v>
      </c>
      <c r="AJ108" s="1233">
        <f t="shared" si="5"/>
        <v>1</v>
      </c>
      <c r="AL108" s="80"/>
      <c r="AM108" s="419"/>
      <c r="AN108" s="419"/>
      <c r="AO108" s="419"/>
      <c r="AP108" s="174"/>
      <c r="AQ108" s="174"/>
      <c r="AR108" s="80"/>
      <c r="AS108" s="419"/>
      <c r="AV108" s="80"/>
      <c r="AW108" s="419"/>
      <c r="AX108" s="419"/>
      <c r="AY108" s="419"/>
      <c r="AZ108" s="174"/>
      <c r="BA108" s="81"/>
      <c r="BB108" s="174"/>
      <c r="BC108" s="419"/>
      <c r="BF108" s="174"/>
      <c r="BH108" s="174"/>
      <c r="BJ108" s="174"/>
      <c r="BK108" s="174"/>
      <c r="BL108" s="174"/>
      <c r="BM108" s="420"/>
      <c r="BN108" s="420"/>
      <c r="BO108" s="420"/>
      <c r="BT108" s="174"/>
      <c r="BU108" s="81"/>
      <c r="BV108" s="174"/>
      <c r="BW108" s="420"/>
      <c r="BX108" s="420"/>
      <c r="BY108" s="420"/>
      <c r="CA108" s="121"/>
      <c r="CB108" s="121"/>
      <c r="CC108" s="121"/>
      <c r="CD108" s="174"/>
      <c r="CE108" s="421"/>
      <c r="CF108" s="422"/>
      <c r="CG108" s="423"/>
      <c r="CH108" s="423"/>
      <c r="CI108" s="423"/>
      <c r="CJ108" s="422"/>
      <c r="CK108" s="422"/>
      <c r="CL108" s="422"/>
      <c r="CN108" s="422"/>
      <c r="CO108" s="422"/>
      <c r="CP108" s="422"/>
      <c r="CQ108" s="421"/>
      <c r="CR108" s="421"/>
      <c r="CS108" s="421"/>
      <c r="CX108" s="422"/>
      <c r="CY108" s="422"/>
      <c r="CZ108" s="422"/>
      <c r="DA108" s="421"/>
      <c r="DB108" s="421"/>
      <c r="DC108" s="421"/>
      <c r="DH108" s="422"/>
      <c r="DI108" s="422"/>
      <c r="DJ108" s="422"/>
      <c r="DK108" s="424"/>
      <c r="DM108" s="424"/>
      <c r="DO108" s="421"/>
      <c r="DQ108" s="423"/>
      <c r="DR108" s="423"/>
      <c r="DS108" s="423"/>
      <c r="DT108" s="422"/>
      <c r="DV108" s="422"/>
      <c r="DX108" s="422"/>
      <c r="DY108" s="421"/>
      <c r="DZ108" s="422"/>
      <c r="EA108" s="424"/>
      <c r="EB108" s="424"/>
      <c r="EC108" s="424"/>
      <c r="EE108" s="425"/>
      <c r="EF108" s="425"/>
      <c r="EG108" s="425"/>
      <c r="EH108" s="422"/>
      <c r="EI108" s="422"/>
      <c r="EJ108" s="422"/>
      <c r="EK108" s="424"/>
      <c r="EL108" s="421"/>
      <c r="EM108" s="426"/>
      <c r="EN108" s="426"/>
      <c r="EO108" s="228"/>
      <c r="EP108" s="421"/>
      <c r="ER108" s="421"/>
      <c r="ES108" s="422"/>
      <c r="ET108" s="423"/>
      <c r="EU108" s="423"/>
      <c r="EV108" s="423"/>
      <c r="EW108" s="422"/>
      <c r="EY108" s="422"/>
      <c r="FA108" s="422"/>
      <c r="FB108" s="421"/>
      <c r="FC108" s="174"/>
      <c r="FD108" s="121"/>
      <c r="FE108" s="121"/>
      <c r="FF108" s="121"/>
      <c r="FG108" s="174"/>
      <c r="FH108" s="174"/>
      <c r="FI108" s="174"/>
      <c r="FK108" s="174"/>
      <c r="FL108" s="174"/>
      <c r="FM108" s="174"/>
      <c r="FP108" s="421"/>
      <c r="FR108" s="419"/>
      <c r="FS108" s="419"/>
      <c r="FT108" s="419"/>
      <c r="FW108" s="174"/>
      <c r="FY108" s="174"/>
      <c r="FZ108" s="174"/>
      <c r="GA108" s="174"/>
    </row>
    <row r="109" spans="9:183" ht="12.75">
      <c r="I109" s="1191" t="s">
        <v>2795</v>
      </c>
      <c r="J109" s="1186" t="s">
        <v>2820</v>
      </c>
      <c r="K109" s="1186" t="s">
        <v>2087</v>
      </c>
      <c r="L109" s="761" t="s">
        <v>74</v>
      </c>
      <c r="M109" s="1184" t="s">
        <v>238</v>
      </c>
      <c r="N109" s="1184" t="s">
        <v>238</v>
      </c>
      <c r="O109" s="1184">
        <v>94</v>
      </c>
      <c r="P109" s="1185" t="s">
        <v>238</v>
      </c>
      <c r="Q109" s="1184">
        <v>94</v>
      </c>
      <c r="R109" s="1184">
        <v>94</v>
      </c>
      <c r="S109" s="1190">
        <v>27</v>
      </c>
      <c r="T109" s="174"/>
      <c r="U109" s="1191" t="s">
        <v>2795</v>
      </c>
      <c r="V109" s="496" t="s">
        <v>2963</v>
      </c>
      <c r="W109" s="496" t="s">
        <v>2956</v>
      </c>
      <c r="X109" s="1027" t="s">
        <v>86</v>
      </c>
      <c r="Y109" s="1246"/>
      <c r="Z109" s="1027"/>
      <c r="AA109" s="1246"/>
      <c r="AB109" s="1027"/>
      <c r="AC109" s="1246"/>
      <c r="AD109" s="1027"/>
      <c r="AE109" s="1246"/>
      <c r="AF109" s="1027"/>
      <c r="AG109" s="1246">
        <v>0.007730439814814815</v>
      </c>
      <c r="AH109" s="1027">
        <v>1</v>
      </c>
      <c r="AI109" s="1247">
        <v>1</v>
      </c>
      <c r="AJ109" s="1233">
        <f t="shared" si="5"/>
        <v>1</v>
      </c>
      <c r="AL109" s="80"/>
      <c r="AM109" s="419"/>
      <c r="AN109" s="419"/>
      <c r="AO109" s="419"/>
      <c r="AP109" s="174"/>
      <c r="AQ109" s="174"/>
      <c r="AR109" s="80"/>
      <c r="AS109" s="419"/>
      <c r="AV109" s="80"/>
      <c r="AW109" s="419"/>
      <c r="AX109" s="419"/>
      <c r="AY109" s="419"/>
      <c r="AZ109" s="174"/>
      <c r="BA109" s="81"/>
      <c r="BB109" s="174"/>
      <c r="BC109" s="419"/>
      <c r="BF109" s="174"/>
      <c r="BH109" s="174"/>
      <c r="BJ109" s="174"/>
      <c r="BK109" s="174"/>
      <c r="BL109" s="174"/>
      <c r="BM109" s="420"/>
      <c r="BN109" s="420"/>
      <c r="BO109" s="420"/>
      <c r="BT109" s="174"/>
      <c r="BU109" s="81"/>
      <c r="BV109" s="174"/>
      <c r="BW109" s="420"/>
      <c r="BX109" s="420"/>
      <c r="BY109" s="420"/>
      <c r="CA109" s="121"/>
      <c r="CB109" s="121"/>
      <c r="CC109" s="121"/>
      <c r="CD109" s="174"/>
      <c r="CE109" s="421"/>
      <c r="CF109" s="422"/>
      <c r="CG109" s="423"/>
      <c r="CH109" s="423"/>
      <c r="CI109" s="423"/>
      <c r="CJ109" s="422"/>
      <c r="CK109" s="422"/>
      <c r="CL109" s="422"/>
      <c r="CN109" s="422"/>
      <c r="CO109" s="422"/>
      <c r="CP109" s="422"/>
      <c r="CQ109" s="421"/>
      <c r="CR109" s="421"/>
      <c r="CS109" s="421"/>
      <c r="CX109" s="422"/>
      <c r="CY109" s="422"/>
      <c r="CZ109" s="422"/>
      <c r="DA109" s="421"/>
      <c r="DB109" s="421"/>
      <c r="DC109" s="421"/>
      <c r="DH109" s="422"/>
      <c r="DI109" s="422"/>
      <c r="DJ109" s="422"/>
      <c r="DK109" s="424"/>
      <c r="DM109" s="424"/>
      <c r="DO109" s="421"/>
      <c r="DQ109" s="423"/>
      <c r="DR109" s="423"/>
      <c r="DS109" s="423"/>
      <c r="DT109" s="422"/>
      <c r="DV109" s="422"/>
      <c r="DX109" s="422"/>
      <c r="DY109" s="421"/>
      <c r="DZ109" s="422"/>
      <c r="EA109" s="424"/>
      <c r="EB109" s="424"/>
      <c r="EC109" s="424"/>
      <c r="EE109" s="425"/>
      <c r="EF109" s="425"/>
      <c r="EG109" s="425"/>
      <c r="EH109" s="422"/>
      <c r="EI109" s="422"/>
      <c r="EJ109" s="422"/>
      <c r="EK109" s="424"/>
      <c r="EL109" s="421"/>
      <c r="EM109" s="426"/>
      <c r="EN109" s="426"/>
      <c r="EO109" s="228"/>
      <c r="EP109" s="421"/>
      <c r="ER109" s="421"/>
      <c r="ES109" s="422"/>
      <c r="ET109" s="423"/>
      <c r="EU109" s="423"/>
      <c r="EV109" s="423"/>
      <c r="EW109" s="422"/>
      <c r="EY109" s="422"/>
      <c r="FA109" s="422"/>
      <c r="FB109" s="421"/>
      <c r="FC109" s="174"/>
      <c r="FD109" s="121"/>
      <c r="FE109" s="121"/>
      <c r="FF109" s="121"/>
      <c r="FG109" s="174"/>
      <c r="FH109" s="174"/>
      <c r="FI109" s="174"/>
      <c r="FK109" s="174"/>
      <c r="FL109" s="174"/>
      <c r="FM109" s="174"/>
      <c r="FP109" s="421"/>
      <c r="FR109" s="419"/>
      <c r="FS109" s="419"/>
      <c r="FT109" s="419"/>
      <c r="FW109" s="174"/>
      <c r="FY109" s="174"/>
      <c r="FZ109" s="174"/>
      <c r="GA109" s="174"/>
    </row>
    <row r="110" spans="9:183" ht="12.75">
      <c r="I110" s="1191" t="s">
        <v>2796</v>
      </c>
      <c r="J110" s="1186" t="s">
        <v>1951</v>
      </c>
      <c r="K110" s="1186" t="s">
        <v>2855</v>
      </c>
      <c r="L110" s="761" t="s">
        <v>86</v>
      </c>
      <c r="M110" s="1184">
        <v>93</v>
      </c>
      <c r="N110" s="1184" t="s">
        <v>238</v>
      </c>
      <c r="O110" s="1184" t="s">
        <v>238</v>
      </c>
      <c r="P110" s="1185" t="s">
        <v>238</v>
      </c>
      <c r="Q110" s="1184">
        <v>93</v>
      </c>
      <c r="R110" s="1184">
        <v>93</v>
      </c>
      <c r="S110" s="1190">
        <v>82</v>
      </c>
      <c r="T110" s="174"/>
      <c r="U110" s="1191" t="s">
        <v>2796</v>
      </c>
      <c r="V110" s="813" t="s">
        <v>1138</v>
      </c>
      <c r="W110" s="496"/>
      <c r="X110" s="1027" t="s">
        <v>86</v>
      </c>
      <c r="Y110" s="479" t="s">
        <v>683</v>
      </c>
      <c r="Z110" s="1027">
        <v>0</v>
      </c>
      <c r="AA110" s="1246"/>
      <c r="AB110" s="1027"/>
      <c r="AC110" s="1246"/>
      <c r="AD110" s="1027"/>
      <c r="AE110" s="1246"/>
      <c r="AF110" s="1027"/>
      <c r="AG110" s="1246"/>
      <c r="AH110" s="1027"/>
      <c r="AI110" s="1247">
        <v>0</v>
      </c>
      <c r="AJ110" s="1233">
        <f t="shared" si="5"/>
        <v>0</v>
      </c>
      <c r="AL110" s="80"/>
      <c r="AM110" s="419"/>
      <c r="AN110" s="419"/>
      <c r="AO110" s="419"/>
      <c r="AP110" s="174"/>
      <c r="AQ110" s="174"/>
      <c r="AR110" s="80"/>
      <c r="AS110" s="419"/>
      <c r="AV110" s="80"/>
      <c r="AW110" s="419"/>
      <c r="AX110" s="419"/>
      <c r="AY110" s="419"/>
      <c r="AZ110" s="174"/>
      <c r="BA110" s="81"/>
      <c r="BB110" s="174"/>
      <c r="BC110" s="419"/>
      <c r="BF110" s="174"/>
      <c r="BH110" s="174"/>
      <c r="BJ110" s="174"/>
      <c r="BK110" s="174"/>
      <c r="BL110" s="174"/>
      <c r="BM110" s="420"/>
      <c r="BN110" s="420"/>
      <c r="BO110" s="420"/>
      <c r="BT110" s="174"/>
      <c r="BU110" s="81"/>
      <c r="BV110" s="174"/>
      <c r="BW110" s="420"/>
      <c r="BX110" s="420"/>
      <c r="BY110" s="420"/>
      <c r="CA110" s="121"/>
      <c r="CB110" s="121"/>
      <c r="CC110" s="121"/>
      <c r="CD110" s="174"/>
      <c r="CE110" s="421"/>
      <c r="CF110" s="422"/>
      <c r="CG110" s="423"/>
      <c r="CH110" s="423"/>
      <c r="CI110" s="423"/>
      <c r="CJ110" s="422"/>
      <c r="CK110" s="422"/>
      <c r="CL110" s="422"/>
      <c r="CN110" s="422"/>
      <c r="CO110" s="422"/>
      <c r="CP110" s="422"/>
      <c r="CQ110" s="421"/>
      <c r="CR110" s="421"/>
      <c r="CS110" s="421"/>
      <c r="CX110" s="422"/>
      <c r="CY110" s="422"/>
      <c r="CZ110" s="422"/>
      <c r="DA110" s="421"/>
      <c r="DB110" s="421"/>
      <c r="DC110" s="421"/>
      <c r="DH110" s="422"/>
      <c r="DI110" s="422"/>
      <c r="DJ110" s="422"/>
      <c r="DK110" s="424"/>
      <c r="DM110" s="424"/>
      <c r="DO110" s="421"/>
      <c r="DQ110" s="423"/>
      <c r="DR110" s="423"/>
      <c r="DS110" s="423"/>
      <c r="DT110" s="422"/>
      <c r="DV110" s="422"/>
      <c r="DX110" s="422"/>
      <c r="DY110" s="421"/>
      <c r="DZ110" s="422"/>
      <c r="EA110" s="424"/>
      <c r="EB110" s="424"/>
      <c r="EC110" s="424"/>
      <c r="EE110" s="425"/>
      <c r="EF110" s="425"/>
      <c r="EG110" s="425"/>
      <c r="EH110" s="422"/>
      <c r="EI110" s="422"/>
      <c r="EJ110" s="422"/>
      <c r="EK110" s="424"/>
      <c r="EL110" s="421"/>
      <c r="EM110" s="426"/>
      <c r="EN110" s="426"/>
      <c r="EO110" s="228"/>
      <c r="EP110" s="421"/>
      <c r="ER110" s="421"/>
      <c r="ES110" s="422"/>
      <c r="ET110" s="423"/>
      <c r="EU110" s="423"/>
      <c r="EV110" s="423"/>
      <c r="EW110" s="422"/>
      <c r="EY110" s="422"/>
      <c r="FA110" s="422"/>
      <c r="FB110" s="421"/>
      <c r="FC110" s="174"/>
      <c r="FD110" s="121"/>
      <c r="FE110" s="121"/>
      <c r="FF110" s="121"/>
      <c r="FG110" s="174"/>
      <c r="FH110" s="174"/>
      <c r="FI110" s="174"/>
      <c r="FK110" s="174"/>
      <c r="FL110" s="174"/>
      <c r="FM110" s="174"/>
      <c r="FP110" s="421"/>
      <c r="FR110" s="419"/>
      <c r="FS110" s="419"/>
      <c r="FT110" s="419"/>
      <c r="FW110" s="174"/>
      <c r="FY110" s="174"/>
      <c r="FZ110" s="174"/>
      <c r="GA110" s="174"/>
    </row>
    <row r="111" spans="9:183" ht="12.75">
      <c r="I111" s="1191" t="s">
        <v>2797</v>
      </c>
      <c r="J111" s="1186" t="s">
        <v>2821</v>
      </c>
      <c r="K111" s="1186" t="s">
        <v>2082</v>
      </c>
      <c r="L111" s="761" t="s">
        <v>86</v>
      </c>
      <c r="M111" s="1184" t="s">
        <v>238</v>
      </c>
      <c r="N111" s="1184" t="s">
        <v>238</v>
      </c>
      <c r="O111" s="1184">
        <v>93</v>
      </c>
      <c r="P111" s="1185" t="s">
        <v>238</v>
      </c>
      <c r="Q111" s="1184">
        <v>93</v>
      </c>
      <c r="R111" s="1184">
        <v>93</v>
      </c>
      <c r="S111" s="1190">
        <v>83</v>
      </c>
      <c r="T111" s="174"/>
      <c r="U111" s="1191" t="s">
        <v>2797</v>
      </c>
      <c r="V111" s="813" t="s">
        <v>1141</v>
      </c>
      <c r="W111" s="496"/>
      <c r="X111" s="1027" t="s">
        <v>86</v>
      </c>
      <c r="Y111" s="479" t="s">
        <v>683</v>
      </c>
      <c r="Z111" s="1027">
        <v>0</v>
      </c>
      <c r="AA111" s="1246"/>
      <c r="AB111" s="1027"/>
      <c r="AC111" s="1246"/>
      <c r="AD111" s="1027"/>
      <c r="AE111" s="1246"/>
      <c r="AF111" s="1027"/>
      <c r="AG111" s="1246"/>
      <c r="AH111" s="1027"/>
      <c r="AI111" s="1247">
        <v>0</v>
      </c>
      <c r="AJ111" s="1233">
        <f t="shared" si="5"/>
        <v>0</v>
      </c>
      <c r="AL111" s="80"/>
      <c r="AM111" s="419"/>
      <c r="AN111" s="419"/>
      <c r="AO111" s="419"/>
      <c r="AP111" s="174"/>
      <c r="AQ111" s="174"/>
      <c r="AR111" s="80"/>
      <c r="AS111" s="419"/>
      <c r="AV111" s="80"/>
      <c r="AW111" s="419"/>
      <c r="AX111" s="419"/>
      <c r="AY111" s="419"/>
      <c r="AZ111" s="174"/>
      <c r="BA111" s="81"/>
      <c r="BB111" s="174"/>
      <c r="BC111" s="419"/>
      <c r="BF111" s="174"/>
      <c r="BH111" s="174"/>
      <c r="BJ111" s="174"/>
      <c r="BK111" s="174"/>
      <c r="BL111" s="174"/>
      <c r="BM111" s="420"/>
      <c r="BN111" s="420"/>
      <c r="BO111" s="420"/>
      <c r="BT111" s="174"/>
      <c r="BU111" s="81"/>
      <c r="BV111" s="174"/>
      <c r="BW111" s="420"/>
      <c r="BX111" s="420"/>
      <c r="BY111" s="420"/>
      <c r="CA111" s="121"/>
      <c r="CB111" s="121"/>
      <c r="CC111" s="121"/>
      <c r="CD111" s="174"/>
      <c r="CE111" s="421"/>
      <c r="CF111" s="422"/>
      <c r="CG111" s="423"/>
      <c r="CH111" s="423"/>
      <c r="CI111" s="423"/>
      <c r="CJ111" s="422"/>
      <c r="CK111" s="422"/>
      <c r="CL111" s="422"/>
      <c r="CN111" s="422"/>
      <c r="CO111" s="422"/>
      <c r="CP111" s="422"/>
      <c r="CQ111" s="421"/>
      <c r="CR111" s="421"/>
      <c r="CS111" s="421"/>
      <c r="CX111" s="422"/>
      <c r="CY111" s="422"/>
      <c r="CZ111" s="422"/>
      <c r="DA111" s="421"/>
      <c r="DB111" s="421"/>
      <c r="DC111" s="421"/>
      <c r="DH111" s="422"/>
      <c r="DI111" s="422"/>
      <c r="DJ111" s="422"/>
      <c r="DK111" s="424"/>
      <c r="DM111" s="424"/>
      <c r="DO111" s="421"/>
      <c r="DQ111" s="423"/>
      <c r="DR111" s="423"/>
      <c r="DS111" s="423"/>
      <c r="DT111" s="422"/>
      <c r="DV111" s="422"/>
      <c r="DX111" s="422"/>
      <c r="DY111" s="421"/>
      <c r="DZ111" s="422"/>
      <c r="EA111" s="424"/>
      <c r="EB111" s="424"/>
      <c r="EC111" s="424"/>
      <c r="EE111" s="425"/>
      <c r="EF111" s="425"/>
      <c r="EG111" s="425"/>
      <c r="EH111" s="422"/>
      <c r="EI111" s="422"/>
      <c r="EJ111" s="422"/>
      <c r="EK111" s="424"/>
      <c r="EL111" s="421"/>
      <c r="EM111" s="426"/>
      <c r="EN111" s="426"/>
      <c r="EO111" s="228"/>
      <c r="EP111" s="421"/>
      <c r="ER111" s="421"/>
      <c r="ES111" s="422"/>
      <c r="ET111" s="423"/>
      <c r="EU111" s="423"/>
      <c r="EV111" s="423"/>
      <c r="EW111" s="422"/>
      <c r="EY111" s="422"/>
      <c r="FA111" s="422"/>
      <c r="FB111" s="421"/>
      <c r="FC111" s="174"/>
      <c r="FD111" s="121"/>
      <c r="FE111" s="121"/>
      <c r="FF111" s="121"/>
      <c r="FG111" s="174"/>
      <c r="FH111" s="174"/>
      <c r="FI111" s="174"/>
      <c r="FK111" s="174"/>
      <c r="FL111" s="174"/>
      <c r="FM111" s="174"/>
      <c r="FP111" s="421"/>
      <c r="FR111" s="419"/>
      <c r="FS111" s="419"/>
      <c r="FT111" s="419"/>
      <c r="FW111" s="174"/>
      <c r="FY111" s="174"/>
      <c r="FZ111" s="174"/>
      <c r="GA111" s="174"/>
    </row>
    <row r="112" spans="9:183" ht="12.75">
      <c r="I112" s="1191" t="s">
        <v>2798</v>
      </c>
      <c r="J112" s="1182" t="s">
        <v>460</v>
      </c>
      <c r="K112" s="1186" t="s">
        <v>2083</v>
      </c>
      <c r="L112" s="761" t="s">
        <v>86</v>
      </c>
      <c r="M112" s="1184" t="s">
        <v>238</v>
      </c>
      <c r="N112" s="1184" t="s">
        <v>238</v>
      </c>
      <c r="O112" s="1184">
        <v>91</v>
      </c>
      <c r="P112" s="1185" t="s">
        <v>238</v>
      </c>
      <c r="Q112" s="1184">
        <v>91</v>
      </c>
      <c r="R112" s="1184">
        <v>91</v>
      </c>
      <c r="S112" s="1190">
        <v>84</v>
      </c>
      <c r="T112" s="174"/>
      <c r="U112" s="1191" t="s">
        <v>2798</v>
      </c>
      <c r="V112" s="496" t="s">
        <v>2964</v>
      </c>
      <c r="W112" s="496"/>
      <c r="X112" s="1027" t="s">
        <v>86</v>
      </c>
      <c r="Y112" s="1246"/>
      <c r="Z112" s="1027"/>
      <c r="AA112" s="1027" t="s">
        <v>683</v>
      </c>
      <c r="AB112" s="1027">
        <v>0</v>
      </c>
      <c r="AC112" s="1246"/>
      <c r="AD112" s="1027"/>
      <c r="AE112" s="1246"/>
      <c r="AF112" s="1027"/>
      <c r="AG112" s="1246"/>
      <c r="AH112" s="1027"/>
      <c r="AI112" s="1247">
        <v>0</v>
      </c>
      <c r="AJ112" s="1233">
        <f t="shared" si="5"/>
        <v>0</v>
      </c>
      <c r="AL112" s="80"/>
      <c r="AM112" s="419"/>
      <c r="AN112" s="419"/>
      <c r="AO112" s="419"/>
      <c r="AP112" s="174"/>
      <c r="AQ112" s="174"/>
      <c r="AR112" s="80"/>
      <c r="AS112" s="419"/>
      <c r="AV112" s="80"/>
      <c r="AW112" s="419"/>
      <c r="AX112" s="419"/>
      <c r="AY112" s="419"/>
      <c r="AZ112" s="174"/>
      <c r="BA112" s="81"/>
      <c r="BB112" s="174"/>
      <c r="BC112" s="419"/>
      <c r="BF112" s="174"/>
      <c r="BH112" s="174"/>
      <c r="BJ112" s="174"/>
      <c r="BK112" s="174"/>
      <c r="BL112" s="174"/>
      <c r="BM112" s="420"/>
      <c r="BN112" s="420"/>
      <c r="BO112" s="420"/>
      <c r="BT112" s="174"/>
      <c r="BU112" s="81"/>
      <c r="BV112" s="174"/>
      <c r="BW112" s="420"/>
      <c r="BX112" s="420"/>
      <c r="BY112" s="420"/>
      <c r="CA112" s="121"/>
      <c r="CB112" s="121"/>
      <c r="CC112" s="121"/>
      <c r="CD112" s="174"/>
      <c r="CE112" s="421"/>
      <c r="CF112" s="422"/>
      <c r="CG112" s="423"/>
      <c r="CH112" s="423"/>
      <c r="CI112" s="423"/>
      <c r="CJ112" s="422"/>
      <c r="CK112" s="422"/>
      <c r="CL112" s="422"/>
      <c r="CN112" s="422"/>
      <c r="CO112" s="422"/>
      <c r="CP112" s="422"/>
      <c r="CQ112" s="421"/>
      <c r="CR112" s="421"/>
      <c r="CS112" s="421"/>
      <c r="CX112" s="422"/>
      <c r="CY112" s="422"/>
      <c r="CZ112" s="422"/>
      <c r="DA112" s="421"/>
      <c r="DB112" s="421"/>
      <c r="DC112" s="421"/>
      <c r="DH112" s="422"/>
      <c r="DI112" s="422"/>
      <c r="DJ112" s="422"/>
      <c r="DK112" s="424"/>
      <c r="DM112" s="424"/>
      <c r="DO112" s="421"/>
      <c r="DQ112" s="423"/>
      <c r="DR112" s="423"/>
      <c r="DS112" s="423"/>
      <c r="DT112" s="422"/>
      <c r="DV112" s="422"/>
      <c r="DX112" s="422"/>
      <c r="DY112" s="421"/>
      <c r="DZ112" s="422"/>
      <c r="EA112" s="424"/>
      <c r="EB112" s="424"/>
      <c r="EC112" s="424"/>
      <c r="EE112" s="425"/>
      <c r="EF112" s="425"/>
      <c r="EG112" s="425"/>
      <c r="EH112" s="422"/>
      <c r="EI112" s="422"/>
      <c r="EJ112" s="422"/>
      <c r="EK112" s="424"/>
      <c r="EL112" s="421"/>
      <c r="EM112" s="426"/>
      <c r="EN112" s="426"/>
      <c r="EO112" s="228"/>
      <c r="EP112" s="421"/>
      <c r="ER112" s="421"/>
      <c r="ES112" s="422"/>
      <c r="ET112" s="423"/>
      <c r="EU112" s="423"/>
      <c r="EV112" s="423"/>
      <c r="EW112" s="422"/>
      <c r="EY112" s="422"/>
      <c r="FA112" s="422"/>
      <c r="FB112" s="421"/>
      <c r="FC112" s="174"/>
      <c r="FD112" s="121"/>
      <c r="FE112" s="121"/>
      <c r="FF112" s="121"/>
      <c r="FG112" s="174"/>
      <c r="FH112" s="174"/>
      <c r="FI112" s="174"/>
      <c r="FK112" s="174"/>
      <c r="FL112" s="174"/>
      <c r="FM112" s="174"/>
      <c r="FP112" s="421"/>
      <c r="FR112" s="419"/>
      <c r="FS112" s="419"/>
      <c r="FT112" s="419"/>
      <c r="FW112" s="174"/>
      <c r="FY112" s="174"/>
      <c r="FZ112" s="174"/>
      <c r="GA112" s="174"/>
    </row>
    <row r="113" spans="9:183" ht="12.75">
      <c r="I113" s="1191" t="s">
        <v>2799</v>
      </c>
      <c r="J113" s="1182" t="s">
        <v>719</v>
      </c>
      <c r="K113" s="762" t="s">
        <v>2864</v>
      </c>
      <c r="L113" s="761" t="s">
        <v>86</v>
      </c>
      <c r="M113" s="1184" t="s">
        <v>238</v>
      </c>
      <c r="N113" s="1184" t="s">
        <v>238</v>
      </c>
      <c r="O113" s="1184">
        <v>90</v>
      </c>
      <c r="P113" s="1185" t="s">
        <v>238</v>
      </c>
      <c r="Q113" s="1184">
        <v>90</v>
      </c>
      <c r="R113" s="1184">
        <v>90</v>
      </c>
      <c r="S113" s="1190">
        <v>85</v>
      </c>
      <c r="T113" s="174"/>
      <c r="U113" s="1191" t="s">
        <v>2799</v>
      </c>
      <c r="V113" s="496" t="s">
        <v>2965</v>
      </c>
      <c r="W113" s="496"/>
      <c r="X113" s="1027" t="s">
        <v>86</v>
      </c>
      <c r="Y113" s="1246"/>
      <c r="Z113" s="1027"/>
      <c r="AA113" s="1027" t="s">
        <v>683</v>
      </c>
      <c r="AB113" s="1027">
        <v>0</v>
      </c>
      <c r="AC113" s="1246"/>
      <c r="AD113" s="1027"/>
      <c r="AE113" s="1246"/>
      <c r="AF113" s="1027"/>
      <c r="AG113" s="1246"/>
      <c r="AH113" s="1027"/>
      <c r="AI113" s="1247">
        <v>0</v>
      </c>
      <c r="AJ113" s="1233">
        <f t="shared" si="5"/>
        <v>0</v>
      </c>
      <c r="AL113" s="80"/>
      <c r="AM113" s="419"/>
      <c r="AN113" s="419"/>
      <c r="AO113" s="419"/>
      <c r="AP113" s="174"/>
      <c r="AQ113" s="174"/>
      <c r="AR113" s="80"/>
      <c r="AS113" s="419"/>
      <c r="AV113" s="80"/>
      <c r="AW113" s="419"/>
      <c r="AX113" s="419"/>
      <c r="AY113" s="419"/>
      <c r="AZ113" s="174"/>
      <c r="BA113" s="81"/>
      <c r="BB113" s="174"/>
      <c r="BC113" s="419"/>
      <c r="BF113" s="174"/>
      <c r="BH113" s="174"/>
      <c r="BJ113" s="174"/>
      <c r="BK113" s="174"/>
      <c r="BL113" s="174"/>
      <c r="BM113" s="420"/>
      <c r="BN113" s="420"/>
      <c r="BO113" s="420"/>
      <c r="BT113" s="174"/>
      <c r="BU113" s="81"/>
      <c r="BV113" s="174"/>
      <c r="BW113" s="420"/>
      <c r="BX113" s="420"/>
      <c r="BY113" s="420"/>
      <c r="CA113" s="121"/>
      <c r="CB113" s="121"/>
      <c r="CC113" s="121"/>
      <c r="CD113" s="174"/>
      <c r="CE113" s="421"/>
      <c r="CF113" s="422"/>
      <c r="CG113" s="423"/>
      <c r="CH113" s="423"/>
      <c r="CI113" s="423"/>
      <c r="CJ113" s="422"/>
      <c r="CK113" s="422"/>
      <c r="CL113" s="422"/>
      <c r="CN113" s="422"/>
      <c r="CO113" s="422"/>
      <c r="CP113" s="422"/>
      <c r="CQ113" s="421"/>
      <c r="CR113" s="421"/>
      <c r="CS113" s="421"/>
      <c r="CX113" s="422"/>
      <c r="CY113" s="422"/>
      <c r="CZ113" s="422"/>
      <c r="DA113" s="421"/>
      <c r="DB113" s="421"/>
      <c r="DC113" s="421"/>
      <c r="DH113" s="422"/>
      <c r="DI113" s="422"/>
      <c r="DJ113" s="422"/>
      <c r="DK113" s="424"/>
      <c r="DM113" s="424"/>
      <c r="DO113" s="421"/>
      <c r="DQ113" s="423"/>
      <c r="DR113" s="423"/>
      <c r="DS113" s="423"/>
      <c r="DT113" s="422"/>
      <c r="DV113" s="422"/>
      <c r="DX113" s="422"/>
      <c r="DY113" s="421"/>
      <c r="DZ113" s="422"/>
      <c r="EA113" s="424"/>
      <c r="EB113" s="424"/>
      <c r="EC113" s="424"/>
      <c r="EE113" s="425"/>
      <c r="EF113" s="425"/>
      <c r="EG113" s="425"/>
      <c r="EH113" s="422"/>
      <c r="EI113" s="422"/>
      <c r="EJ113" s="422"/>
      <c r="EK113" s="424"/>
      <c r="EL113" s="421"/>
      <c r="EM113" s="426"/>
      <c r="EN113" s="426"/>
      <c r="EO113" s="228"/>
      <c r="EP113" s="421"/>
      <c r="ER113" s="421"/>
      <c r="ES113" s="422"/>
      <c r="ET113" s="423"/>
      <c r="EU113" s="423"/>
      <c r="EV113" s="423"/>
      <c r="EW113" s="422"/>
      <c r="EY113" s="422"/>
      <c r="FA113" s="422"/>
      <c r="FB113" s="421"/>
      <c r="FC113" s="174"/>
      <c r="FD113" s="121"/>
      <c r="FE113" s="121"/>
      <c r="FF113" s="121"/>
      <c r="FG113" s="174"/>
      <c r="FH113" s="174"/>
      <c r="FI113" s="174"/>
      <c r="FK113" s="174"/>
      <c r="FL113" s="174"/>
      <c r="FM113" s="174"/>
      <c r="FP113" s="421"/>
      <c r="FR113" s="419"/>
      <c r="FS113" s="419"/>
      <c r="FT113" s="419"/>
      <c r="FW113" s="174"/>
      <c r="FY113" s="174"/>
      <c r="FZ113" s="174"/>
      <c r="GA113" s="174"/>
    </row>
    <row r="114" spans="9:183" ht="12.75">
      <c r="I114" s="1191" t="s">
        <v>2800</v>
      </c>
      <c r="J114" s="1182" t="s">
        <v>1952</v>
      </c>
      <c r="K114" s="762" t="s">
        <v>2862</v>
      </c>
      <c r="L114" s="761" t="s">
        <v>86</v>
      </c>
      <c r="M114" s="1184">
        <v>90</v>
      </c>
      <c r="N114" s="1184" t="s">
        <v>238</v>
      </c>
      <c r="O114" s="1184" t="s">
        <v>238</v>
      </c>
      <c r="P114" s="1185" t="s">
        <v>238</v>
      </c>
      <c r="Q114" s="1184">
        <v>90</v>
      </c>
      <c r="R114" s="1184">
        <v>90</v>
      </c>
      <c r="S114" s="1190">
        <v>86</v>
      </c>
      <c r="T114" s="174"/>
      <c r="U114" s="1191" t="s">
        <v>2800</v>
      </c>
      <c r="V114" s="496" t="s">
        <v>2966</v>
      </c>
      <c r="W114" s="496"/>
      <c r="X114" s="1027" t="s">
        <v>86</v>
      </c>
      <c r="Y114" s="1246"/>
      <c r="Z114" s="1027"/>
      <c r="AA114" s="1027" t="s">
        <v>683</v>
      </c>
      <c r="AB114" s="1027">
        <v>0</v>
      </c>
      <c r="AC114" s="1246"/>
      <c r="AD114" s="1027"/>
      <c r="AE114" s="1246"/>
      <c r="AF114" s="1027"/>
      <c r="AG114" s="1246"/>
      <c r="AH114" s="1027"/>
      <c r="AI114" s="1247">
        <v>0</v>
      </c>
      <c r="AJ114" s="1233">
        <f t="shared" si="5"/>
        <v>0</v>
      </c>
      <c r="AL114" s="80"/>
      <c r="AM114" s="419"/>
      <c r="AN114" s="419"/>
      <c r="AO114" s="419"/>
      <c r="AP114" s="174"/>
      <c r="AQ114" s="174"/>
      <c r="AR114" s="80"/>
      <c r="AS114" s="419"/>
      <c r="AV114" s="80"/>
      <c r="AW114" s="419"/>
      <c r="AX114" s="419"/>
      <c r="AY114" s="419"/>
      <c r="AZ114" s="174"/>
      <c r="BA114" s="81"/>
      <c r="BB114" s="174"/>
      <c r="BC114" s="419"/>
      <c r="BF114" s="174"/>
      <c r="BH114" s="174"/>
      <c r="BJ114" s="174"/>
      <c r="BK114" s="174"/>
      <c r="BL114" s="174"/>
      <c r="BM114" s="420"/>
      <c r="BN114" s="420"/>
      <c r="BO114" s="420"/>
      <c r="BT114" s="174"/>
      <c r="BU114" s="81"/>
      <c r="BV114" s="174"/>
      <c r="BW114" s="420"/>
      <c r="BX114" s="420"/>
      <c r="BY114" s="420"/>
      <c r="CA114" s="121"/>
      <c r="CB114" s="121"/>
      <c r="CC114" s="121"/>
      <c r="CD114" s="174"/>
      <c r="CE114" s="421"/>
      <c r="CF114" s="422"/>
      <c r="CG114" s="423"/>
      <c r="CH114" s="423"/>
      <c r="CI114" s="423"/>
      <c r="CJ114" s="422"/>
      <c r="CK114" s="422"/>
      <c r="CL114" s="422"/>
      <c r="CN114" s="422"/>
      <c r="CO114" s="422"/>
      <c r="CP114" s="422"/>
      <c r="CQ114" s="421"/>
      <c r="CR114" s="421"/>
      <c r="CS114" s="421"/>
      <c r="CX114" s="422"/>
      <c r="CY114" s="422"/>
      <c r="CZ114" s="422"/>
      <c r="DA114" s="421"/>
      <c r="DB114" s="421"/>
      <c r="DC114" s="421"/>
      <c r="DH114" s="422"/>
      <c r="DI114" s="422"/>
      <c r="DJ114" s="422"/>
      <c r="DK114" s="424"/>
      <c r="DM114" s="424"/>
      <c r="DO114" s="421"/>
      <c r="DQ114" s="423"/>
      <c r="DR114" s="423"/>
      <c r="DS114" s="423"/>
      <c r="DT114" s="422"/>
      <c r="DV114" s="422"/>
      <c r="DX114" s="422"/>
      <c r="DY114" s="421"/>
      <c r="DZ114" s="422"/>
      <c r="EA114" s="424"/>
      <c r="EB114" s="424"/>
      <c r="EC114" s="424"/>
      <c r="EE114" s="425"/>
      <c r="EF114" s="425"/>
      <c r="EG114" s="425"/>
      <c r="EH114" s="422"/>
      <c r="EI114" s="422"/>
      <c r="EJ114" s="422"/>
      <c r="EK114" s="424"/>
      <c r="EL114" s="421"/>
      <c r="EM114" s="426"/>
      <c r="EN114" s="426"/>
      <c r="EO114" s="228"/>
      <c r="EP114" s="421"/>
      <c r="ER114" s="421"/>
      <c r="ES114" s="422"/>
      <c r="ET114" s="423"/>
      <c r="EU114" s="423"/>
      <c r="EV114" s="423"/>
      <c r="EW114" s="422"/>
      <c r="EY114" s="422"/>
      <c r="FA114" s="422"/>
      <c r="FB114" s="421"/>
      <c r="FC114" s="174"/>
      <c r="FD114" s="121"/>
      <c r="FE114" s="121"/>
      <c r="FF114" s="121"/>
      <c r="FG114" s="174"/>
      <c r="FH114" s="174"/>
      <c r="FI114" s="174"/>
      <c r="FK114" s="174"/>
      <c r="FL114" s="174"/>
      <c r="FM114" s="174"/>
      <c r="FP114" s="421"/>
      <c r="FR114" s="419"/>
      <c r="FS114" s="419"/>
      <c r="FT114" s="419"/>
      <c r="FW114" s="174"/>
      <c r="FY114" s="174"/>
      <c r="FZ114" s="174"/>
      <c r="GA114" s="174"/>
    </row>
    <row r="115" spans="9:183" ht="12.75">
      <c r="I115" s="1191" t="s">
        <v>2801</v>
      </c>
      <c r="J115" s="1182" t="s">
        <v>375</v>
      </c>
      <c r="K115" s="1186" t="s">
        <v>2085</v>
      </c>
      <c r="L115" s="761" t="s">
        <v>86</v>
      </c>
      <c r="M115" s="1184" t="s">
        <v>238</v>
      </c>
      <c r="N115" s="1184" t="s">
        <v>238</v>
      </c>
      <c r="O115" s="1184">
        <v>89</v>
      </c>
      <c r="P115" s="1185" t="s">
        <v>238</v>
      </c>
      <c r="Q115" s="1184">
        <v>89</v>
      </c>
      <c r="R115" s="1184">
        <v>89</v>
      </c>
      <c r="S115" s="1190">
        <v>87</v>
      </c>
      <c r="T115" s="174"/>
      <c r="U115" s="1191" t="s">
        <v>2801</v>
      </c>
      <c r="V115" s="496" t="s">
        <v>2967</v>
      </c>
      <c r="W115" s="496"/>
      <c r="X115" s="1027" t="s">
        <v>86</v>
      </c>
      <c r="Y115" s="1246"/>
      <c r="Z115" s="1027"/>
      <c r="AA115" s="1027" t="s">
        <v>683</v>
      </c>
      <c r="AB115" s="1027">
        <v>0</v>
      </c>
      <c r="AC115" s="1246"/>
      <c r="AD115" s="1027"/>
      <c r="AE115" s="1246"/>
      <c r="AF115" s="1027"/>
      <c r="AG115" s="1246"/>
      <c r="AH115" s="1027"/>
      <c r="AI115" s="1247">
        <v>0</v>
      </c>
      <c r="AJ115" s="1233">
        <f t="shared" si="5"/>
        <v>0</v>
      </c>
      <c r="AL115" s="80"/>
      <c r="AM115" s="419"/>
      <c r="AN115" s="419"/>
      <c r="AO115" s="419"/>
      <c r="AP115" s="174"/>
      <c r="AQ115" s="174"/>
      <c r="AR115" s="80"/>
      <c r="AS115" s="419"/>
      <c r="AV115" s="80"/>
      <c r="AW115" s="419"/>
      <c r="AX115" s="419"/>
      <c r="AY115" s="419"/>
      <c r="AZ115" s="174"/>
      <c r="BA115" s="81"/>
      <c r="BB115" s="174"/>
      <c r="BC115" s="419"/>
      <c r="BF115" s="174"/>
      <c r="BH115" s="174"/>
      <c r="BJ115" s="174"/>
      <c r="BK115" s="174"/>
      <c r="BL115" s="174"/>
      <c r="BM115" s="420"/>
      <c r="BN115" s="420"/>
      <c r="BO115" s="420"/>
      <c r="BT115" s="174"/>
      <c r="BU115" s="81"/>
      <c r="BV115" s="174"/>
      <c r="BW115" s="420"/>
      <c r="BX115" s="420"/>
      <c r="BY115" s="420"/>
      <c r="CA115" s="121"/>
      <c r="CB115" s="121"/>
      <c r="CC115" s="121"/>
      <c r="CD115" s="174"/>
      <c r="CE115" s="421"/>
      <c r="CF115" s="422"/>
      <c r="CG115" s="423"/>
      <c r="CH115" s="423"/>
      <c r="CI115" s="423"/>
      <c r="CJ115" s="422"/>
      <c r="CK115" s="422"/>
      <c r="CL115" s="422"/>
      <c r="CN115" s="422"/>
      <c r="CO115" s="422"/>
      <c r="CP115" s="422"/>
      <c r="CQ115" s="421"/>
      <c r="CR115" s="421"/>
      <c r="CS115" s="421"/>
      <c r="CX115" s="422"/>
      <c r="CY115" s="422"/>
      <c r="CZ115" s="422"/>
      <c r="DA115" s="421"/>
      <c r="DB115" s="421"/>
      <c r="DC115" s="421"/>
      <c r="DH115" s="422"/>
      <c r="DI115" s="422"/>
      <c r="DJ115" s="422"/>
      <c r="DK115" s="424"/>
      <c r="DM115" s="424"/>
      <c r="DO115" s="421"/>
      <c r="DQ115" s="423"/>
      <c r="DR115" s="423"/>
      <c r="DS115" s="423"/>
      <c r="DT115" s="422"/>
      <c r="DV115" s="422"/>
      <c r="DX115" s="422"/>
      <c r="DY115" s="421"/>
      <c r="DZ115" s="422"/>
      <c r="EA115" s="424"/>
      <c r="EB115" s="424"/>
      <c r="EC115" s="424"/>
      <c r="EE115" s="425"/>
      <c r="EF115" s="425"/>
      <c r="EG115" s="425"/>
      <c r="EH115" s="422"/>
      <c r="EI115" s="422"/>
      <c r="EJ115" s="422"/>
      <c r="EK115" s="424"/>
      <c r="EL115" s="421"/>
      <c r="EM115" s="426"/>
      <c r="EN115" s="426"/>
      <c r="EO115" s="228"/>
      <c r="EP115" s="421"/>
      <c r="ER115" s="421"/>
      <c r="ES115" s="422"/>
      <c r="ET115" s="423"/>
      <c r="EU115" s="423"/>
      <c r="EV115" s="423"/>
      <c r="EW115" s="422"/>
      <c r="EY115" s="422"/>
      <c r="FA115" s="422"/>
      <c r="FB115" s="421"/>
      <c r="FC115" s="174"/>
      <c r="FD115" s="121"/>
      <c r="FE115" s="121"/>
      <c r="FF115" s="121"/>
      <c r="FG115" s="174"/>
      <c r="FH115" s="174"/>
      <c r="FI115" s="174"/>
      <c r="FK115" s="174"/>
      <c r="FL115" s="174"/>
      <c r="FM115" s="174"/>
      <c r="FP115" s="421"/>
      <c r="FR115" s="419"/>
      <c r="FS115" s="419"/>
      <c r="FT115" s="419"/>
      <c r="FW115" s="174"/>
      <c r="FY115" s="174"/>
      <c r="FZ115" s="174"/>
      <c r="GA115" s="174"/>
    </row>
    <row r="116" spans="9:183" ht="12.75">
      <c r="I116" s="1191" t="s">
        <v>2802</v>
      </c>
      <c r="J116" s="1182" t="s">
        <v>1953</v>
      </c>
      <c r="K116" s="1186" t="s">
        <v>2850</v>
      </c>
      <c r="L116" s="761" t="s">
        <v>86</v>
      </c>
      <c r="M116" s="1184">
        <v>89</v>
      </c>
      <c r="N116" s="1184" t="s">
        <v>238</v>
      </c>
      <c r="O116" s="1184" t="s">
        <v>238</v>
      </c>
      <c r="P116" s="1185" t="s">
        <v>238</v>
      </c>
      <c r="Q116" s="1184">
        <v>89</v>
      </c>
      <c r="R116" s="1184">
        <v>89</v>
      </c>
      <c r="S116" s="1190">
        <v>88</v>
      </c>
      <c r="T116" s="174"/>
      <c r="U116" s="1191" t="s">
        <v>2802</v>
      </c>
      <c r="V116" s="496" t="s">
        <v>2968</v>
      </c>
      <c r="W116" s="496"/>
      <c r="X116" s="1027" t="s">
        <v>86</v>
      </c>
      <c r="Y116" s="1246"/>
      <c r="Z116" s="1251"/>
      <c r="AA116" s="1246"/>
      <c r="AB116" s="1027"/>
      <c r="AC116" s="1246" t="s">
        <v>683</v>
      </c>
      <c r="AD116" s="1027">
        <v>0</v>
      </c>
      <c r="AE116" s="1246"/>
      <c r="AF116" s="1027"/>
      <c r="AG116" s="1246"/>
      <c r="AH116" s="1027"/>
      <c r="AI116" s="1247">
        <v>0</v>
      </c>
      <c r="AJ116" s="1233">
        <f t="shared" si="5"/>
        <v>0</v>
      </c>
      <c r="AL116" s="80"/>
      <c r="AM116" s="419"/>
      <c r="AN116" s="419"/>
      <c r="AO116" s="419"/>
      <c r="AP116" s="174"/>
      <c r="AQ116" s="174"/>
      <c r="AR116" s="80"/>
      <c r="AS116" s="419"/>
      <c r="AV116" s="80"/>
      <c r="AW116" s="419"/>
      <c r="AX116" s="419"/>
      <c r="AY116" s="419"/>
      <c r="AZ116" s="174"/>
      <c r="BA116" s="81"/>
      <c r="BB116" s="174"/>
      <c r="BC116" s="419"/>
      <c r="BF116" s="174"/>
      <c r="BH116" s="174"/>
      <c r="BJ116" s="174"/>
      <c r="BK116" s="174"/>
      <c r="BL116" s="174"/>
      <c r="BM116" s="420"/>
      <c r="BN116" s="420"/>
      <c r="BO116" s="420"/>
      <c r="BT116" s="174"/>
      <c r="BU116" s="81"/>
      <c r="BV116" s="174"/>
      <c r="BW116" s="420"/>
      <c r="BX116" s="420"/>
      <c r="BY116" s="420"/>
      <c r="CA116" s="121"/>
      <c r="CB116" s="121"/>
      <c r="CC116" s="121"/>
      <c r="CD116" s="174"/>
      <c r="CE116" s="421"/>
      <c r="CF116" s="422"/>
      <c r="CG116" s="423"/>
      <c r="CH116" s="423"/>
      <c r="CI116" s="423"/>
      <c r="CJ116" s="422"/>
      <c r="CK116" s="422"/>
      <c r="CL116" s="422"/>
      <c r="CN116" s="422"/>
      <c r="CO116" s="422"/>
      <c r="CP116" s="422"/>
      <c r="CQ116" s="421"/>
      <c r="CR116" s="421"/>
      <c r="CS116" s="421"/>
      <c r="CX116" s="422"/>
      <c r="CY116" s="422"/>
      <c r="CZ116" s="422"/>
      <c r="DA116" s="421"/>
      <c r="DB116" s="421"/>
      <c r="DC116" s="421"/>
      <c r="DH116" s="422"/>
      <c r="DI116" s="422"/>
      <c r="DJ116" s="422"/>
      <c r="DK116" s="424"/>
      <c r="DM116" s="424"/>
      <c r="DO116" s="421"/>
      <c r="DQ116" s="423"/>
      <c r="DR116" s="423"/>
      <c r="DS116" s="423"/>
      <c r="DT116" s="422"/>
      <c r="DV116" s="422"/>
      <c r="DX116" s="422"/>
      <c r="DY116" s="421"/>
      <c r="DZ116" s="422"/>
      <c r="EA116" s="424"/>
      <c r="EB116" s="424"/>
      <c r="EC116" s="424"/>
      <c r="EE116" s="425"/>
      <c r="EF116" s="425"/>
      <c r="EG116" s="425"/>
      <c r="EH116" s="422"/>
      <c r="EI116" s="422"/>
      <c r="EJ116" s="422"/>
      <c r="EK116" s="424"/>
      <c r="EL116" s="421"/>
      <c r="EM116" s="426"/>
      <c r="EN116" s="426"/>
      <c r="EO116" s="228"/>
      <c r="EP116" s="421"/>
      <c r="ER116" s="421"/>
      <c r="ES116" s="422"/>
      <c r="ET116" s="423"/>
      <c r="EU116" s="423"/>
      <c r="EV116" s="423"/>
      <c r="EW116" s="422"/>
      <c r="EY116" s="422"/>
      <c r="FA116" s="422"/>
      <c r="FB116" s="421"/>
      <c r="FC116" s="174"/>
      <c r="FD116" s="121"/>
      <c r="FE116" s="121"/>
      <c r="FF116" s="121"/>
      <c r="FG116" s="174"/>
      <c r="FH116" s="174"/>
      <c r="FI116" s="174"/>
      <c r="FK116" s="174"/>
      <c r="FL116" s="174"/>
      <c r="FM116" s="174"/>
      <c r="FP116" s="421"/>
      <c r="FR116" s="419"/>
      <c r="FS116" s="419"/>
      <c r="FT116" s="419"/>
      <c r="FW116" s="174"/>
      <c r="FY116" s="174"/>
      <c r="FZ116" s="174"/>
      <c r="GA116" s="174"/>
    </row>
    <row r="117" spans="9:183" ht="12.75">
      <c r="I117" s="1191" t="s">
        <v>2803</v>
      </c>
      <c r="J117" s="1182" t="s">
        <v>1954</v>
      </c>
      <c r="K117" s="762" t="s">
        <v>2862</v>
      </c>
      <c r="L117" s="761" t="s">
        <v>86</v>
      </c>
      <c r="M117" s="1184">
        <v>88</v>
      </c>
      <c r="N117" s="1184" t="s">
        <v>238</v>
      </c>
      <c r="O117" s="1184" t="s">
        <v>238</v>
      </c>
      <c r="P117" s="1185" t="s">
        <v>238</v>
      </c>
      <c r="Q117" s="1184">
        <v>88</v>
      </c>
      <c r="R117" s="1184">
        <v>88</v>
      </c>
      <c r="S117" s="1190">
        <v>89</v>
      </c>
      <c r="T117" s="174"/>
      <c r="U117" s="1191" t="s">
        <v>2803</v>
      </c>
      <c r="V117" s="496" t="s">
        <v>2969</v>
      </c>
      <c r="W117" s="496"/>
      <c r="X117" s="1027" t="s">
        <v>86</v>
      </c>
      <c r="Y117" s="1246"/>
      <c r="Z117" s="1251"/>
      <c r="AA117" s="1246"/>
      <c r="AB117" s="1027"/>
      <c r="AC117" s="1246" t="s">
        <v>683</v>
      </c>
      <c r="AD117" s="1027">
        <v>0</v>
      </c>
      <c r="AE117" s="1246"/>
      <c r="AF117" s="1027"/>
      <c r="AG117" s="1246"/>
      <c r="AH117" s="1027"/>
      <c r="AI117" s="1247">
        <v>0</v>
      </c>
      <c r="AJ117" s="1233">
        <f t="shared" si="5"/>
        <v>0</v>
      </c>
      <c r="AL117" s="80"/>
      <c r="AM117" s="419"/>
      <c r="AN117" s="419"/>
      <c r="AO117" s="419"/>
      <c r="AP117" s="174"/>
      <c r="AQ117" s="174"/>
      <c r="AR117" s="80"/>
      <c r="AS117" s="419"/>
      <c r="AV117" s="80"/>
      <c r="AW117" s="419"/>
      <c r="AX117" s="419"/>
      <c r="AY117" s="419"/>
      <c r="AZ117" s="174"/>
      <c r="BA117" s="81"/>
      <c r="BB117" s="174"/>
      <c r="BC117" s="419"/>
      <c r="BF117" s="174"/>
      <c r="BH117" s="174"/>
      <c r="BJ117" s="174"/>
      <c r="BK117" s="174"/>
      <c r="BL117" s="174"/>
      <c r="BM117" s="420"/>
      <c r="BN117" s="420"/>
      <c r="BO117" s="420"/>
      <c r="BT117" s="174"/>
      <c r="BU117" s="81"/>
      <c r="BV117" s="174"/>
      <c r="BW117" s="420"/>
      <c r="BX117" s="420"/>
      <c r="BY117" s="420"/>
      <c r="CA117" s="121"/>
      <c r="CB117" s="121"/>
      <c r="CC117" s="121"/>
      <c r="CD117" s="174"/>
      <c r="CE117" s="421"/>
      <c r="CF117" s="422"/>
      <c r="CG117" s="423"/>
      <c r="CH117" s="423"/>
      <c r="CI117" s="423"/>
      <c r="CJ117" s="422"/>
      <c r="CK117" s="422"/>
      <c r="CL117" s="422"/>
      <c r="CN117" s="422"/>
      <c r="CO117" s="422"/>
      <c r="CP117" s="422"/>
      <c r="CQ117" s="421"/>
      <c r="CR117" s="421"/>
      <c r="CS117" s="421"/>
      <c r="CX117" s="422"/>
      <c r="CY117" s="422"/>
      <c r="CZ117" s="422"/>
      <c r="DA117" s="421"/>
      <c r="DB117" s="421"/>
      <c r="DC117" s="421"/>
      <c r="DH117" s="422"/>
      <c r="DI117" s="422"/>
      <c r="DJ117" s="422"/>
      <c r="DK117" s="424"/>
      <c r="DM117" s="424"/>
      <c r="DO117" s="421"/>
      <c r="DQ117" s="423"/>
      <c r="DR117" s="423"/>
      <c r="DS117" s="423"/>
      <c r="DT117" s="422"/>
      <c r="DV117" s="422"/>
      <c r="DX117" s="422"/>
      <c r="DY117" s="421"/>
      <c r="DZ117" s="422"/>
      <c r="EA117" s="424"/>
      <c r="EB117" s="424"/>
      <c r="EC117" s="424"/>
      <c r="EE117" s="425"/>
      <c r="EF117" s="425"/>
      <c r="EG117" s="425"/>
      <c r="EH117" s="422"/>
      <c r="EI117" s="422"/>
      <c r="EJ117" s="422"/>
      <c r="EK117" s="424"/>
      <c r="EL117" s="421"/>
      <c r="EM117" s="426"/>
      <c r="EN117" s="426"/>
      <c r="EO117" s="228"/>
      <c r="EP117" s="421"/>
      <c r="ER117" s="421"/>
      <c r="ES117" s="422"/>
      <c r="ET117" s="423"/>
      <c r="EU117" s="423"/>
      <c r="EV117" s="423"/>
      <c r="EW117" s="422"/>
      <c r="EY117" s="422"/>
      <c r="FA117" s="422"/>
      <c r="FB117" s="421"/>
      <c r="FC117" s="174"/>
      <c r="FD117" s="121"/>
      <c r="FE117" s="121"/>
      <c r="FF117" s="121"/>
      <c r="FG117" s="174"/>
      <c r="FH117" s="174"/>
      <c r="FI117" s="174"/>
      <c r="FK117" s="174"/>
      <c r="FL117" s="174"/>
      <c r="FM117" s="174"/>
      <c r="FP117" s="421"/>
      <c r="FR117" s="419"/>
      <c r="FS117" s="419"/>
      <c r="FT117" s="419"/>
      <c r="FW117" s="174"/>
      <c r="FY117" s="174"/>
      <c r="FZ117" s="174"/>
      <c r="GA117" s="174"/>
    </row>
    <row r="118" spans="9:183" ht="12.75">
      <c r="I118" s="1191" t="s">
        <v>2804</v>
      </c>
      <c r="J118" s="1182" t="s">
        <v>2239</v>
      </c>
      <c r="K118" s="1186" t="s">
        <v>2075</v>
      </c>
      <c r="L118" s="761" t="s">
        <v>86</v>
      </c>
      <c r="M118" s="1184" t="s">
        <v>238</v>
      </c>
      <c r="N118" s="1184" t="s">
        <v>238</v>
      </c>
      <c r="O118" s="1184">
        <v>88</v>
      </c>
      <c r="P118" s="1185" t="s">
        <v>238</v>
      </c>
      <c r="Q118" s="1184">
        <v>88</v>
      </c>
      <c r="R118" s="1184">
        <v>88</v>
      </c>
      <c r="S118" s="1190">
        <v>90</v>
      </c>
      <c r="T118" s="174"/>
      <c r="U118" s="1191" t="s">
        <v>2804</v>
      </c>
      <c r="V118" s="496" t="s">
        <v>2970</v>
      </c>
      <c r="W118" s="496"/>
      <c r="X118" s="1027" t="s">
        <v>86</v>
      </c>
      <c r="Y118" s="1246"/>
      <c r="Z118" s="1251"/>
      <c r="AA118" s="479"/>
      <c r="AB118" s="1027"/>
      <c r="AC118" s="1246" t="s">
        <v>683</v>
      </c>
      <c r="AD118" s="1027">
        <v>0</v>
      </c>
      <c r="AE118" s="1246"/>
      <c r="AF118" s="1027"/>
      <c r="AG118" s="1246"/>
      <c r="AH118" s="1027"/>
      <c r="AI118" s="1247">
        <v>0</v>
      </c>
      <c r="AJ118" s="1233">
        <f t="shared" si="5"/>
        <v>0</v>
      </c>
      <c r="AL118" s="80"/>
      <c r="AM118" s="419"/>
      <c r="AN118" s="419"/>
      <c r="AO118" s="419"/>
      <c r="AP118" s="174"/>
      <c r="AQ118" s="174"/>
      <c r="AR118" s="80"/>
      <c r="AS118" s="419"/>
      <c r="AV118" s="80"/>
      <c r="AW118" s="419"/>
      <c r="AX118" s="419"/>
      <c r="AY118" s="419"/>
      <c r="AZ118" s="174"/>
      <c r="BA118" s="81"/>
      <c r="BB118" s="174"/>
      <c r="BC118" s="419"/>
      <c r="BF118" s="174"/>
      <c r="BH118" s="174"/>
      <c r="BJ118" s="174"/>
      <c r="BK118" s="174"/>
      <c r="BL118" s="174"/>
      <c r="BM118" s="420"/>
      <c r="BN118" s="420"/>
      <c r="BO118" s="420"/>
      <c r="BT118" s="174"/>
      <c r="BU118" s="81"/>
      <c r="BV118" s="174"/>
      <c r="BW118" s="420"/>
      <c r="BX118" s="420"/>
      <c r="BY118" s="420"/>
      <c r="CA118" s="121"/>
      <c r="CB118" s="121"/>
      <c r="CC118" s="121"/>
      <c r="CD118" s="174"/>
      <c r="CE118" s="421"/>
      <c r="CF118" s="422"/>
      <c r="CG118" s="423"/>
      <c r="CH118" s="423"/>
      <c r="CI118" s="423"/>
      <c r="CJ118" s="422"/>
      <c r="CK118" s="422"/>
      <c r="CL118" s="422"/>
      <c r="CN118" s="422"/>
      <c r="CO118" s="422"/>
      <c r="CP118" s="422"/>
      <c r="CQ118" s="421"/>
      <c r="CR118" s="421"/>
      <c r="CS118" s="421"/>
      <c r="CX118" s="422"/>
      <c r="CY118" s="422"/>
      <c r="CZ118" s="422"/>
      <c r="DA118" s="421"/>
      <c r="DB118" s="421"/>
      <c r="DC118" s="421"/>
      <c r="DH118" s="422"/>
      <c r="DI118" s="422"/>
      <c r="DJ118" s="422"/>
      <c r="DK118" s="424"/>
      <c r="DM118" s="424"/>
      <c r="DO118" s="421"/>
      <c r="DQ118" s="423"/>
      <c r="DR118" s="423"/>
      <c r="DS118" s="423"/>
      <c r="DT118" s="422"/>
      <c r="DV118" s="422"/>
      <c r="DX118" s="422"/>
      <c r="DY118" s="421"/>
      <c r="DZ118" s="422"/>
      <c r="EA118" s="424"/>
      <c r="EB118" s="424"/>
      <c r="EC118" s="424"/>
      <c r="EE118" s="425"/>
      <c r="EF118" s="425"/>
      <c r="EG118" s="425"/>
      <c r="EH118" s="422"/>
      <c r="EI118" s="422"/>
      <c r="EJ118" s="422"/>
      <c r="EK118" s="424"/>
      <c r="EL118" s="421"/>
      <c r="EM118" s="426"/>
      <c r="EN118" s="426"/>
      <c r="EO118" s="228"/>
      <c r="EP118" s="421"/>
      <c r="ER118" s="421"/>
      <c r="ES118" s="422"/>
      <c r="ET118" s="423"/>
      <c r="EU118" s="423"/>
      <c r="EV118" s="423"/>
      <c r="EW118" s="422"/>
      <c r="EY118" s="422"/>
      <c r="FA118" s="422"/>
      <c r="FB118" s="421"/>
      <c r="FC118" s="174"/>
      <c r="FD118" s="121"/>
      <c r="FE118" s="121"/>
      <c r="FF118" s="121"/>
      <c r="FG118" s="174"/>
      <c r="FH118" s="174"/>
      <c r="FI118" s="174"/>
      <c r="FK118" s="174"/>
      <c r="FL118" s="174"/>
      <c r="FM118" s="174"/>
      <c r="FP118" s="421"/>
      <c r="FR118" s="419"/>
      <c r="FS118" s="419"/>
      <c r="FT118" s="419"/>
      <c r="FW118" s="174"/>
      <c r="FY118" s="174"/>
      <c r="FZ118" s="174"/>
      <c r="GA118" s="174"/>
    </row>
    <row r="119" spans="9:183" ht="12.75">
      <c r="I119" s="1191" t="s">
        <v>2805</v>
      </c>
      <c r="J119" s="1182" t="s">
        <v>2822</v>
      </c>
      <c r="K119" s="1186" t="s">
        <v>2086</v>
      </c>
      <c r="L119" s="761" t="s">
        <v>86</v>
      </c>
      <c r="M119" s="1184" t="s">
        <v>238</v>
      </c>
      <c r="N119" s="1184" t="s">
        <v>238</v>
      </c>
      <c r="O119" s="1184">
        <v>86</v>
      </c>
      <c r="P119" s="1185" t="s">
        <v>238</v>
      </c>
      <c r="Q119" s="1184">
        <v>86</v>
      </c>
      <c r="R119" s="1184">
        <v>86</v>
      </c>
      <c r="S119" s="1190">
        <v>91</v>
      </c>
      <c r="T119" s="174"/>
      <c r="U119" s="1191" t="s">
        <v>2805</v>
      </c>
      <c r="V119" s="496" t="s">
        <v>2971</v>
      </c>
      <c r="W119" s="496"/>
      <c r="X119" s="1027" t="s">
        <v>86</v>
      </c>
      <c r="Y119" s="1246"/>
      <c r="Z119" s="1251"/>
      <c r="AA119" s="479"/>
      <c r="AB119" s="1027"/>
      <c r="AC119" s="1246" t="s">
        <v>683</v>
      </c>
      <c r="AD119" s="1027">
        <v>0</v>
      </c>
      <c r="AE119" s="1246"/>
      <c r="AF119" s="1027"/>
      <c r="AG119" s="1246"/>
      <c r="AH119" s="1027"/>
      <c r="AI119" s="1247">
        <v>0</v>
      </c>
      <c r="AJ119" s="1233">
        <f t="shared" si="5"/>
        <v>0</v>
      </c>
      <c r="AL119" s="80"/>
      <c r="AM119" s="419"/>
      <c r="AN119" s="419"/>
      <c r="AO119" s="419"/>
      <c r="AP119" s="174"/>
      <c r="AQ119" s="174"/>
      <c r="AR119" s="80"/>
      <c r="AS119" s="419"/>
      <c r="AV119" s="80"/>
      <c r="AW119" s="419"/>
      <c r="AX119" s="419"/>
      <c r="AY119" s="419"/>
      <c r="AZ119" s="174"/>
      <c r="BA119" s="81"/>
      <c r="BB119" s="174"/>
      <c r="BC119" s="419"/>
      <c r="BF119" s="174"/>
      <c r="BH119" s="174"/>
      <c r="BJ119" s="174"/>
      <c r="BK119" s="174"/>
      <c r="BL119" s="174"/>
      <c r="BM119" s="420"/>
      <c r="BN119" s="420"/>
      <c r="BO119" s="420"/>
      <c r="BT119" s="174"/>
      <c r="BU119" s="81"/>
      <c r="BV119" s="174"/>
      <c r="BW119" s="420"/>
      <c r="BX119" s="420"/>
      <c r="BY119" s="420"/>
      <c r="CA119" s="121"/>
      <c r="CB119" s="121"/>
      <c r="CC119" s="121"/>
      <c r="CD119" s="174"/>
      <c r="CE119" s="421"/>
      <c r="CF119" s="422"/>
      <c r="CG119" s="423"/>
      <c r="CH119" s="423"/>
      <c r="CI119" s="423"/>
      <c r="CJ119" s="422"/>
      <c r="CK119" s="422"/>
      <c r="CL119" s="422"/>
      <c r="CN119" s="422"/>
      <c r="CO119" s="422"/>
      <c r="CP119" s="422"/>
      <c r="CQ119" s="421"/>
      <c r="CR119" s="421"/>
      <c r="CS119" s="421"/>
      <c r="CX119" s="422"/>
      <c r="CY119" s="422"/>
      <c r="CZ119" s="422"/>
      <c r="DA119" s="421"/>
      <c r="DB119" s="421"/>
      <c r="DC119" s="421"/>
      <c r="DH119" s="422"/>
      <c r="DI119" s="422"/>
      <c r="DJ119" s="422"/>
      <c r="DK119" s="424"/>
      <c r="DM119" s="424"/>
      <c r="DO119" s="421"/>
      <c r="DQ119" s="423"/>
      <c r="DR119" s="423"/>
      <c r="DS119" s="423"/>
      <c r="DT119" s="422"/>
      <c r="DV119" s="422"/>
      <c r="DX119" s="422"/>
      <c r="DY119" s="421"/>
      <c r="DZ119" s="422"/>
      <c r="EA119" s="424"/>
      <c r="EB119" s="424"/>
      <c r="EC119" s="424"/>
      <c r="EE119" s="425"/>
      <c r="EF119" s="425"/>
      <c r="EG119" s="425"/>
      <c r="EH119" s="422"/>
      <c r="EI119" s="422"/>
      <c r="EJ119" s="422"/>
      <c r="EK119" s="424"/>
      <c r="EL119" s="421"/>
      <c r="EM119" s="426"/>
      <c r="EN119" s="426"/>
      <c r="EO119" s="228"/>
      <c r="EP119" s="421"/>
      <c r="ER119" s="421"/>
      <c r="ES119" s="422"/>
      <c r="ET119" s="423"/>
      <c r="EU119" s="423"/>
      <c r="EV119" s="423"/>
      <c r="EW119" s="422"/>
      <c r="EY119" s="422"/>
      <c r="FA119" s="422"/>
      <c r="FB119" s="421"/>
      <c r="FC119" s="174"/>
      <c r="FD119" s="121"/>
      <c r="FE119" s="121"/>
      <c r="FF119" s="121"/>
      <c r="FG119" s="174"/>
      <c r="FH119" s="174"/>
      <c r="FI119" s="174"/>
      <c r="FK119" s="174"/>
      <c r="FL119" s="174"/>
      <c r="FM119" s="174"/>
      <c r="FP119" s="421"/>
      <c r="FR119" s="419"/>
      <c r="FS119" s="419"/>
      <c r="FT119" s="419"/>
      <c r="FW119" s="174"/>
      <c r="FY119" s="174"/>
      <c r="FZ119" s="174"/>
      <c r="GA119" s="174"/>
    </row>
    <row r="120" spans="9:183" ht="12.75">
      <c r="I120" s="1191" t="s">
        <v>2806</v>
      </c>
      <c r="J120" s="1182" t="s">
        <v>2823</v>
      </c>
      <c r="K120" s="1186" t="s">
        <v>2086</v>
      </c>
      <c r="L120" s="761" t="s">
        <v>86</v>
      </c>
      <c r="M120" s="1184" t="s">
        <v>238</v>
      </c>
      <c r="N120" s="1184" t="s">
        <v>238</v>
      </c>
      <c r="O120" s="1184">
        <v>85</v>
      </c>
      <c r="P120" s="1185" t="s">
        <v>238</v>
      </c>
      <c r="Q120" s="1184">
        <v>85</v>
      </c>
      <c r="R120" s="1184">
        <v>85</v>
      </c>
      <c r="S120" s="1190">
        <v>92</v>
      </c>
      <c r="T120" s="174"/>
      <c r="U120" s="1191" t="s">
        <v>2806</v>
      </c>
      <c r="V120" s="496" t="s">
        <v>2972</v>
      </c>
      <c r="W120" s="496"/>
      <c r="X120" s="1027" t="s">
        <v>86</v>
      </c>
      <c r="Y120" s="1246"/>
      <c r="Z120" s="1251"/>
      <c r="AA120" s="1246"/>
      <c r="AB120" s="1027"/>
      <c r="AC120" s="1246" t="s">
        <v>683</v>
      </c>
      <c r="AD120" s="1027">
        <v>0</v>
      </c>
      <c r="AE120" s="1246"/>
      <c r="AF120" s="1027"/>
      <c r="AG120" s="1246"/>
      <c r="AH120" s="1027"/>
      <c r="AI120" s="1247">
        <v>0</v>
      </c>
      <c r="AJ120" s="1233">
        <f t="shared" si="5"/>
        <v>0</v>
      </c>
      <c r="AL120" s="80"/>
      <c r="AM120" s="419"/>
      <c r="AN120" s="419"/>
      <c r="AO120" s="419"/>
      <c r="AP120" s="174"/>
      <c r="AQ120" s="174"/>
      <c r="AR120" s="80"/>
      <c r="AS120" s="419"/>
      <c r="AV120" s="80"/>
      <c r="AW120" s="419"/>
      <c r="AX120" s="419"/>
      <c r="AY120" s="419"/>
      <c r="AZ120" s="174"/>
      <c r="BA120" s="81"/>
      <c r="BB120" s="174"/>
      <c r="BC120" s="419"/>
      <c r="BF120" s="174"/>
      <c r="BH120" s="174"/>
      <c r="BJ120" s="174"/>
      <c r="BK120" s="174"/>
      <c r="BL120" s="174"/>
      <c r="BM120" s="420"/>
      <c r="BN120" s="420"/>
      <c r="BO120" s="420"/>
      <c r="BT120" s="174"/>
      <c r="BU120" s="81"/>
      <c r="BV120" s="174"/>
      <c r="BW120" s="420"/>
      <c r="BX120" s="420"/>
      <c r="BY120" s="420"/>
      <c r="CA120" s="121"/>
      <c r="CB120" s="121"/>
      <c r="CC120" s="121"/>
      <c r="CD120" s="174"/>
      <c r="CE120" s="421"/>
      <c r="CF120" s="422"/>
      <c r="CG120" s="423"/>
      <c r="CH120" s="423"/>
      <c r="CI120" s="423"/>
      <c r="CJ120" s="422"/>
      <c r="CK120" s="422"/>
      <c r="CL120" s="422"/>
      <c r="CN120" s="422"/>
      <c r="CO120" s="422"/>
      <c r="CP120" s="422"/>
      <c r="CQ120" s="421"/>
      <c r="CR120" s="421"/>
      <c r="CS120" s="421"/>
      <c r="CX120" s="422"/>
      <c r="CY120" s="422"/>
      <c r="CZ120" s="422"/>
      <c r="DA120" s="421"/>
      <c r="DB120" s="421"/>
      <c r="DC120" s="421"/>
      <c r="DH120" s="422"/>
      <c r="DI120" s="422"/>
      <c r="DJ120" s="422"/>
      <c r="DK120" s="424"/>
      <c r="DM120" s="424"/>
      <c r="DO120" s="421"/>
      <c r="DQ120" s="423"/>
      <c r="DR120" s="423"/>
      <c r="DS120" s="423"/>
      <c r="DT120" s="422"/>
      <c r="DV120" s="422"/>
      <c r="DX120" s="422"/>
      <c r="DY120" s="421"/>
      <c r="DZ120" s="422"/>
      <c r="EA120" s="424"/>
      <c r="EB120" s="424"/>
      <c r="EC120" s="424"/>
      <c r="EE120" s="425"/>
      <c r="EF120" s="425"/>
      <c r="EG120" s="425"/>
      <c r="EH120" s="422"/>
      <c r="EI120" s="422"/>
      <c r="EJ120" s="422"/>
      <c r="EK120" s="424"/>
      <c r="EL120" s="421"/>
      <c r="EM120" s="426"/>
      <c r="EN120" s="426"/>
      <c r="EO120" s="228"/>
      <c r="EP120" s="421"/>
      <c r="ER120" s="421"/>
      <c r="ES120" s="422"/>
      <c r="ET120" s="423"/>
      <c r="EU120" s="423"/>
      <c r="EV120" s="423"/>
      <c r="EW120" s="422"/>
      <c r="EY120" s="422"/>
      <c r="FA120" s="422"/>
      <c r="FB120" s="421"/>
      <c r="FC120" s="174"/>
      <c r="FD120" s="121"/>
      <c r="FE120" s="121"/>
      <c r="FF120" s="121"/>
      <c r="FG120" s="174"/>
      <c r="FH120" s="174"/>
      <c r="FI120" s="174"/>
      <c r="FK120" s="174"/>
      <c r="FL120" s="174"/>
      <c r="FM120" s="174"/>
      <c r="FP120" s="421"/>
      <c r="FR120" s="419"/>
      <c r="FS120" s="419"/>
      <c r="FT120" s="419"/>
      <c r="FW120" s="174"/>
      <c r="FY120" s="174"/>
      <c r="FZ120" s="174"/>
      <c r="GA120" s="174"/>
    </row>
    <row r="121" spans="9:183" ht="12.75">
      <c r="I121" s="1191" t="s">
        <v>2807</v>
      </c>
      <c r="J121" s="1182" t="s">
        <v>430</v>
      </c>
      <c r="K121" s="1186" t="s">
        <v>2069</v>
      </c>
      <c r="L121" s="761" t="s">
        <v>86</v>
      </c>
      <c r="M121" s="1184" t="s">
        <v>238</v>
      </c>
      <c r="N121" s="1184" t="s">
        <v>238</v>
      </c>
      <c r="O121" s="1184">
        <v>84</v>
      </c>
      <c r="P121" s="1185" t="s">
        <v>238</v>
      </c>
      <c r="Q121" s="1184">
        <v>84</v>
      </c>
      <c r="R121" s="1184">
        <v>84</v>
      </c>
      <c r="S121" s="1190">
        <v>93</v>
      </c>
      <c r="T121" s="174"/>
      <c r="U121" s="1191" t="s">
        <v>2807</v>
      </c>
      <c r="V121" s="496" t="s">
        <v>2973</v>
      </c>
      <c r="W121" s="496"/>
      <c r="X121" s="1027" t="s">
        <v>86</v>
      </c>
      <c r="Y121" s="1246"/>
      <c r="Z121" s="1251"/>
      <c r="AA121" s="1246"/>
      <c r="AB121" s="1027"/>
      <c r="AC121" s="1246" t="s">
        <v>683</v>
      </c>
      <c r="AD121" s="1027">
        <v>0</v>
      </c>
      <c r="AE121" s="1246"/>
      <c r="AF121" s="1027"/>
      <c r="AG121" s="1246"/>
      <c r="AH121" s="1027"/>
      <c r="AI121" s="1247">
        <v>0</v>
      </c>
      <c r="AJ121" s="1233">
        <f t="shared" si="5"/>
        <v>0</v>
      </c>
      <c r="AL121" s="80"/>
      <c r="AM121" s="419"/>
      <c r="AN121" s="419"/>
      <c r="AO121" s="419"/>
      <c r="AP121" s="174"/>
      <c r="AQ121" s="174"/>
      <c r="AR121" s="80"/>
      <c r="AS121" s="419"/>
      <c r="AV121" s="80"/>
      <c r="AW121" s="419"/>
      <c r="AX121" s="419"/>
      <c r="AY121" s="419"/>
      <c r="AZ121" s="174"/>
      <c r="BA121" s="81"/>
      <c r="BB121" s="174"/>
      <c r="BC121" s="419"/>
      <c r="BF121" s="174"/>
      <c r="BH121" s="174"/>
      <c r="BJ121" s="174"/>
      <c r="BK121" s="174"/>
      <c r="BL121" s="174"/>
      <c r="BM121" s="420"/>
      <c r="BN121" s="420"/>
      <c r="BO121" s="420"/>
      <c r="BT121" s="174"/>
      <c r="BU121" s="81"/>
      <c r="BV121" s="174"/>
      <c r="BW121" s="420"/>
      <c r="BX121" s="420"/>
      <c r="BY121" s="420"/>
      <c r="CA121" s="121"/>
      <c r="CB121" s="121"/>
      <c r="CC121" s="121"/>
      <c r="CD121" s="174"/>
      <c r="CE121" s="421"/>
      <c r="CF121" s="422"/>
      <c r="CG121" s="423"/>
      <c r="CH121" s="423"/>
      <c r="CI121" s="423"/>
      <c r="CJ121" s="422"/>
      <c r="CK121" s="422"/>
      <c r="CL121" s="422"/>
      <c r="CN121" s="422"/>
      <c r="CO121" s="422"/>
      <c r="CP121" s="422"/>
      <c r="CQ121" s="421"/>
      <c r="CR121" s="421"/>
      <c r="CS121" s="421"/>
      <c r="CX121" s="422"/>
      <c r="CY121" s="422"/>
      <c r="CZ121" s="422"/>
      <c r="DA121" s="421"/>
      <c r="DB121" s="421"/>
      <c r="DC121" s="421"/>
      <c r="DH121" s="422"/>
      <c r="DI121" s="422"/>
      <c r="DJ121" s="422"/>
      <c r="DK121" s="424"/>
      <c r="DM121" s="424"/>
      <c r="DO121" s="421"/>
      <c r="DQ121" s="423"/>
      <c r="DR121" s="423"/>
      <c r="DS121" s="423"/>
      <c r="DT121" s="422"/>
      <c r="DV121" s="422"/>
      <c r="DX121" s="422"/>
      <c r="DY121" s="421"/>
      <c r="DZ121" s="422"/>
      <c r="EA121" s="424"/>
      <c r="EB121" s="424"/>
      <c r="EC121" s="424"/>
      <c r="EE121" s="425"/>
      <c r="EF121" s="425"/>
      <c r="EG121" s="425"/>
      <c r="EH121" s="422"/>
      <c r="EI121" s="422"/>
      <c r="EJ121" s="422"/>
      <c r="EK121" s="424"/>
      <c r="EL121" s="421"/>
      <c r="EM121" s="426"/>
      <c r="EN121" s="426"/>
      <c r="EO121" s="228"/>
      <c r="EP121" s="421"/>
      <c r="ER121" s="421"/>
      <c r="ES121" s="422"/>
      <c r="ET121" s="423"/>
      <c r="EU121" s="423"/>
      <c r="EV121" s="423"/>
      <c r="EW121" s="422"/>
      <c r="EY121" s="422"/>
      <c r="FA121" s="422"/>
      <c r="FB121" s="421"/>
      <c r="FC121" s="174"/>
      <c r="FD121" s="121"/>
      <c r="FE121" s="121"/>
      <c r="FF121" s="121"/>
      <c r="FG121" s="174"/>
      <c r="FH121" s="174"/>
      <c r="FI121" s="174"/>
      <c r="FK121" s="174"/>
      <c r="FL121" s="174"/>
      <c r="FM121" s="174"/>
      <c r="FP121" s="421"/>
      <c r="FR121" s="419"/>
      <c r="FS121" s="419"/>
      <c r="FT121" s="419"/>
      <c r="FW121" s="174"/>
      <c r="FY121" s="174"/>
      <c r="FZ121" s="174"/>
      <c r="GA121" s="174"/>
    </row>
    <row r="122" spans="9:183" ht="12.75">
      <c r="I122" s="1191" t="s">
        <v>2808</v>
      </c>
      <c r="J122" s="1182" t="s">
        <v>567</v>
      </c>
      <c r="K122" s="1186" t="s">
        <v>2087</v>
      </c>
      <c r="L122" s="761" t="s">
        <v>86</v>
      </c>
      <c r="M122" s="1184" t="s">
        <v>238</v>
      </c>
      <c r="N122" s="1184" t="s">
        <v>238</v>
      </c>
      <c r="O122" s="1184">
        <v>82</v>
      </c>
      <c r="P122" s="1185" t="s">
        <v>238</v>
      </c>
      <c r="Q122" s="1184">
        <v>82</v>
      </c>
      <c r="R122" s="1184">
        <v>82</v>
      </c>
      <c r="S122" s="1190">
        <v>94</v>
      </c>
      <c r="T122" s="174"/>
      <c r="U122" s="1191" t="s">
        <v>2808</v>
      </c>
      <c r="V122" s="496" t="s">
        <v>2974</v>
      </c>
      <c r="W122" s="496"/>
      <c r="X122" s="1027" t="s">
        <v>86</v>
      </c>
      <c r="Y122" s="1246"/>
      <c r="Z122" s="1251"/>
      <c r="AA122" s="1246"/>
      <c r="AB122" s="1027"/>
      <c r="AC122" s="1246" t="s">
        <v>683</v>
      </c>
      <c r="AD122" s="1027">
        <v>0</v>
      </c>
      <c r="AE122" s="1246"/>
      <c r="AF122" s="1027"/>
      <c r="AG122" s="1246"/>
      <c r="AH122" s="1027"/>
      <c r="AI122" s="1247">
        <v>0</v>
      </c>
      <c r="AJ122" s="1233">
        <f t="shared" si="5"/>
        <v>0</v>
      </c>
      <c r="AL122" s="80"/>
      <c r="AM122" s="419"/>
      <c r="AN122" s="419"/>
      <c r="AO122" s="419"/>
      <c r="AP122" s="174"/>
      <c r="AQ122" s="174"/>
      <c r="AR122" s="80"/>
      <c r="AS122" s="419"/>
      <c r="AV122" s="80"/>
      <c r="AW122" s="419"/>
      <c r="AX122" s="419"/>
      <c r="AY122" s="419"/>
      <c r="AZ122" s="174"/>
      <c r="BA122" s="81"/>
      <c r="BB122" s="174"/>
      <c r="BC122" s="419"/>
      <c r="BF122" s="174"/>
      <c r="BH122" s="174"/>
      <c r="BJ122" s="174"/>
      <c r="BK122" s="174"/>
      <c r="BL122" s="174"/>
      <c r="BM122" s="420"/>
      <c r="BN122" s="420"/>
      <c r="BO122" s="420"/>
      <c r="BT122" s="174"/>
      <c r="BU122" s="81"/>
      <c r="BV122" s="174"/>
      <c r="BW122" s="420"/>
      <c r="BX122" s="420"/>
      <c r="BY122" s="420"/>
      <c r="CA122" s="121"/>
      <c r="CB122" s="121"/>
      <c r="CC122" s="121"/>
      <c r="CD122" s="174"/>
      <c r="CE122" s="421"/>
      <c r="CF122" s="422"/>
      <c r="CG122" s="423"/>
      <c r="CH122" s="423"/>
      <c r="CI122" s="423"/>
      <c r="CJ122" s="422"/>
      <c r="CK122" s="422"/>
      <c r="CL122" s="422"/>
      <c r="CN122" s="422"/>
      <c r="CO122" s="422"/>
      <c r="CP122" s="422"/>
      <c r="CQ122" s="421"/>
      <c r="CR122" s="421"/>
      <c r="CS122" s="421"/>
      <c r="CX122" s="422"/>
      <c r="CY122" s="422"/>
      <c r="CZ122" s="422"/>
      <c r="DA122" s="421"/>
      <c r="DB122" s="421"/>
      <c r="DC122" s="421"/>
      <c r="DH122" s="422"/>
      <c r="DI122" s="422"/>
      <c r="DJ122" s="422"/>
      <c r="DK122" s="424"/>
      <c r="DM122" s="424"/>
      <c r="DO122" s="421"/>
      <c r="DQ122" s="423"/>
      <c r="DR122" s="423"/>
      <c r="DS122" s="423"/>
      <c r="DT122" s="422"/>
      <c r="DV122" s="422"/>
      <c r="DX122" s="422"/>
      <c r="DY122" s="421"/>
      <c r="DZ122" s="422"/>
      <c r="EA122" s="424"/>
      <c r="EB122" s="424"/>
      <c r="EC122" s="424"/>
      <c r="EE122" s="425"/>
      <c r="EF122" s="425"/>
      <c r="EG122" s="425"/>
      <c r="EH122" s="422"/>
      <c r="EI122" s="422"/>
      <c r="EJ122" s="422"/>
      <c r="EK122" s="424"/>
      <c r="EL122" s="421"/>
      <c r="EM122" s="426"/>
      <c r="EN122" s="426"/>
      <c r="EO122" s="228"/>
      <c r="EP122" s="421"/>
      <c r="ER122" s="421"/>
      <c r="ES122" s="422"/>
      <c r="ET122" s="423"/>
      <c r="EU122" s="423"/>
      <c r="EV122" s="423"/>
      <c r="EW122" s="422"/>
      <c r="EY122" s="422"/>
      <c r="FA122" s="422"/>
      <c r="FB122" s="421"/>
      <c r="FC122" s="174"/>
      <c r="FD122" s="121"/>
      <c r="FE122" s="121"/>
      <c r="FF122" s="121"/>
      <c r="FG122" s="174"/>
      <c r="FH122" s="174"/>
      <c r="FI122" s="174"/>
      <c r="FK122" s="174"/>
      <c r="FL122" s="174"/>
      <c r="FM122" s="174"/>
      <c r="FP122" s="421"/>
      <c r="FR122" s="419"/>
      <c r="FS122" s="419"/>
      <c r="FT122" s="419"/>
      <c r="FW122" s="174"/>
      <c r="FY122" s="174"/>
      <c r="FZ122" s="174"/>
      <c r="GA122" s="174"/>
    </row>
    <row r="123" spans="9:183" ht="12.75">
      <c r="I123" s="1191" t="s">
        <v>2809</v>
      </c>
      <c r="J123" s="1182" t="s">
        <v>2824</v>
      </c>
      <c r="K123" s="1186" t="s">
        <v>2082</v>
      </c>
      <c r="L123" s="761" t="s">
        <v>86</v>
      </c>
      <c r="M123" s="1184" t="s">
        <v>238</v>
      </c>
      <c r="N123" s="1184" t="s">
        <v>238</v>
      </c>
      <c r="O123" s="1184">
        <v>81</v>
      </c>
      <c r="P123" s="1185" t="s">
        <v>238</v>
      </c>
      <c r="Q123" s="1184">
        <v>81</v>
      </c>
      <c r="R123" s="1184">
        <v>81</v>
      </c>
      <c r="S123" s="1190">
        <v>95</v>
      </c>
      <c r="T123" s="174"/>
      <c r="U123" s="1191" t="s">
        <v>2809</v>
      </c>
      <c r="V123" s="496" t="s">
        <v>2530</v>
      </c>
      <c r="W123" s="496"/>
      <c r="X123" s="1027" t="s">
        <v>86</v>
      </c>
      <c r="Y123" s="1246"/>
      <c r="Z123" s="1027"/>
      <c r="AA123" s="1246"/>
      <c r="AB123" s="1027"/>
      <c r="AC123" s="1246"/>
      <c r="AD123" s="1027"/>
      <c r="AE123" s="1246" t="s">
        <v>683</v>
      </c>
      <c r="AF123" s="1027">
        <v>0</v>
      </c>
      <c r="AG123" s="1246"/>
      <c r="AH123" s="1027"/>
      <c r="AI123" s="1247">
        <v>0</v>
      </c>
      <c r="AJ123" s="1233">
        <f t="shared" si="5"/>
        <v>0</v>
      </c>
      <c r="AL123" s="80"/>
      <c r="AM123" s="419"/>
      <c r="AN123" s="419"/>
      <c r="AO123" s="419"/>
      <c r="AP123" s="174"/>
      <c r="AQ123" s="174"/>
      <c r="AR123" s="80"/>
      <c r="AS123" s="419"/>
      <c r="AV123" s="80"/>
      <c r="AW123" s="419"/>
      <c r="AX123" s="419"/>
      <c r="AY123" s="419"/>
      <c r="AZ123" s="174"/>
      <c r="BA123" s="81"/>
      <c r="BB123" s="174"/>
      <c r="BC123" s="419"/>
      <c r="BF123" s="174"/>
      <c r="BH123" s="174"/>
      <c r="BJ123" s="174"/>
      <c r="BK123" s="174"/>
      <c r="BL123" s="174"/>
      <c r="BM123" s="420"/>
      <c r="BN123" s="420"/>
      <c r="BO123" s="420"/>
      <c r="BT123" s="174"/>
      <c r="BU123" s="81"/>
      <c r="BV123" s="174"/>
      <c r="BW123" s="420"/>
      <c r="BX123" s="420"/>
      <c r="BY123" s="420"/>
      <c r="CA123" s="121"/>
      <c r="CB123" s="121"/>
      <c r="CC123" s="121"/>
      <c r="CD123" s="174"/>
      <c r="CE123" s="421"/>
      <c r="CF123" s="422"/>
      <c r="CG123" s="423"/>
      <c r="CH123" s="423"/>
      <c r="CI123" s="423"/>
      <c r="CJ123" s="422"/>
      <c r="CK123" s="422"/>
      <c r="CL123" s="422"/>
      <c r="CN123" s="422"/>
      <c r="CO123" s="422"/>
      <c r="CP123" s="422"/>
      <c r="CQ123" s="421"/>
      <c r="CR123" s="421"/>
      <c r="CS123" s="421"/>
      <c r="CX123" s="422"/>
      <c r="CY123" s="422"/>
      <c r="CZ123" s="422"/>
      <c r="DA123" s="421"/>
      <c r="DB123" s="421"/>
      <c r="DC123" s="421"/>
      <c r="DH123" s="422"/>
      <c r="DI123" s="422"/>
      <c r="DJ123" s="422"/>
      <c r="DK123" s="424"/>
      <c r="DM123" s="424"/>
      <c r="DO123" s="421"/>
      <c r="DQ123" s="423"/>
      <c r="DR123" s="423"/>
      <c r="DS123" s="423"/>
      <c r="DT123" s="422"/>
      <c r="DV123" s="422"/>
      <c r="DX123" s="422"/>
      <c r="DY123" s="421"/>
      <c r="DZ123" s="422"/>
      <c r="EA123" s="424"/>
      <c r="EB123" s="424"/>
      <c r="EC123" s="424"/>
      <c r="EE123" s="425"/>
      <c r="EF123" s="425"/>
      <c r="EG123" s="425"/>
      <c r="EH123" s="422"/>
      <c r="EI123" s="422"/>
      <c r="EJ123" s="422"/>
      <c r="EK123" s="424"/>
      <c r="EL123" s="421"/>
      <c r="EM123" s="426"/>
      <c r="EN123" s="426"/>
      <c r="EO123" s="228"/>
      <c r="EP123" s="421"/>
      <c r="ER123" s="421"/>
      <c r="ES123" s="422"/>
      <c r="ET123" s="423"/>
      <c r="EU123" s="423"/>
      <c r="EV123" s="423"/>
      <c r="EW123" s="422"/>
      <c r="EY123" s="422"/>
      <c r="FA123" s="422"/>
      <c r="FB123" s="421"/>
      <c r="FC123" s="174"/>
      <c r="FD123" s="121"/>
      <c r="FE123" s="121"/>
      <c r="FF123" s="121"/>
      <c r="FG123" s="174"/>
      <c r="FH123" s="174"/>
      <c r="FI123" s="174"/>
      <c r="FK123" s="174"/>
      <c r="FL123" s="174"/>
      <c r="FM123" s="174"/>
      <c r="FP123" s="421"/>
      <c r="FR123" s="419"/>
      <c r="FS123" s="419"/>
      <c r="FT123" s="419"/>
      <c r="FW123" s="174"/>
      <c r="FY123" s="174"/>
      <c r="FZ123" s="174"/>
      <c r="GA123" s="174"/>
    </row>
    <row r="124" spans="9:183" ht="13.5" thickBot="1">
      <c r="I124" s="1194" t="s">
        <v>2810</v>
      </c>
      <c r="J124" s="1195" t="s">
        <v>2825</v>
      </c>
      <c r="K124" s="1196" t="s">
        <v>2079</v>
      </c>
      <c r="L124" s="895" t="s">
        <v>86</v>
      </c>
      <c r="M124" s="1197" t="s">
        <v>238</v>
      </c>
      <c r="N124" s="1197" t="s">
        <v>238</v>
      </c>
      <c r="O124" s="1197">
        <v>80</v>
      </c>
      <c r="P124" s="1198" t="s">
        <v>238</v>
      </c>
      <c r="Q124" s="1197">
        <v>80</v>
      </c>
      <c r="R124" s="1197">
        <v>80</v>
      </c>
      <c r="S124" s="1199">
        <v>96</v>
      </c>
      <c r="T124" s="174"/>
      <c r="U124" s="1191" t="s">
        <v>2810</v>
      </c>
      <c r="V124" s="496" t="s">
        <v>2975</v>
      </c>
      <c r="W124" s="496"/>
      <c r="X124" s="1027" t="s">
        <v>86</v>
      </c>
      <c r="Y124" s="1246"/>
      <c r="Z124" s="1027"/>
      <c r="AA124" s="1246"/>
      <c r="AB124" s="1027"/>
      <c r="AC124" s="1246"/>
      <c r="AD124" s="1027"/>
      <c r="AE124" s="1246" t="s">
        <v>683</v>
      </c>
      <c r="AF124" s="1027">
        <v>0</v>
      </c>
      <c r="AG124" s="1246"/>
      <c r="AH124" s="1027"/>
      <c r="AI124" s="1247">
        <v>0</v>
      </c>
      <c r="AJ124" s="1233">
        <f t="shared" si="5"/>
        <v>0</v>
      </c>
      <c r="AL124" s="80"/>
      <c r="AM124" s="419"/>
      <c r="AN124" s="419"/>
      <c r="AO124" s="419"/>
      <c r="AP124" s="174"/>
      <c r="AQ124" s="174"/>
      <c r="AR124" s="80"/>
      <c r="AS124" s="419"/>
      <c r="AV124" s="80"/>
      <c r="AW124" s="419"/>
      <c r="AX124" s="419"/>
      <c r="AY124" s="419"/>
      <c r="AZ124" s="174"/>
      <c r="BA124" s="81"/>
      <c r="BB124" s="174"/>
      <c r="BC124" s="419"/>
      <c r="BF124" s="174"/>
      <c r="BH124" s="174"/>
      <c r="BJ124" s="174"/>
      <c r="BK124" s="174"/>
      <c r="BL124" s="174"/>
      <c r="BM124" s="420"/>
      <c r="BN124" s="420"/>
      <c r="BO124" s="420"/>
      <c r="BT124" s="174"/>
      <c r="BU124" s="81"/>
      <c r="BV124" s="174"/>
      <c r="BW124" s="420"/>
      <c r="BX124" s="420"/>
      <c r="BY124" s="420"/>
      <c r="CA124" s="121"/>
      <c r="CB124" s="121"/>
      <c r="CC124" s="121"/>
      <c r="CD124" s="174"/>
      <c r="CE124" s="421"/>
      <c r="CF124" s="422"/>
      <c r="CG124" s="423"/>
      <c r="CH124" s="423"/>
      <c r="CI124" s="423"/>
      <c r="CJ124" s="422"/>
      <c r="CK124" s="422"/>
      <c r="CL124" s="422"/>
      <c r="CN124" s="422"/>
      <c r="CO124" s="422"/>
      <c r="CP124" s="422"/>
      <c r="CQ124" s="421"/>
      <c r="CR124" s="421"/>
      <c r="CS124" s="421"/>
      <c r="CX124" s="422"/>
      <c r="CY124" s="422"/>
      <c r="CZ124" s="422"/>
      <c r="DA124" s="421"/>
      <c r="DB124" s="421"/>
      <c r="DC124" s="421"/>
      <c r="DH124" s="422"/>
      <c r="DI124" s="422"/>
      <c r="DJ124" s="422"/>
      <c r="DK124" s="424"/>
      <c r="DM124" s="424"/>
      <c r="DO124" s="421"/>
      <c r="DQ124" s="423"/>
      <c r="DR124" s="423"/>
      <c r="DS124" s="423"/>
      <c r="DT124" s="422"/>
      <c r="DV124" s="422"/>
      <c r="DX124" s="422"/>
      <c r="DY124" s="421"/>
      <c r="DZ124" s="422"/>
      <c r="EA124" s="424"/>
      <c r="EB124" s="424"/>
      <c r="EC124" s="424"/>
      <c r="EE124" s="425"/>
      <c r="EF124" s="425"/>
      <c r="EG124" s="425"/>
      <c r="EH124" s="422"/>
      <c r="EI124" s="422"/>
      <c r="EJ124" s="422"/>
      <c r="EK124" s="424"/>
      <c r="EL124" s="421"/>
      <c r="EM124" s="426"/>
      <c r="EN124" s="426"/>
      <c r="EO124" s="228"/>
      <c r="EP124" s="421"/>
      <c r="ER124" s="421"/>
      <c r="ES124" s="422"/>
      <c r="ET124" s="423"/>
      <c r="EU124" s="423"/>
      <c r="EV124" s="423"/>
      <c r="EW124" s="422"/>
      <c r="EY124" s="422"/>
      <c r="FA124" s="422"/>
      <c r="FB124" s="421"/>
      <c r="FC124" s="174"/>
      <c r="FD124" s="121"/>
      <c r="FE124" s="121"/>
      <c r="FF124" s="121"/>
      <c r="FG124" s="174"/>
      <c r="FH124" s="174"/>
      <c r="FI124" s="174"/>
      <c r="FK124" s="174"/>
      <c r="FL124" s="174"/>
      <c r="FM124" s="174"/>
      <c r="FP124" s="421"/>
      <c r="FR124" s="419"/>
      <c r="FS124" s="419"/>
      <c r="FT124" s="419"/>
      <c r="FW124" s="174"/>
      <c r="FY124" s="174"/>
      <c r="FZ124" s="174"/>
      <c r="GA124" s="174"/>
    </row>
    <row r="125" spans="9:183" ht="12.75">
      <c r="I125" s="417"/>
      <c r="J125" s="417"/>
      <c r="K125" s="417"/>
      <c r="L125" s="417"/>
      <c r="M125" s="886"/>
      <c r="N125" s="887"/>
      <c r="R125" s="140"/>
      <c r="T125" s="174"/>
      <c r="U125" s="1191" t="s">
        <v>3012</v>
      </c>
      <c r="V125" s="496" t="s">
        <v>2976</v>
      </c>
      <c r="W125" s="496"/>
      <c r="X125" s="1027" t="s">
        <v>86</v>
      </c>
      <c r="Y125" s="1246"/>
      <c r="Z125" s="1027"/>
      <c r="AA125" s="1246"/>
      <c r="AB125" s="1027"/>
      <c r="AC125" s="1246"/>
      <c r="AD125" s="1027"/>
      <c r="AE125" s="1246" t="s">
        <v>683</v>
      </c>
      <c r="AF125" s="1027">
        <v>0</v>
      </c>
      <c r="AG125" s="1246"/>
      <c r="AH125" s="1027"/>
      <c r="AI125" s="1247">
        <v>0</v>
      </c>
      <c r="AJ125" s="1233">
        <f t="shared" si="5"/>
        <v>0</v>
      </c>
      <c r="AL125" s="80"/>
      <c r="AM125" s="419"/>
      <c r="AN125" s="419"/>
      <c r="AO125" s="419"/>
      <c r="AP125" s="174"/>
      <c r="AQ125" s="174"/>
      <c r="AR125" s="80"/>
      <c r="AS125" s="419"/>
      <c r="AV125" s="80"/>
      <c r="AW125" s="419"/>
      <c r="AX125" s="419"/>
      <c r="AY125" s="419"/>
      <c r="AZ125" s="174"/>
      <c r="BA125" s="81"/>
      <c r="BB125" s="174"/>
      <c r="BC125" s="419"/>
      <c r="BF125" s="174"/>
      <c r="BH125" s="174"/>
      <c r="BJ125" s="174"/>
      <c r="BK125" s="174"/>
      <c r="BL125" s="174"/>
      <c r="BM125" s="420"/>
      <c r="BN125" s="420"/>
      <c r="BO125" s="420"/>
      <c r="BT125" s="174"/>
      <c r="BU125" s="81"/>
      <c r="BV125" s="174"/>
      <c r="BW125" s="420"/>
      <c r="BX125" s="420"/>
      <c r="BY125" s="420"/>
      <c r="CA125" s="121"/>
      <c r="CB125" s="121"/>
      <c r="CC125" s="121"/>
      <c r="CD125" s="174"/>
      <c r="CE125" s="421"/>
      <c r="CF125" s="422"/>
      <c r="CG125" s="423"/>
      <c r="CH125" s="423"/>
      <c r="CI125" s="423"/>
      <c r="CJ125" s="422"/>
      <c r="CK125" s="422"/>
      <c r="CL125" s="422"/>
      <c r="CN125" s="422"/>
      <c r="CO125" s="422"/>
      <c r="CP125" s="422"/>
      <c r="CQ125" s="421"/>
      <c r="CR125" s="421"/>
      <c r="CS125" s="421"/>
      <c r="CX125" s="422"/>
      <c r="CY125" s="422"/>
      <c r="CZ125" s="422"/>
      <c r="DA125" s="421"/>
      <c r="DB125" s="421"/>
      <c r="DC125" s="421"/>
      <c r="DH125" s="422"/>
      <c r="DI125" s="422"/>
      <c r="DJ125" s="422"/>
      <c r="DK125" s="424"/>
      <c r="DM125" s="424"/>
      <c r="DO125" s="421"/>
      <c r="DQ125" s="423"/>
      <c r="DR125" s="423"/>
      <c r="DS125" s="423"/>
      <c r="DT125" s="422"/>
      <c r="DV125" s="422"/>
      <c r="DX125" s="422"/>
      <c r="DY125" s="421"/>
      <c r="DZ125" s="422"/>
      <c r="EA125" s="424"/>
      <c r="EB125" s="424"/>
      <c r="EC125" s="424"/>
      <c r="EE125" s="425"/>
      <c r="EF125" s="425"/>
      <c r="EG125" s="425"/>
      <c r="EH125" s="422"/>
      <c r="EI125" s="422"/>
      <c r="EJ125" s="422"/>
      <c r="EK125" s="424"/>
      <c r="EL125" s="421"/>
      <c r="EM125" s="426"/>
      <c r="EN125" s="426"/>
      <c r="EO125" s="228"/>
      <c r="EP125" s="421"/>
      <c r="ER125" s="421"/>
      <c r="ES125" s="422"/>
      <c r="ET125" s="423"/>
      <c r="EU125" s="423"/>
      <c r="EV125" s="423"/>
      <c r="EW125" s="422"/>
      <c r="EY125" s="422"/>
      <c r="FA125" s="422"/>
      <c r="FB125" s="421"/>
      <c r="FC125" s="174"/>
      <c r="FD125" s="121"/>
      <c r="FE125" s="121"/>
      <c r="FF125" s="121"/>
      <c r="FG125" s="174"/>
      <c r="FH125" s="174"/>
      <c r="FI125" s="174"/>
      <c r="FK125" s="174"/>
      <c r="FL125" s="174"/>
      <c r="FM125" s="174"/>
      <c r="FP125" s="421"/>
      <c r="FR125" s="419"/>
      <c r="FS125" s="419"/>
      <c r="FT125" s="419"/>
      <c r="FW125" s="174"/>
      <c r="FY125" s="174"/>
      <c r="FZ125" s="174"/>
      <c r="GA125" s="174"/>
    </row>
    <row r="126" spans="9:183" ht="12.75">
      <c r="I126" s="417"/>
      <c r="J126" s="417"/>
      <c r="K126" s="417"/>
      <c r="L126" s="417"/>
      <c r="M126" s="886"/>
      <c r="N126" s="887"/>
      <c r="R126" s="140"/>
      <c r="T126" s="174"/>
      <c r="U126" s="1192" t="s">
        <v>3013</v>
      </c>
      <c r="V126" s="1107" t="s">
        <v>2977</v>
      </c>
      <c r="W126" s="1107" t="s">
        <v>1478</v>
      </c>
      <c r="X126" s="1095" t="s">
        <v>86</v>
      </c>
      <c r="Y126" s="1248"/>
      <c r="Z126" s="1095"/>
      <c r="AA126" s="1248"/>
      <c r="AB126" s="1095"/>
      <c r="AC126" s="1248"/>
      <c r="AD126" s="1095"/>
      <c r="AE126" s="1248" t="s">
        <v>683</v>
      </c>
      <c r="AF126" s="1095">
        <v>0</v>
      </c>
      <c r="AG126" s="1248"/>
      <c r="AH126" s="1095"/>
      <c r="AI126" s="1247">
        <v>0</v>
      </c>
      <c r="AJ126" s="1233">
        <f t="shared" si="5"/>
        <v>0</v>
      </c>
      <c r="AL126" s="80"/>
      <c r="AM126" s="419"/>
      <c r="AN126" s="419"/>
      <c r="AO126" s="419"/>
      <c r="AP126" s="174"/>
      <c r="AQ126" s="174"/>
      <c r="AR126" s="80"/>
      <c r="AS126" s="419"/>
      <c r="AV126" s="80"/>
      <c r="AW126" s="419"/>
      <c r="AX126" s="419"/>
      <c r="AY126" s="419"/>
      <c r="AZ126" s="174"/>
      <c r="BA126" s="81"/>
      <c r="BB126" s="174"/>
      <c r="BC126" s="419"/>
      <c r="BF126" s="174"/>
      <c r="BH126" s="174"/>
      <c r="BJ126" s="174"/>
      <c r="BK126" s="174"/>
      <c r="BL126" s="174"/>
      <c r="BM126" s="420"/>
      <c r="BN126" s="420"/>
      <c r="BO126" s="420"/>
      <c r="BT126" s="174"/>
      <c r="BU126" s="81"/>
      <c r="BV126" s="174"/>
      <c r="BW126" s="420"/>
      <c r="BX126" s="420"/>
      <c r="BY126" s="420"/>
      <c r="CA126" s="121"/>
      <c r="CB126" s="121"/>
      <c r="CC126" s="121"/>
      <c r="CD126" s="174"/>
      <c r="CE126" s="421"/>
      <c r="CF126" s="422"/>
      <c r="CG126" s="423"/>
      <c r="CH126" s="423"/>
      <c r="CI126" s="423"/>
      <c r="CJ126" s="422"/>
      <c r="CK126" s="422"/>
      <c r="CL126" s="422"/>
      <c r="CN126" s="422"/>
      <c r="CO126" s="422"/>
      <c r="CP126" s="422"/>
      <c r="CQ126" s="421"/>
      <c r="CR126" s="421"/>
      <c r="CS126" s="421"/>
      <c r="CX126" s="422"/>
      <c r="CY126" s="422"/>
      <c r="CZ126" s="422"/>
      <c r="DA126" s="421"/>
      <c r="DB126" s="421"/>
      <c r="DC126" s="421"/>
      <c r="DH126" s="422"/>
      <c r="DI126" s="422"/>
      <c r="DJ126" s="422"/>
      <c r="DK126" s="424"/>
      <c r="DM126" s="424"/>
      <c r="DO126" s="421"/>
      <c r="DQ126" s="423"/>
      <c r="DR126" s="423"/>
      <c r="DS126" s="423"/>
      <c r="DT126" s="422"/>
      <c r="DV126" s="422"/>
      <c r="DX126" s="422"/>
      <c r="DY126" s="421"/>
      <c r="DZ126" s="422"/>
      <c r="EA126" s="424"/>
      <c r="EB126" s="424"/>
      <c r="EC126" s="424"/>
      <c r="EE126" s="425"/>
      <c r="EF126" s="425"/>
      <c r="EG126" s="425"/>
      <c r="EH126" s="422"/>
      <c r="EI126" s="422"/>
      <c r="EJ126" s="422"/>
      <c r="EK126" s="424"/>
      <c r="EL126" s="421"/>
      <c r="EM126" s="426"/>
      <c r="EN126" s="426"/>
      <c r="EO126" s="228"/>
      <c r="EP126" s="421"/>
      <c r="ER126" s="421"/>
      <c r="ES126" s="422"/>
      <c r="ET126" s="423"/>
      <c r="EU126" s="423"/>
      <c r="EV126" s="423"/>
      <c r="EW126" s="422"/>
      <c r="EY126" s="422"/>
      <c r="FA126" s="422"/>
      <c r="FB126" s="421"/>
      <c r="FC126" s="174"/>
      <c r="FD126" s="121"/>
      <c r="FE126" s="121"/>
      <c r="FF126" s="121"/>
      <c r="FG126" s="174"/>
      <c r="FH126" s="174"/>
      <c r="FI126" s="174"/>
      <c r="FK126" s="174"/>
      <c r="FL126" s="174"/>
      <c r="FM126" s="174"/>
      <c r="FP126" s="421"/>
      <c r="FR126" s="419"/>
      <c r="FS126" s="419"/>
      <c r="FT126" s="419"/>
      <c r="FW126" s="174"/>
      <c r="FY126" s="174"/>
      <c r="FZ126" s="174"/>
      <c r="GA126" s="174"/>
    </row>
    <row r="127" spans="9:183" ht="12.75">
      <c r="I127" s="417"/>
      <c r="J127" s="417"/>
      <c r="K127" s="417"/>
      <c r="L127" s="417"/>
      <c r="M127" s="886"/>
      <c r="N127" s="887"/>
      <c r="R127" s="140"/>
      <c r="T127" s="174"/>
      <c r="U127" s="1191" t="s">
        <v>3014</v>
      </c>
      <c r="V127" s="496" t="s">
        <v>2978</v>
      </c>
      <c r="W127" s="496"/>
      <c r="X127" s="1027" t="s">
        <v>86</v>
      </c>
      <c r="Y127" s="1246"/>
      <c r="Z127" s="1027"/>
      <c r="AA127" s="1246"/>
      <c r="AB127" s="1027"/>
      <c r="AC127" s="1246"/>
      <c r="AD127" s="1027"/>
      <c r="AE127" s="1246" t="s">
        <v>683</v>
      </c>
      <c r="AF127" s="1027">
        <v>0</v>
      </c>
      <c r="AG127" s="1246"/>
      <c r="AH127" s="1027"/>
      <c r="AI127" s="1247">
        <v>0</v>
      </c>
      <c r="AJ127" s="1233">
        <f t="shared" si="5"/>
        <v>0</v>
      </c>
      <c r="AL127" s="80"/>
      <c r="AM127" s="419"/>
      <c r="AN127" s="419"/>
      <c r="AO127" s="419"/>
      <c r="AP127" s="174"/>
      <c r="AQ127" s="174"/>
      <c r="AR127" s="80"/>
      <c r="AS127" s="419"/>
      <c r="AV127" s="80"/>
      <c r="AW127" s="419"/>
      <c r="AX127" s="419"/>
      <c r="AY127" s="419"/>
      <c r="AZ127" s="174"/>
      <c r="BA127" s="81"/>
      <c r="BB127" s="174"/>
      <c r="BC127" s="419"/>
      <c r="BF127" s="174"/>
      <c r="BH127" s="174"/>
      <c r="BJ127" s="174"/>
      <c r="BK127" s="174"/>
      <c r="BL127" s="174"/>
      <c r="BM127" s="420"/>
      <c r="BN127" s="420"/>
      <c r="BO127" s="420"/>
      <c r="BT127" s="174"/>
      <c r="BU127" s="81"/>
      <c r="BV127" s="174"/>
      <c r="BW127" s="420"/>
      <c r="BX127" s="420"/>
      <c r="BY127" s="420"/>
      <c r="CA127" s="121"/>
      <c r="CB127" s="121"/>
      <c r="CC127" s="121"/>
      <c r="CD127" s="174"/>
      <c r="CE127" s="421"/>
      <c r="CF127" s="422"/>
      <c r="CG127" s="423"/>
      <c r="CH127" s="423"/>
      <c r="CI127" s="423"/>
      <c r="CJ127" s="422"/>
      <c r="CK127" s="422"/>
      <c r="CL127" s="422"/>
      <c r="CN127" s="422"/>
      <c r="CO127" s="422"/>
      <c r="CP127" s="422"/>
      <c r="CQ127" s="421"/>
      <c r="CR127" s="421"/>
      <c r="CS127" s="421"/>
      <c r="CX127" s="422"/>
      <c r="CY127" s="422"/>
      <c r="CZ127" s="422"/>
      <c r="DA127" s="421"/>
      <c r="DB127" s="421"/>
      <c r="DC127" s="421"/>
      <c r="DH127" s="422"/>
      <c r="DI127" s="422"/>
      <c r="DJ127" s="422"/>
      <c r="DK127" s="424"/>
      <c r="DM127" s="424"/>
      <c r="DO127" s="421"/>
      <c r="DQ127" s="423"/>
      <c r="DR127" s="423"/>
      <c r="DS127" s="423"/>
      <c r="DT127" s="422"/>
      <c r="DV127" s="422"/>
      <c r="DX127" s="422"/>
      <c r="DY127" s="421"/>
      <c r="DZ127" s="422"/>
      <c r="EA127" s="424"/>
      <c r="EB127" s="424"/>
      <c r="EC127" s="424"/>
      <c r="EE127" s="425"/>
      <c r="EF127" s="425"/>
      <c r="EG127" s="425"/>
      <c r="EH127" s="422"/>
      <c r="EI127" s="422"/>
      <c r="EJ127" s="422"/>
      <c r="EK127" s="424"/>
      <c r="EL127" s="421"/>
      <c r="EM127" s="426"/>
      <c r="EN127" s="426"/>
      <c r="EO127" s="228"/>
      <c r="EP127" s="421"/>
      <c r="ER127" s="421"/>
      <c r="ES127" s="422"/>
      <c r="ET127" s="423"/>
      <c r="EU127" s="423"/>
      <c r="EV127" s="423"/>
      <c r="EW127" s="422"/>
      <c r="EY127" s="422"/>
      <c r="FA127" s="422"/>
      <c r="FB127" s="421"/>
      <c r="FC127" s="174"/>
      <c r="FD127" s="121"/>
      <c r="FE127" s="121"/>
      <c r="FF127" s="121"/>
      <c r="FG127" s="174"/>
      <c r="FH127" s="174"/>
      <c r="FI127" s="174"/>
      <c r="FK127" s="174"/>
      <c r="FL127" s="174"/>
      <c r="FM127" s="174"/>
      <c r="FP127" s="421"/>
      <c r="FR127" s="419"/>
      <c r="FS127" s="419"/>
      <c r="FT127" s="419"/>
      <c r="FW127" s="174"/>
      <c r="FY127" s="174"/>
      <c r="FZ127" s="174"/>
      <c r="GA127" s="174"/>
    </row>
    <row r="128" spans="9:183" ht="12.75">
      <c r="I128" s="417"/>
      <c r="J128" s="417"/>
      <c r="K128" s="417"/>
      <c r="L128" s="417"/>
      <c r="M128" s="886"/>
      <c r="N128" s="887"/>
      <c r="R128" s="140"/>
      <c r="T128" s="174"/>
      <c r="U128" s="1191" t="s">
        <v>3015</v>
      </c>
      <c r="V128" s="496" t="s">
        <v>2979</v>
      </c>
      <c r="W128" s="496"/>
      <c r="X128" s="1027" t="s">
        <v>86</v>
      </c>
      <c r="Y128" s="1246"/>
      <c r="Z128" s="1027"/>
      <c r="AA128" s="1246"/>
      <c r="AB128" s="1027"/>
      <c r="AC128" s="1246"/>
      <c r="AD128" s="1027"/>
      <c r="AE128" s="1246" t="s">
        <v>683</v>
      </c>
      <c r="AF128" s="1027">
        <v>0</v>
      </c>
      <c r="AG128" s="1246"/>
      <c r="AH128" s="1027"/>
      <c r="AI128" s="1247">
        <v>0</v>
      </c>
      <c r="AJ128" s="1233">
        <f t="shared" si="5"/>
        <v>0</v>
      </c>
      <c r="AL128" s="80"/>
      <c r="AM128" s="419"/>
      <c r="AN128" s="419"/>
      <c r="AO128" s="419"/>
      <c r="AP128" s="174"/>
      <c r="AQ128" s="174"/>
      <c r="AR128" s="80"/>
      <c r="AS128" s="419"/>
      <c r="AV128" s="80"/>
      <c r="AW128" s="419"/>
      <c r="AX128" s="419"/>
      <c r="AY128" s="419"/>
      <c r="AZ128" s="174"/>
      <c r="BA128" s="81"/>
      <c r="BB128" s="174"/>
      <c r="BC128" s="419"/>
      <c r="BF128" s="174"/>
      <c r="BH128" s="174"/>
      <c r="BJ128" s="174"/>
      <c r="BK128" s="174"/>
      <c r="BL128" s="174"/>
      <c r="BM128" s="420"/>
      <c r="BN128" s="420"/>
      <c r="BO128" s="420"/>
      <c r="BT128" s="174"/>
      <c r="BU128" s="81"/>
      <c r="BV128" s="174"/>
      <c r="BW128" s="420"/>
      <c r="BX128" s="420"/>
      <c r="BY128" s="420"/>
      <c r="CA128" s="121"/>
      <c r="CB128" s="121"/>
      <c r="CC128" s="121"/>
      <c r="CD128" s="174"/>
      <c r="CE128" s="421"/>
      <c r="CF128" s="422"/>
      <c r="CG128" s="423"/>
      <c r="CH128" s="423"/>
      <c r="CI128" s="423"/>
      <c r="CJ128" s="422"/>
      <c r="CK128" s="422"/>
      <c r="CL128" s="422"/>
      <c r="CN128" s="422"/>
      <c r="CO128" s="422"/>
      <c r="CP128" s="422"/>
      <c r="CQ128" s="421"/>
      <c r="CR128" s="421"/>
      <c r="CS128" s="421"/>
      <c r="CX128" s="422"/>
      <c r="CY128" s="422"/>
      <c r="CZ128" s="422"/>
      <c r="DA128" s="421"/>
      <c r="DB128" s="421"/>
      <c r="DC128" s="421"/>
      <c r="DH128" s="422"/>
      <c r="DI128" s="422"/>
      <c r="DJ128" s="422"/>
      <c r="DK128" s="424"/>
      <c r="DM128" s="424"/>
      <c r="DO128" s="421"/>
      <c r="DQ128" s="423"/>
      <c r="DR128" s="423"/>
      <c r="DS128" s="423"/>
      <c r="DT128" s="422"/>
      <c r="DV128" s="422"/>
      <c r="DX128" s="422"/>
      <c r="DY128" s="421"/>
      <c r="DZ128" s="422"/>
      <c r="EA128" s="424"/>
      <c r="EB128" s="424"/>
      <c r="EC128" s="424"/>
      <c r="EE128" s="425"/>
      <c r="EF128" s="425"/>
      <c r="EG128" s="425"/>
      <c r="EH128" s="422"/>
      <c r="EI128" s="422"/>
      <c r="EJ128" s="422"/>
      <c r="EK128" s="424"/>
      <c r="EL128" s="421"/>
      <c r="EM128" s="426"/>
      <c r="EN128" s="426"/>
      <c r="EO128" s="228"/>
      <c r="EP128" s="421"/>
      <c r="ER128" s="421"/>
      <c r="ES128" s="422"/>
      <c r="ET128" s="423"/>
      <c r="EU128" s="423"/>
      <c r="EV128" s="423"/>
      <c r="EW128" s="422"/>
      <c r="EY128" s="422"/>
      <c r="FA128" s="422"/>
      <c r="FB128" s="421"/>
      <c r="FC128" s="174"/>
      <c r="FD128" s="121"/>
      <c r="FE128" s="121"/>
      <c r="FF128" s="121"/>
      <c r="FG128" s="174"/>
      <c r="FH128" s="174"/>
      <c r="FI128" s="174"/>
      <c r="FK128" s="174"/>
      <c r="FL128" s="174"/>
      <c r="FM128" s="174"/>
      <c r="FP128" s="421"/>
      <c r="FR128" s="419"/>
      <c r="FS128" s="419"/>
      <c r="FT128" s="419"/>
      <c r="FW128" s="174"/>
      <c r="FY128" s="174"/>
      <c r="FZ128" s="174"/>
      <c r="GA128" s="174"/>
    </row>
    <row r="129" spans="9:183" ht="12.75">
      <c r="I129" s="417"/>
      <c r="J129" s="417"/>
      <c r="K129" s="417"/>
      <c r="L129" s="417"/>
      <c r="M129" s="886"/>
      <c r="N129" s="887"/>
      <c r="R129" s="140"/>
      <c r="T129" s="174"/>
      <c r="U129" s="1191" t="s">
        <v>3016</v>
      </c>
      <c r="V129" s="496" t="s">
        <v>2960</v>
      </c>
      <c r="W129" s="496"/>
      <c r="X129" s="1027" t="s">
        <v>86</v>
      </c>
      <c r="Y129" s="1246"/>
      <c r="Z129" s="1027"/>
      <c r="AA129" s="1246"/>
      <c r="AB129" s="1027"/>
      <c r="AC129" s="1246"/>
      <c r="AD129" s="1027"/>
      <c r="AE129" s="1246" t="s">
        <v>683</v>
      </c>
      <c r="AF129" s="1027">
        <v>0</v>
      </c>
      <c r="AG129" s="1246"/>
      <c r="AH129" s="1027"/>
      <c r="AI129" s="1247">
        <v>0</v>
      </c>
      <c r="AJ129" s="1233">
        <f t="shared" si="5"/>
        <v>0</v>
      </c>
      <c r="AL129" s="80"/>
      <c r="AM129" s="419"/>
      <c r="AN129" s="419"/>
      <c r="AO129" s="419"/>
      <c r="AP129" s="174"/>
      <c r="AQ129" s="174"/>
      <c r="AR129" s="80"/>
      <c r="AS129" s="419"/>
      <c r="AV129" s="80"/>
      <c r="AW129" s="419"/>
      <c r="AX129" s="419"/>
      <c r="AY129" s="419"/>
      <c r="AZ129" s="174"/>
      <c r="BA129" s="81"/>
      <c r="BB129" s="174"/>
      <c r="BC129" s="419"/>
      <c r="BF129" s="174"/>
      <c r="BH129" s="174"/>
      <c r="BJ129" s="174"/>
      <c r="BK129" s="174"/>
      <c r="BL129" s="174"/>
      <c r="BM129" s="420"/>
      <c r="BN129" s="420"/>
      <c r="BO129" s="420"/>
      <c r="BT129" s="174"/>
      <c r="BU129" s="81"/>
      <c r="BV129" s="174"/>
      <c r="BW129" s="420"/>
      <c r="BX129" s="420"/>
      <c r="BY129" s="420"/>
      <c r="CA129" s="121"/>
      <c r="CB129" s="121"/>
      <c r="CC129" s="121"/>
      <c r="CD129" s="174"/>
      <c r="CE129" s="421"/>
      <c r="CF129" s="422"/>
      <c r="CG129" s="423"/>
      <c r="CH129" s="423"/>
      <c r="CI129" s="423"/>
      <c r="CJ129" s="422"/>
      <c r="CK129" s="422"/>
      <c r="CL129" s="422"/>
      <c r="CN129" s="422"/>
      <c r="CO129" s="422"/>
      <c r="CP129" s="422"/>
      <c r="CQ129" s="421"/>
      <c r="CR129" s="421"/>
      <c r="CS129" s="421"/>
      <c r="CX129" s="422"/>
      <c r="CY129" s="422"/>
      <c r="CZ129" s="422"/>
      <c r="DA129" s="421"/>
      <c r="DB129" s="421"/>
      <c r="DC129" s="421"/>
      <c r="DH129" s="422"/>
      <c r="DI129" s="422"/>
      <c r="DJ129" s="422"/>
      <c r="DK129" s="424"/>
      <c r="DM129" s="424"/>
      <c r="DO129" s="421"/>
      <c r="DQ129" s="423"/>
      <c r="DR129" s="423"/>
      <c r="DS129" s="423"/>
      <c r="DT129" s="422"/>
      <c r="DV129" s="422"/>
      <c r="DX129" s="422"/>
      <c r="DY129" s="421"/>
      <c r="DZ129" s="422"/>
      <c r="EA129" s="424"/>
      <c r="EB129" s="424"/>
      <c r="EC129" s="424"/>
      <c r="EE129" s="425"/>
      <c r="EF129" s="425"/>
      <c r="EG129" s="425"/>
      <c r="EH129" s="422"/>
      <c r="EI129" s="422"/>
      <c r="EJ129" s="422"/>
      <c r="EK129" s="424"/>
      <c r="EL129" s="421"/>
      <c r="EM129" s="426"/>
      <c r="EN129" s="426"/>
      <c r="EO129" s="228"/>
      <c r="EP129" s="421"/>
      <c r="ER129" s="421"/>
      <c r="ES129" s="422"/>
      <c r="ET129" s="423"/>
      <c r="EU129" s="423"/>
      <c r="EV129" s="423"/>
      <c r="EW129" s="422"/>
      <c r="EY129" s="422"/>
      <c r="FA129" s="422"/>
      <c r="FB129" s="421"/>
      <c r="FC129" s="174"/>
      <c r="FD129" s="121"/>
      <c r="FE129" s="121"/>
      <c r="FF129" s="121"/>
      <c r="FG129" s="174"/>
      <c r="FH129" s="174"/>
      <c r="FI129" s="174"/>
      <c r="FK129" s="174"/>
      <c r="FL129" s="174"/>
      <c r="FM129" s="174"/>
      <c r="FP129" s="421"/>
      <c r="FR129" s="419"/>
      <c r="FS129" s="419"/>
      <c r="FT129" s="419"/>
      <c r="FW129" s="174"/>
      <c r="FY129" s="174"/>
      <c r="FZ129" s="174"/>
      <c r="GA129" s="174"/>
    </row>
    <row r="130" spans="9:183" ht="12.75">
      <c r="I130" s="417"/>
      <c r="J130" s="417"/>
      <c r="K130" s="417"/>
      <c r="L130" s="417"/>
      <c r="M130" s="886"/>
      <c r="N130" s="887"/>
      <c r="R130" s="140"/>
      <c r="T130" s="174"/>
      <c r="U130" s="1191" t="s">
        <v>3017</v>
      </c>
      <c r="V130" s="496" t="s">
        <v>1039</v>
      </c>
      <c r="W130" s="496"/>
      <c r="X130" s="1027" t="s">
        <v>86</v>
      </c>
      <c r="Y130" s="1246"/>
      <c r="Z130" s="1027"/>
      <c r="AA130" s="1246"/>
      <c r="AB130" s="1027"/>
      <c r="AC130" s="1246"/>
      <c r="AD130" s="1027"/>
      <c r="AE130" s="1246" t="s">
        <v>683</v>
      </c>
      <c r="AF130" s="1027">
        <v>0</v>
      </c>
      <c r="AG130" s="1246"/>
      <c r="AH130" s="1027"/>
      <c r="AI130" s="1247">
        <v>0</v>
      </c>
      <c r="AJ130" s="1233">
        <f aca="true" t="shared" si="6" ref="AJ130:AJ161">Z130+AB130+AD130+AF130+AH130</f>
        <v>0</v>
      </c>
      <c r="AL130" s="80"/>
      <c r="AM130" s="419"/>
      <c r="AN130" s="419"/>
      <c r="AO130" s="419"/>
      <c r="AP130" s="174"/>
      <c r="AQ130" s="174"/>
      <c r="AR130" s="80"/>
      <c r="AS130" s="419"/>
      <c r="AV130" s="80"/>
      <c r="AW130" s="419"/>
      <c r="AX130" s="419"/>
      <c r="AY130" s="419"/>
      <c r="AZ130" s="174"/>
      <c r="BA130" s="81"/>
      <c r="BB130" s="174"/>
      <c r="BC130" s="419"/>
      <c r="BF130" s="174"/>
      <c r="BH130" s="174"/>
      <c r="BJ130" s="174"/>
      <c r="BK130" s="174"/>
      <c r="BL130" s="174"/>
      <c r="BM130" s="420"/>
      <c r="BN130" s="420"/>
      <c r="BO130" s="420"/>
      <c r="BT130" s="174"/>
      <c r="BU130" s="81"/>
      <c r="BV130" s="174"/>
      <c r="BW130" s="420"/>
      <c r="BX130" s="420"/>
      <c r="BY130" s="420"/>
      <c r="CA130" s="121"/>
      <c r="CB130" s="121"/>
      <c r="CC130" s="121"/>
      <c r="CD130" s="174"/>
      <c r="CE130" s="421"/>
      <c r="CF130" s="422"/>
      <c r="CG130" s="423"/>
      <c r="CH130" s="423"/>
      <c r="CI130" s="423"/>
      <c r="CJ130" s="422"/>
      <c r="CK130" s="422"/>
      <c r="CL130" s="422"/>
      <c r="CN130" s="422"/>
      <c r="CO130" s="422"/>
      <c r="CP130" s="422"/>
      <c r="CQ130" s="421"/>
      <c r="CR130" s="421"/>
      <c r="CS130" s="421"/>
      <c r="CX130" s="422"/>
      <c r="CY130" s="422"/>
      <c r="CZ130" s="422"/>
      <c r="DA130" s="421"/>
      <c r="DB130" s="421"/>
      <c r="DC130" s="421"/>
      <c r="DH130" s="422"/>
      <c r="DI130" s="422"/>
      <c r="DJ130" s="422"/>
      <c r="DK130" s="424"/>
      <c r="DM130" s="424"/>
      <c r="DO130" s="421"/>
      <c r="DQ130" s="423"/>
      <c r="DR130" s="423"/>
      <c r="DS130" s="423"/>
      <c r="DT130" s="422"/>
      <c r="DV130" s="422"/>
      <c r="DX130" s="422"/>
      <c r="DY130" s="421"/>
      <c r="DZ130" s="422"/>
      <c r="EA130" s="424"/>
      <c r="EB130" s="424"/>
      <c r="EC130" s="424"/>
      <c r="EE130" s="425"/>
      <c r="EF130" s="425"/>
      <c r="EG130" s="425"/>
      <c r="EH130" s="422"/>
      <c r="EI130" s="422"/>
      <c r="EJ130" s="422"/>
      <c r="EK130" s="424"/>
      <c r="EL130" s="421"/>
      <c r="EM130" s="426"/>
      <c r="EN130" s="426"/>
      <c r="EO130" s="228"/>
      <c r="EP130" s="421"/>
      <c r="ER130" s="421"/>
      <c r="ES130" s="422"/>
      <c r="ET130" s="423"/>
      <c r="EU130" s="423"/>
      <c r="EV130" s="423"/>
      <c r="EW130" s="422"/>
      <c r="EY130" s="422"/>
      <c r="FA130" s="422"/>
      <c r="FB130" s="421"/>
      <c r="FC130" s="174"/>
      <c r="FD130" s="121"/>
      <c r="FE130" s="121"/>
      <c r="FF130" s="121"/>
      <c r="FG130" s="174"/>
      <c r="FH130" s="174"/>
      <c r="FI130" s="174"/>
      <c r="FK130" s="174"/>
      <c r="FL130" s="174"/>
      <c r="FM130" s="174"/>
      <c r="FP130" s="421"/>
      <c r="FR130" s="419"/>
      <c r="FS130" s="419"/>
      <c r="FT130" s="419"/>
      <c r="FW130" s="174"/>
      <c r="FY130" s="174"/>
      <c r="FZ130" s="174"/>
      <c r="GA130" s="174"/>
    </row>
    <row r="131" spans="9:183" ht="12.75">
      <c r="I131" s="417"/>
      <c r="J131" s="417"/>
      <c r="K131" s="417"/>
      <c r="L131" s="417"/>
      <c r="M131" s="886"/>
      <c r="N131" s="887"/>
      <c r="R131" s="140"/>
      <c r="T131" s="174"/>
      <c r="U131" s="1191" t="s">
        <v>3018</v>
      </c>
      <c r="V131" s="496" t="s">
        <v>2980</v>
      </c>
      <c r="W131" s="496"/>
      <c r="X131" s="1027" t="s">
        <v>86</v>
      </c>
      <c r="Y131" s="1246"/>
      <c r="Z131" s="1027"/>
      <c r="AA131" s="1246"/>
      <c r="AB131" s="1027"/>
      <c r="AC131" s="1246"/>
      <c r="AD131" s="1027"/>
      <c r="AE131" s="1246" t="s">
        <v>683</v>
      </c>
      <c r="AF131" s="1027">
        <v>0</v>
      </c>
      <c r="AG131" s="1246"/>
      <c r="AH131" s="1027"/>
      <c r="AI131" s="1247">
        <v>0</v>
      </c>
      <c r="AJ131" s="1233">
        <f t="shared" si="6"/>
        <v>0</v>
      </c>
      <c r="AL131" s="80"/>
      <c r="AM131" s="419"/>
      <c r="AN131" s="419"/>
      <c r="AO131" s="419"/>
      <c r="AP131" s="174"/>
      <c r="AQ131" s="174"/>
      <c r="AR131" s="80"/>
      <c r="AS131" s="419"/>
      <c r="AV131" s="80"/>
      <c r="AW131" s="419"/>
      <c r="AX131" s="419"/>
      <c r="AY131" s="419"/>
      <c r="AZ131" s="174"/>
      <c r="BA131" s="81"/>
      <c r="BB131" s="174"/>
      <c r="BC131" s="419"/>
      <c r="BF131" s="174"/>
      <c r="BH131" s="174"/>
      <c r="BJ131" s="174"/>
      <c r="BK131" s="174"/>
      <c r="BL131" s="174"/>
      <c r="BM131" s="420"/>
      <c r="BN131" s="420"/>
      <c r="BO131" s="420"/>
      <c r="BT131" s="174"/>
      <c r="BU131" s="81"/>
      <c r="BV131" s="174"/>
      <c r="BW131" s="420"/>
      <c r="BX131" s="420"/>
      <c r="BY131" s="420"/>
      <c r="CA131" s="121"/>
      <c r="CB131" s="121"/>
      <c r="CC131" s="121"/>
      <c r="CD131" s="174"/>
      <c r="CE131" s="421"/>
      <c r="CF131" s="422"/>
      <c r="CG131" s="423"/>
      <c r="CH131" s="423"/>
      <c r="CI131" s="423"/>
      <c r="CJ131" s="422"/>
      <c r="CK131" s="422"/>
      <c r="CL131" s="422"/>
      <c r="CN131" s="422"/>
      <c r="CO131" s="422"/>
      <c r="CP131" s="422"/>
      <c r="CQ131" s="421"/>
      <c r="CR131" s="421"/>
      <c r="CS131" s="421"/>
      <c r="CX131" s="422"/>
      <c r="CY131" s="422"/>
      <c r="CZ131" s="422"/>
      <c r="DA131" s="421"/>
      <c r="DB131" s="421"/>
      <c r="DC131" s="421"/>
      <c r="DH131" s="422"/>
      <c r="DI131" s="422"/>
      <c r="DJ131" s="422"/>
      <c r="DK131" s="424"/>
      <c r="DM131" s="424"/>
      <c r="DO131" s="421"/>
      <c r="DQ131" s="423"/>
      <c r="DR131" s="423"/>
      <c r="DS131" s="423"/>
      <c r="DT131" s="422"/>
      <c r="DV131" s="422"/>
      <c r="DX131" s="422"/>
      <c r="DY131" s="421"/>
      <c r="DZ131" s="422"/>
      <c r="EA131" s="424"/>
      <c r="EB131" s="424"/>
      <c r="EC131" s="424"/>
      <c r="EE131" s="425"/>
      <c r="EF131" s="425"/>
      <c r="EG131" s="425"/>
      <c r="EH131" s="422"/>
      <c r="EI131" s="422"/>
      <c r="EJ131" s="422"/>
      <c r="EK131" s="424"/>
      <c r="EL131" s="421"/>
      <c r="EM131" s="426"/>
      <c r="EN131" s="426"/>
      <c r="EO131" s="228"/>
      <c r="EP131" s="421"/>
      <c r="ER131" s="421"/>
      <c r="ES131" s="422"/>
      <c r="ET131" s="423"/>
      <c r="EU131" s="423"/>
      <c r="EV131" s="423"/>
      <c r="EW131" s="422"/>
      <c r="EY131" s="422"/>
      <c r="FA131" s="422"/>
      <c r="FB131" s="421"/>
      <c r="FC131" s="174"/>
      <c r="FD131" s="121"/>
      <c r="FE131" s="121"/>
      <c r="FF131" s="121"/>
      <c r="FG131" s="174"/>
      <c r="FH131" s="174"/>
      <c r="FI131" s="174"/>
      <c r="FK131" s="174"/>
      <c r="FL131" s="174"/>
      <c r="FM131" s="174"/>
      <c r="FP131" s="421"/>
      <c r="FR131" s="419"/>
      <c r="FS131" s="419"/>
      <c r="FT131" s="419"/>
      <c r="FW131" s="174"/>
      <c r="FY131" s="174"/>
      <c r="FZ131" s="174"/>
      <c r="GA131" s="174"/>
    </row>
    <row r="132" spans="21:36" ht="12.75">
      <c r="U132" s="1191" t="s">
        <v>3019</v>
      </c>
      <c r="V132" s="496" t="s">
        <v>2981</v>
      </c>
      <c r="W132" s="496"/>
      <c r="X132" s="1027" t="s">
        <v>86</v>
      </c>
      <c r="Y132" s="1246"/>
      <c r="Z132" s="1027"/>
      <c r="AA132" s="1246"/>
      <c r="AB132" s="1027"/>
      <c r="AC132" s="1246"/>
      <c r="AD132" s="1027"/>
      <c r="AE132" s="1246" t="s">
        <v>683</v>
      </c>
      <c r="AF132" s="1027">
        <v>0</v>
      </c>
      <c r="AG132" s="1246"/>
      <c r="AH132" s="1027"/>
      <c r="AI132" s="1247">
        <v>0</v>
      </c>
      <c r="AJ132" s="1233">
        <f t="shared" si="6"/>
        <v>0</v>
      </c>
    </row>
    <row r="133" spans="21:36" ht="12.75">
      <c r="U133" s="1191" t="s">
        <v>3020</v>
      </c>
      <c r="V133" s="496" t="s">
        <v>1046</v>
      </c>
      <c r="W133" s="496"/>
      <c r="X133" s="1027" t="s">
        <v>86</v>
      </c>
      <c r="Y133" s="1246"/>
      <c r="Z133" s="1027"/>
      <c r="AA133" s="1246"/>
      <c r="AB133" s="1027"/>
      <c r="AC133" s="1246"/>
      <c r="AD133" s="1027"/>
      <c r="AE133" s="1246" t="s">
        <v>683</v>
      </c>
      <c r="AF133" s="1027">
        <v>0</v>
      </c>
      <c r="AG133" s="1246"/>
      <c r="AH133" s="1027"/>
      <c r="AI133" s="1247">
        <v>0</v>
      </c>
      <c r="AJ133" s="1233">
        <f t="shared" si="6"/>
        <v>0</v>
      </c>
    </row>
    <row r="134" spans="21:36" ht="12.75">
      <c r="U134" s="1191" t="s">
        <v>3021</v>
      </c>
      <c r="V134" s="496" t="s">
        <v>2982</v>
      </c>
      <c r="W134" s="496"/>
      <c r="X134" s="1027" t="s">
        <v>86</v>
      </c>
      <c r="Y134" s="1246"/>
      <c r="Z134" s="1027"/>
      <c r="AA134" s="1246"/>
      <c r="AB134" s="1027"/>
      <c r="AC134" s="1246"/>
      <c r="AD134" s="1027"/>
      <c r="AE134" s="1246" t="s">
        <v>683</v>
      </c>
      <c r="AF134" s="1027">
        <v>0</v>
      </c>
      <c r="AG134" s="1246"/>
      <c r="AH134" s="1027"/>
      <c r="AI134" s="1247">
        <v>0</v>
      </c>
      <c r="AJ134" s="1233">
        <f t="shared" si="6"/>
        <v>0</v>
      </c>
    </row>
    <row r="135" spans="21:36" ht="12.75">
      <c r="U135" s="1191" t="s">
        <v>3022</v>
      </c>
      <c r="V135" s="496" t="s">
        <v>2983</v>
      </c>
      <c r="W135" s="496"/>
      <c r="X135" s="1027" t="s">
        <v>86</v>
      </c>
      <c r="Y135" s="1246"/>
      <c r="Z135" s="1027"/>
      <c r="AA135" s="1246"/>
      <c r="AB135" s="1027"/>
      <c r="AC135" s="1246"/>
      <c r="AD135" s="1027"/>
      <c r="AE135" s="1246" t="s">
        <v>683</v>
      </c>
      <c r="AF135" s="1027">
        <v>0</v>
      </c>
      <c r="AG135" s="1246"/>
      <c r="AH135" s="1027"/>
      <c r="AI135" s="1247">
        <v>0</v>
      </c>
      <c r="AJ135" s="1233">
        <f t="shared" si="6"/>
        <v>0</v>
      </c>
    </row>
    <row r="136" spans="21:36" ht="12.75">
      <c r="U136" s="1191" t="s">
        <v>3023</v>
      </c>
      <c r="V136" s="496" t="s">
        <v>2984</v>
      </c>
      <c r="W136" s="496"/>
      <c r="X136" s="1027" t="s">
        <v>86</v>
      </c>
      <c r="Y136" s="1246"/>
      <c r="Z136" s="1027"/>
      <c r="AA136" s="1246"/>
      <c r="AB136" s="1027"/>
      <c r="AC136" s="1246"/>
      <c r="AD136" s="1027"/>
      <c r="AE136" s="1246" t="s">
        <v>683</v>
      </c>
      <c r="AF136" s="1027">
        <v>0</v>
      </c>
      <c r="AG136" s="1246"/>
      <c r="AH136" s="1027"/>
      <c r="AI136" s="1247">
        <v>0</v>
      </c>
      <c r="AJ136" s="1233">
        <f t="shared" si="6"/>
        <v>0</v>
      </c>
    </row>
    <row r="137" spans="21:36" ht="12.75">
      <c r="U137" s="1191" t="s">
        <v>3024</v>
      </c>
      <c r="V137" s="496" t="s">
        <v>2985</v>
      </c>
      <c r="W137" s="496" t="s">
        <v>2885</v>
      </c>
      <c r="X137" s="1027" t="s">
        <v>86</v>
      </c>
      <c r="Y137" s="1246"/>
      <c r="Z137" s="1027"/>
      <c r="AA137" s="1246"/>
      <c r="AB137" s="1027"/>
      <c r="AC137" s="1246"/>
      <c r="AD137" s="1027"/>
      <c r="AE137" s="1246"/>
      <c r="AF137" s="1027"/>
      <c r="AG137" s="1027" t="s">
        <v>683</v>
      </c>
      <c r="AH137" s="1027">
        <v>0</v>
      </c>
      <c r="AI137" s="1247">
        <v>0</v>
      </c>
      <c r="AJ137" s="1233">
        <f t="shared" si="6"/>
        <v>0</v>
      </c>
    </row>
    <row r="138" spans="21:36" ht="12.75">
      <c r="U138" s="1191" t="s">
        <v>3025</v>
      </c>
      <c r="V138" s="496" t="s">
        <v>2986</v>
      </c>
      <c r="W138" s="496" t="s">
        <v>2956</v>
      </c>
      <c r="X138" s="1027" t="s">
        <v>86</v>
      </c>
      <c r="Y138" s="1246"/>
      <c r="Z138" s="1027"/>
      <c r="AA138" s="1246"/>
      <c r="AB138" s="1027"/>
      <c r="AC138" s="1246"/>
      <c r="AD138" s="1027"/>
      <c r="AE138" s="1246"/>
      <c r="AF138" s="1027"/>
      <c r="AG138" s="1027" t="s">
        <v>683</v>
      </c>
      <c r="AH138" s="1027">
        <v>0</v>
      </c>
      <c r="AI138" s="1247">
        <v>0</v>
      </c>
      <c r="AJ138" s="1233">
        <f t="shared" si="6"/>
        <v>0</v>
      </c>
    </row>
    <row r="139" spans="21:36" ht="13.5" thickBot="1">
      <c r="U139" s="1265" t="s">
        <v>3026</v>
      </c>
      <c r="V139" s="1266" t="s">
        <v>2987</v>
      </c>
      <c r="W139" s="1266" t="s">
        <v>2885</v>
      </c>
      <c r="X139" s="1267" t="s">
        <v>86</v>
      </c>
      <c r="Y139" s="1268"/>
      <c r="Z139" s="1267"/>
      <c r="AA139" s="1268"/>
      <c r="AB139" s="1267"/>
      <c r="AC139" s="1268"/>
      <c r="AD139" s="1267"/>
      <c r="AE139" s="1268"/>
      <c r="AF139" s="1267"/>
      <c r="AG139" s="1267" t="s">
        <v>683</v>
      </c>
      <c r="AH139" s="1267">
        <v>0</v>
      </c>
      <c r="AI139" s="1269">
        <v>0</v>
      </c>
      <c r="AJ139" s="1270">
        <f t="shared" si="6"/>
        <v>0</v>
      </c>
    </row>
    <row r="140" spans="21:36" ht="12.75">
      <c r="U140" s="1264" t="s">
        <v>46</v>
      </c>
      <c r="V140" s="1254" t="s">
        <v>1157</v>
      </c>
      <c r="W140" s="1254" t="s">
        <v>2988</v>
      </c>
      <c r="X140" s="1256" t="s">
        <v>74</v>
      </c>
      <c r="Y140" s="1255">
        <v>0.0040104166666666665</v>
      </c>
      <c r="Z140" s="1256">
        <v>10</v>
      </c>
      <c r="AA140" s="1255">
        <v>0.003945601851851852</v>
      </c>
      <c r="AB140" s="1256">
        <v>15</v>
      </c>
      <c r="AC140" s="1255">
        <v>0.0061574074074074074</v>
      </c>
      <c r="AD140" s="1256">
        <v>12</v>
      </c>
      <c r="AE140" s="1255">
        <v>0.005103009259259259</v>
      </c>
      <c r="AF140" s="1256">
        <v>15</v>
      </c>
      <c r="AG140" s="1255">
        <v>0.0038597222222222223</v>
      </c>
      <c r="AH140" s="1256">
        <v>12</v>
      </c>
      <c r="AI140" s="1257">
        <v>42</v>
      </c>
      <c r="AJ140" s="1258">
        <f t="shared" si="6"/>
        <v>64</v>
      </c>
    </row>
    <row r="141" spans="21:36" ht="12.75">
      <c r="U141" s="385" t="s">
        <v>50</v>
      </c>
      <c r="V141" s="496" t="s">
        <v>1151</v>
      </c>
      <c r="W141" s="496" t="s">
        <v>1542</v>
      </c>
      <c r="X141" s="1027" t="s">
        <v>74</v>
      </c>
      <c r="Y141" s="1246">
        <v>0.003983796296296296</v>
      </c>
      <c r="Z141" s="1027">
        <v>12</v>
      </c>
      <c r="AA141" s="1246">
        <v>0.004427083333333333</v>
      </c>
      <c r="AB141" s="1027">
        <v>5</v>
      </c>
      <c r="AC141" s="1246">
        <v>0.007002314814814815</v>
      </c>
      <c r="AD141" s="1027">
        <v>6</v>
      </c>
      <c r="AE141" s="1246">
        <v>0.005162037037037037</v>
      </c>
      <c r="AF141" s="1027">
        <v>12</v>
      </c>
      <c r="AG141" s="1246">
        <v>0.003766319444444444</v>
      </c>
      <c r="AH141" s="1027">
        <v>15</v>
      </c>
      <c r="AI141" s="1247">
        <v>39</v>
      </c>
      <c r="AJ141" s="1233">
        <f t="shared" si="6"/>
        <v>50</v>
      </c>
    </row>
    <row r="142" spans="21:36" ht="12.75">
      <c r="U142" s="385" t="s">
        <v>49</v>
      </c>
      <c r="V142" s="496" t="s">
        <v>2989</v>
      </c>
      <c r="W142" s="496" t="s">
        <v>2888</v>
      </c>
      <c r="X142" s="1027" t="s">
        <v>74</v>
      </c>
      <c r="Y142" s="1246"/>
      <c r="Z142" s="1027"/>
      <c r="AA142" s="1246">
        <v>0.004462962962962963</v>
      </c>
      <c r="AB142" s="1027">
        <v>4</v>
      </c>
      <c r="AC142" s="1246">
        <v>0.006087962962962964</v>
      </c>
      <c r="AD142" s="1027">
        <v>15</v>
      </c>
      <c r="AE142" s="1246"/>
      <c r="AF142" s="1027"/>
      <c r="AG142" s="1246">
        <v>0.004049884259259259</v>
      </c>
      <c r="AH142" s="1027">
        <v>10</v>
      </c>
      <c r="AI142" s="1247">
        <v>29</v>
      </c>
      <c r="AJ142" s="1233">
        <f t="shared" si="6"/>
        <v>29</v>
      </c>
    </row>
    <row r="143" spans="21:36" ht="12.75">
      <c r="U143" s="385" t="s">
        <v>47</v>
      </c>
      <c r="V143" s="496" t="s">
        <v>1180</v>
      </c>
      <c r="W143" s="496" t="s">
        <v>2988</v>
      </c>
      <c r="X143" s="1027" t="s">
        <v>74</v>
      </c>
      <c r="Y143" s="1246">
        <v>0.004324074074074074</v>
      </c>
      <c r="Z143" s="1027">
        <v>4</v>
      </c>
      <c r="AA143" s="1246">
        <v>0.004019675925925926</v>
      </c>
      <c r="AB143" s="1027">
        <v>12</v>
      </c>
      <c r="AC143" s="1246">
        <v>0.007083333333333333</v>
      </c>
      <c r="AD143" s="1027">
        <v>5</v>
      </c>
      <c r="AE143" s="1246">
        <v>0.005416666666666667</v>
      </c>
      <c r="AF143" s="1027">
        <v>8</v>
      </c>
      <c r="AG143" s="1246"/>
      <c r="AH143" s="1027"/>
      <c r="AI143" s="1247">
        <v>25</v>
      </c>
      <c r="AJ143" s="1233">
        <f t="shared" si="6"/>
        <v>29</v>
      </c>
    </row>
    <row r="144" spans="21:36" ht="12.75">
      <c r="U144" s="385" t="s">
        <v>55</v>
      </c>
      <c r="V144" s="496" t="s">
        <v>2990</v>
      </c>
      <c r="W144" s="496" t="s">
        <v>2888</v>
      </c>
      <c r="X144" s="1027" t="s">
        <v>74</v>
      </c>
      <c r="Y144" s="1246"/>
      <c r="Z144" s="1027"/>
      <c r="AA144" s="1246">
        <v>0.004131944444444444</v>
      </c>
      <c r="AB144" s="1027">
        <v>10</v>
      </c>
      <c r="AC144" s="1246"/>
      <c r="AD144" s="1027"/>
      <c r="AE144" s="1246">
        <v>0.0051967592592592595</v>
      </c>
      <c r="AF144" s="1027">
        <v>10</v>
      </c>
      <c r="AG144" s="1246">
        <v>0.004201041666666666</v>
      </c>
      <c r="AH144" s="1027">
        <v>4</v>
      </c>
      <c r="AI144" s="1247">
        <v>24</v>
      </c>
      <c r="AJ144" s="1233">
        <f t="shared" si="6"/>
        <v>24</v>
      </c>
    </row>
    <row r="145" spans="21:36" ht="12.75">
      <c r="U145" s="385" t="s">
        <v>52</v>
      </c>
      <c r="V145" s="496" t="s">
        <v>1186</v>
      </c>
      <c r="W145" s="496" t="s">
        <v>2915</v>
      </c>
      <c r="X145" s="1027" t="s">
        <v>74</v>
      </c>
      <c r="Y145" s="1246">
        <v>0.004327546296296296</v>
      </c>
      <c r="Z145" s="1027">
        <v>3</v>
      </c>
      <c r="AA145" s="1246">
        <v>0.004758101851851852</v>
      </c>
      <c r="AB145" s="1027">
        <v>1</v>
      </c>
      <c r="AC145" s="1246">
        <v>0.006967592592592592</v>
      </c>
      <c r="AD145" s="1027">
        <v>8</v>
      </c>
      <c r="AE145" s="1246">
        <v>0.005712962962962962</v>
      </c>
      <c r="AF145" s="1027">
        <v>4</v>
      </c>
      <c r="AG145" s="1246">
        <v>0.004174189814814815</v>
      </c>
      <c r="AH145" s="1027">
        <v>6</v>
      </c>
      <c r="AI145" s="1247">
        <v>18</v>
      </c>
      <c r="AJ145" s="1233">
        <f t="shared" si="6"/>
        <v>22</v>
      </c>
    </row>
    <row r="146" spans="21:36" ht="12.75">
      <c r="U146" s="948" t="s">
        <v>56</v>
      </c>
      <c r="V146" s="496" t="s">
        <v>1163</v>
      </c>
      <c r="W146" s="496" t="s">
        <v>1040</v>
      </c>
      <c r="X146" s="1027" t="s">
        <v>74</v>
      </c>
      <c r="Y146" s="1246">
        <v>0.004021990740740741</v>
      </c>
      <c r="Z146" s="1027">
        <v>8</v>
      </c>
      <c r="AA146" s="1246">
        <v>0.004395833333333333</v>
      </c>
      <c r="AB146" s="1027">
        <v>6</v>
      </c>
      <c r="AC146" s="1246"/>
      <c r="AD146" s="1027"/>
      <c r="AE146" s="1246">
        <v>0.0057476851851851855</v>
      </c>
      <c r="AF146" s="1027">
        <v>3</v>
      </c>
      <c r="AG146" s="1246"/>
      <c r="AH146" s="1027"/>
      <c r="AI146" s="1247">
        <v>17</v>
      </c>
      <c r="AJ146" s="1233">
        <f t="shared" si="6"/>
        <v>17</v>
      </c>
    </row>
    <row r="147" spans="21:36" ht="12.75">
      <c r="U147" s="948" t="s">
        <v>53</v>
      </c>
      <c r="V147" s="496" t="s">
        <v>1227</v>
      </c>
      <c r="W147" s="496" t="s">
        <v>2891</v>
      </c>
      <c r="X147" s="1027" t="s">
        <v>74</v>
      </c>
      <c r="Y147" s="1246">
        <v>0.004791666666666667</v>
      </c>
      <c r="Z147" s="1027">
        <v>1</v>
      </c>
      <c r="AA147" s="1246">
        <v>0.0042662037037037035</v>
      </c>
      <c r="AB147" s="1027">
        <v>8</v>
      </c>
      <c r="AC147" s="1246"/>
      <c r="AD147" s="1027"/>
      <c r="AE147" s="1246">
        <v>0.005539351851851852</v>
      </c>
      <c r="AF147" s="1027">
        <v>6</v>
      </c>
      <c r="AG147" s="1246">
        <v>0.004453587962962962</v>
      </c>
      <c r="AH147" s="1027">
        <v>3</v>
      </c>
      <c r="AI147" s="1247">
        <v>17</v>
      </c>
      <c r="AJ147" s="1233">
        <f t="shared" si="6"/>
        <v>18</v>
      </c>
    </row>
    <row r="148" spans="21:36" ht="12.75">
      <c r="U148" s="948" t="s">
        <v>57</v>
      </c>
      <c r="V148" s="496" t="s">
        <v>1214</v>
      </c>
      <c r="W148" s="496" t="s">
        <v>2991</v>
      </c>
      <c r="X148" s="1027" t="s">
        <v>74</v>
      </c>
      <c r="Y148" s="1246"/>
      <c r="Z148" s="1027"/>
      <c r="AA148" s="1246">
        <v>0.0049328703703703704</v>
      </c>
      <c r="AB148" s="1027">
        <v>1</v>
      </c>
      <c r="AC148" s="1246">
        <v>0.006481481481481481</v>
      </c>
      <c r="AD148" s="1027">
        <v>10</v>
      </c>
      <c r="AE148" s="1246">
        <v>0.0057094907407407415</v>
      </c>
      <c r="AF148" s="1027">
        <v>5</v>
      </c>
      <c r="AG148" s="1246"/>
      <c r="AH148" s="1027"/>
      <c r="AI148" s="1247">
        <v>16</v>
      </c>
      <c r="AJ148" s="1233">
        <f t="shared" si="6"/>
        <v>16</v>
      </c>
    </row>
    <row r="149" spans="21:36" ht="12.75">
      <c r="U149" s="948" t="s">
        <v>51</v>
      </c>
      <c r="V149" s="496" t="s">
        <v>1145</v>
      </c>
      <c r="W149" s="496" t="s">
        <v>2899</v>
      </c>
      <c r="X149" s="1027" t="s">
        <v>74</v>
      </c>
      <c r="Y149" s="1246">
        <v>0.003969907407407407</v>
      </c>
      <c r="Z149" s="1027">
        <v>15</v>
      </c>
      <c r="AA149" s="1246"/>
      <c r="AB149" s="1027"/>
      <c r="AC149" s="1246"/>
      <c r="AD149" s="1027"/>
      <c r="AE149" s="1246"/>
      <c r="AF149" s="1027"/>
      <c r="AG149" s="1246"/>
      <c r="AH149" s="1027"/>
      <c r="AI149" s="1247">
        <v>15</v>
      </c>
      <c r="AJ149" s="1233">
        <f t="shared" si="6"/>
        <v>15</v>
      </c>
    </row>
    <row r="150" spans="21:36" ht="12.75">
      <c r="U150" s="948" t="s">
        <v>48</v>
      </c>
      <c r="V150" s="496" t="s">
        <v>1203</v>
      </c>
      <c r="W150" s="496" t="s">
        <v>2888</v>
      </c>
      <c r="X150" s="1027" t="s">
        <v>74</v>
      </c>
      <c r="Y150" s="1246">
        <v>0.00442824074074074</v>
      </c>
      <c r="Z150" s="1027">
        <v>1</v>
      </c>
      <c r="AA150" s="1246">
        <v>0.004695601851851852</v>
      </c>
      <c r="AB150" s="1027">
        <v>2</v>
      </c>
      <c r="AC150" s="1246">
        <v>0.007268518518518519</v>
      </c>
      <c r="AD150" s="1027">
        <v>4</v>
      </c>
      <c r="AE150" s="1246"/>
      <c r="AF150" s="1027"/>
      <c r="AG150" s="1246">
        <v>0.0041483796296296295</v>
      </c>
      <c r="AH150" s="1027">
        <v>8</v>
      </c>
      <c r="AI150" s="1247">
        <v>14</v>
      </c>
      <c r="AJ150" s="1233">
        <f t="shared" si="6"/>
        <v>15</v>
      </c>
    </row>
    <row r="151" spans="21:36" ht="12.75">
      <c r="U151" s="948" t="s">
        <v>62</v>
      </c>
      <c r="V151" s="496" t="s">
        <v>1233</v>
      </c>
      <c r="W151" s="496" t="s">
        <v>2841</v>
      </c>
      <c r="X151" s="1027" t="s">
        <v>74</v>
      </c>
      <c r="Y151" s="1246">
        <v>0.0048090277777777775</v>
      </c>
      <c r="Z151" s="1027">
        <v>1</v>
      </c>
      <c r="AA151" s="1246"/>
      <c r="AB151" s="1027"/>
      <c r="AC151" s="1246">
        <v>0.00738425925925926</v>
      </c>
      <c r="AD151" s="1027">
        <v>1</v>
      </c>
      <c r="AE151" s="1246">
        <v>0.005883101851851852</v>
      </c>
      <c r="AF151" s="1027">
        <v>1</v>
      </c>
      <c r="AG151" s="1246">
        <v>0.0041958333333333335</v>
      </c>
      <c r="AH151" s="1027">
        <v>5</v>
      </c>
      <c r="AI151" s="1247">
        <v>7</v>
      </c>
      <c r="AJ151" s="1233">
        <f t="shared" si="6"/>
        <v>8</v>
      </c>
    </row>
    <row r="152" spans="21:36" ht="12.75">
      <c r="U152" s="948" t="s">
        <v>114</v>
      </c>
      <c r="V152" s="496" t="s">
        <v>1169</v>
      </c>
      <c r="W152" s="496" t="s">
        <v>2891</v>
      </c>
      <c r="X152" s="1027" t="s">
        <v>74</v>
      </c>
      <c r="Y152" s="1246">
        <v>0.004180555555555555</v>
      </c>
      <c r="Z152" s="1027">
        <v>6</v>
      </c>
      <c r="AA152" s="1246"/>
      <c r="AB152" s="1027"/>
      <c r="AC152" s="1246"/>
      <c r="AD152" s="1027"/>
      <c r="AE152" s="1246"/>
      <c r="AF152" s="1027"/>
      <c r="AG152" s="1246"/>
      <c r="AH152" s="1027"/>
      <c r="AI152" s="1247">
        <v>6</v>
      </c>
      <c r="AJ152" s="1233">
        <f t="shared" si="6"/>
        <v>6</v>
      </c>
    </row>
    <row r="153" spans="21:36" ht="12.75">
      <c r="U153" s="948" t="s">
        <v>54</v>
      </c>
      <c r="V153" s="496" t="s">
        <v>2992</v>
      </c>
      <c r="W153" s="496"/>
      <c r="X153" s="1027" t="s">
        <v>74</v>
      </c>
      <c r="Y153" s="1246"/>
      <c r="Z153" s="1027"/>
      <c r="AA153" s="1246">
        <v>0.0047777777777777775</v>
      </c>
      <c r="AB153" s="1027">
        <v>1</v>
      </c>
      <c r="AC153" s="1246">
        <v>0.007337962962962963</v>
      </c>
      <c r="AD153" s="1027">
        <v>3</v>
      </c>
      <c r="AE153" s="1246">
        <v>0.00587037037037037</v>
      </c>
      <c r="AF153" s="1027">
        <v>2</v>
      </c>
      <c r="AG153" s="1246"/>
      <c r="AH153" s="1027"/>
      <c r="AI153" s="1247">
        <v>6</v>
      </c>
      <c r="AJ153" s="1233">
        <f t="shared" si="6"/>
        <v>6</v>
      </c>
    </row>
    <row r="154" spans="21:36" ht="12.75">
      <c r="U154" s="948" t="s">
        <v>120</v>
      </c>
      <c r="V154" s="496" t="s">
        <v>1198</v>
      </c>
      <c r="W154" s="496" t="s">
        <v>2890</v>
      </c>
      <c r="X154" s="1027" t="s">
        <v>74</v>
      </c>
      <c r="Y154" s="1246">
        <v>0.0043437499999999995</v>
      </c>
      <c r="Z154" s="1027">
        <v>1</v>
      </c>
      <c r="AA154" s="1246">
        <v>0.004622685185185185</v>
      </c>
      <c r="AB154" s="1027">
        <v>3</v>
      </c>
      <c r="AC154" s="1246">
        <v>0.007430555555555555</v>
      </c>
      <c r="AD154" s="1027">
        <v>1</v>
      </c>
      <c r="AE154" s="1246">
        <v>0.005991898148148149</v>
      </c>
      <c r="AF154" s="1027">
        <v>1</v>
      </c>
      <c r="AG154" s="1246"/>
      <c r="AH154" s="1027"/>
      <c r="AI154" s="1247">
        <v>5</v>
      </c>
      <c r="AJ154" s="1233">
        <f t="shared" si="6"/>
        <v>6</v>
      </c>
    </row>
    <row r="155" spans="21:36" ht="12.75">
      <c r="U155" s="948" t="s">
        <v>121</v>
      </c>
      <c r="V155" s="496" t="s">
        <v>1221</v>
      </c>
      <c r="W155" s="496" t="s">
        <v>2841</v>
      </c>
      <c r="X155" s="1027" t="s">
        <v>74</v>
      </c>
      <c r="Y155" s="1246">
        <v>0.004636574074074074</v>
      </c>
      <c r="Z155" s="1027">
        <v>1</v>
      </c>
      <c r="AA155" s="1246"/>
      <c r="AB155" s="1027"/>
      <c r="AC155" s="1246">
        <v>0.007372685185185186</v>
      </c>
      <c r="AD155" s="1027">
        <v>2</v>
      </c>
      <c r="AE155" s="1246">
        <v>0.006241898148148148</v>
      </c>
      <c r="AF155" s="1027">
        <v>1</v>
      </c>
      <c r="AG155" s="1246">
        <v>0.0044873842592592595</v>
      </c>
      <c r="AH155" s="1027">
        <v>2</v>
      </c>
      <c r="AI155" s="1247">
        <v>5</v>
      </c>
      <c r="AJ155" s="1233">
        <f t="shared" si="6"/>
        <v>6</v>
      </c>
    </row>
    <row r="156" spans="21:36" ht="12.75">
      <c r="U156" s="948" t="s">
        <v>63</v>
      </c>
      <c r="V156" s="496" t="s">
        <v>1175</v>
      </c>
      <c r="W156" s="496" t="s">
        <v>2891</v>
      </c>
      <c r="X156" s="1027" t="s">
        <v>74</v>
      </c>
      <c r="Y156" s="1246">
        <v>0.004311342592592592</v>
      </c>
      <c r="Z156" s="1027">
        <v>5</v>
      </c>
      <c r="AA156" s="1246"/>
      <c r="AB156" s="1027"/>
      <c r="AC156" s="1246"/>
      <c r="AD156" s="1027"/>
      <c r="AE156" s="1246"/>
      <c r="AF156" s="1027"/>
      <c r="AG156" s="1246"/>
      <c r="AH156" s="1027"/>
      <c r="AI156" s="1247">
        <v>5</v>
      </c>
      <c r="AJ156" s="1233">
        <f t="shared" si="6"/>
        <v>5</v>
      </c>
    </row>
    <row r="157" spans="21:36" ht="12.75">
      <c r="U157" s="948" t="s">
        <v>151</v>
      </c>
      <c r="V157" s="496" t="s">
        <v>1192</v>
      </c>
      <c r="W157" s="496" t="s">
        <v>2993</v>
      </c>
      <c r="X157" s="1027" t="s">
        <v>74</v>
      </c>
      <c r="Y157" s="1246">
        <v>0.004331018518518518</v>
      </c>
      <c r="Z157" s="1027">
        <v>2</v>
      </c>
      <c r="AA157" s="1246">
        <v>0.0047152777777777774</v>
      </c>
      <c r="AB157" s="1027">
        <v>1</v>
      </c>
      <c r="AC157" s="1246"/>
      <c r="AD157" s="1027"/>
      <c r="AE157" s="1246">
        <v>0.006252314814814815</v>
      </c>
      <c r="AF157" s="1027">
        <v>1</v>
      </c>
      <c r="AG157" s="1246"/>
      <c r="AH157" s="1027"/>
      <c r="AI157" s="1247">
        <v>4</v>
      </c>
      <c r="AJ157" s="1233">
        <f t="shared" si="6"/>
        <v>4</v>
      </c>
    </row>
    <row r="158" spans="21:36" ht="12.75">
      <c r="U158" s="948" t="s">
        <v>59</v>
      </c>
      <c r="V158" s="496" t="s">
        <v>1239</v>
      </c>
      <c r="W158" s="496" t="s">
        <v>2888</v>
      </c>
      <c r="X158" s="1027" t="s">
        <v>74</v>
      </c>
      <c r="Y158" s="1246">
        <v>0.004847222222222222</v>
      </c>
      <c r="Z158" s="1027">
        <v>1</v>
      </c>
      <c r="AA158" s="1246">
        <v>0.005646990740740741</v>
      </c>
      <c r="AB158" s="1027">
        <v>1</v>
      </c>
      <c r="AC158" s="1246"/>
      <c r="AD158" s="1027"/>
      <c r="AE158" s="1246"/>
      <c r="AF158" s="1027"/>
      <c r="AG158" s="1246">
        <v>0.0052748842592592595</v>
      </c>
      <c r="AH158" s="1027">
        <v>1</v>
      </c>
      <c r="AI158" s="1247">
        <v>3</v>
      </c>
      <c r="AJ158" s="1233">
        <f t="shared" si="6"/>
        <v>3</v>
      </c>
    </row>
    <row r="159" spans="21:36" ht="12.75">
      <c r="U159" s="948" t="s">
        <v>58</v>
      </c>
      <c r="V159" s="496" t="s">
        <v>1245</v>
      </c>
      <c r="W159" s="496" t="s">
        <v>2993</v>
      </c>
      <c r="X159" s="1027" t="s">
        <v>74</v>
      </c>
      <c r="Y159" s="1246">
        <v>0.004913194444444445</v>
      </c>
      <c r="Z159" s="1027">
        <v>1</v>
      </c>
      <c r="AA159" s="1246"/>
      <c r="AB159" s="1027"/>
      <c r="AC159" s="1246">
        <v>0.00835648148148148</v>
      </c>
      <c r="AD159" s="1027">
        <v>1</v>
      </c>
      <c r="AE159" s="1246">
        <v>0.006563657407407407</v>
      </c>
      <c r="AF159" s="1027">
        <v>1</v>
      </c>
      <c r="AG159" s="1246"/>
      <c r="AH159" s="1027"/>
      <c r="AI159" s="1247">
        <v>3</v>
      </c>
      <c r="AJ159" s="1233">
        <f t="shared" si="6"/>
        <v>3</v>
      </c>
    </row>
    <row r="160" spans="21:36" ht="12.75">
      <c r="U160" s="948" t="s">
        <v>122</v>
      </c>
      <c r="V160" s="496" t="s">
        <v>2994</v>
      </c>
      <c r="W160" s="496" t="s">
        <v>2893</v>
      </c>
      <c r="X160" s="1027" t="s">
        <v>74</v>
      </c>
      <c r="Y160" s="1246">
        <v>0.004578703703703704</v>
      </c>
      <c r="Z160" s="1027">
        <v>1</v>
      </c>
      <c r="AA160" s="1246"/>
      <c r="AB160" s="1027"/>
      <c r="AC160" s="1246"/>
      <c r="AD160" s="1027"/>
      <c r="AE160" s="1246"/>
      <c r="AF160" s="1027"/>
      <c r="AG160" s="1246"/>
      <c r="AH160" s="1027"/>
      <c r="AI160" s="1247">
        <v>1</v>
      </c>
      <c r="AJ160" s="1233">
        <f t="shared" si="6"/>
        <v>1</v>
      </c>
    </row>
    <row r="161" spans="21:36" ht="12.75">
      <c r="U161" s="948" t="s">
        <v>152</v>
      </c>
      <c r="V161" s="496" t="s">
        <v>1251</v>
      </c>
      <c r="W161" s="496" t="s">
        <v>2891</v>
      </c>
      <c r="X161" s="1027" t="s">
        <v>74</v>
      </c>
      <c r="Y161" s="1246">
        <v>0.00524537037037037</v>
      </c>
      <c r="Z161" s="1027">
        <v>1</v>
      </c>
      <c r="AA161" s="1246"/>
      <c r="AB161" s="1027"/>
      <c r="AC161" s="1246"/>
      <c r="AD161" s="1027"/>
      <c r="AE161" s="1246"/>
      <c r="AF161" s="1027"/>
      <c r="AG161" s="1246"/>
      <c r="AH161" s="1027"/>
      <c r="AI161" s="1247">
        <v>1</v>
      </c>
      <c r="AJ161" s="1233">
        <f t="shared" si="6"/>
        <v>1</v>
      </c>
    </row>
    <row r="162" spans="21:36" ht="12.75">
      <c r="U162" s="948" t="s">
        <v>153</v>
      </c>
      <c r="V162" s="496" t="s">
        <v>1257</v>
      </c>
      <c r="W162" s="496" t="s">
        <v>2995</v>
      </c>
      <c r="X162" s="1027" t="s">
        <v>74</v>
      </c>
      <c r="Y162" s="1246">
        <v>0.005418981481481482</v>
      </c>
      <c r="Z162" s="1027">
        <v>1</v>
      </c>
      <c r="AA162" s="1246"/>
      <c r="AB162" s="1027"/>
      <c r="AC162" s="1246"/>
      <c r="AD162" s="1027"/>
      <c r="AE162" s="1246"/>
      <c r="AF162" s="1027"/>
      <c r="AG162" s="1246"/>
      <c r="AH162" s="1027"/>
      <c r="AI162" s="1247">
        <v>1</v>
      </c>
      <c r="AJ162" s="1233">
        <f aca="true" t="shared" si="7" ref="AJ162:AJ180">Z162+AB162+AD162+AF162+AH162</f>
        <v>1</v>
      </c>
    </row>
    <row r="163" spans="21:36" ht="12.75">
      <c r="U163" s="948" t="s">
        <v>126</v>
      </c>
      <c r="V163" s="496" t="s">
        <v>2996</v>
      </c>
      <c r="W163" s="496"/>
      <c r="X163" s="1027" t="s">
        <v>74</v>
      </c>
      <c r="Y163" s="1246"/>
      <c r="Z163" s="1027"/>
      <c r="AA163" s="1246">
        <v>0.005172453703703703</v>
      </c>
      <c r="AB163" s="1027">
        <v>1</v>
      </c>
      <c r="AC163" s="1246"/>
      <c r="AD163" s="1027"/>
      <c r="AE163" s="1246"/>
      <c r="AF163" s="1027"/>
      <c r="AG163" s="1246"/>
      <c r="AH163" s="1027"/>
      <c r="AI163" s="1247">
        <v>1</v>
      </c>
      <c r="AJ163" s="1233">
        <f t="shared" si="7"/>
        <v>1</v>
      </c>
    </row>
    <row r="164" spans="21:36" ht="12.75">
      <c r="U164" s="948" t="s">
        <v>123</v>
      </c>
      <c r="V164" s="496" t="s">
        <v>2997</v>
      </c>
      <c r="W164" s="496"/>
      <c r="X164" s="1027" t="s">
        <v>74</v>
      </c>
      <c r="Y164" s="1246"/>
      <c r="Z164" s="1027"/>
      <c r="AA164" s="1246"/>
      <c r="AB164" s="1027"/>
      <c r="AC164" s="1246">
        <v>0.009571759259259259</v>
      </c>
      <c r="AD164" s="1027">
        <v>1</v>
      </c>
      <c r="AE164" s="1246"/>
      <c r="AF164" s="1027"/>
      <c r="AG164" s="1246"/>
      <c r="AH164" s="1027"/>
      <c r="AI164" s="1247">
        <v>1</v>
      </c>
      <c r="AJ164" s="1233">
        <f t="shared" si="7"/>
        <v>1</v>
      </c>
    </row>
    <row r="165" spans="21:36" ht="12.75">
      <c r="U165" s="948" t="s">
        <v>124</v>
      </c>
      <c r="V165" s="496" t="s">
        <v>2998</v>
      </c>
      <c r="W165" s="496"/>
      <c r="X165" s="1027" t="s">
        <v>74</v>
      </c>
      <c r="Y165" s="1246"/>
      <c r="Z165" s="1027"/>
      <c r="AA165" s="1246"/>
      <c r="AB165" s="1027"/>
      <c r="AC165" s="1246"/>
      <c r="AD165" s="1027"/>
      <c r="AE165" s="1246">
        <v>0.0059223379629629634</v>
      </c>
      <c r="AF165" s="1027">
        <v>1</v>
      </c>
      <c r="AG165" s="1246"/>
      <c r="AH165" s="1027"/>
      <c r="AI165" s="1247">
        <v>1</v>
      </c>
      <c r="AJ165" s="1233">
        <f t="shared" si="7"/>
        <v>1</v>
      </c>
    </row>
    <row r="166" spans="21:36" ht="12.75">
      <c r="U166" s="948" t="s">
        <v>164</v>
      </c>
      <c r="V166" s="496" t="s">
        <v>2999</v>
      </c>
      <c r="W166" s="496"/>
      <c r="X166" s="1027" t="s">
        <v>74</v>
      </c>
      <c r="Y166" s="1246"/>
      <c r="Z166" s="1027"/>
      <c r="AA166" s="1246"/>
      <c r="AB166" s="1027"/>
      <c r="AC166" s="1246"/>
      <c r="AD166" s="1027"/>
      <c r="AE166" s="1246">
        <v>0.008666087962962962</v>
      </c>
      <c r="AF166" s="1027">
        <v>1</v>
      </c>
      <c r="AG166" s="1246"/>
      <c r="AH166" s="1027"/>
      <c r="AI166" s="1247">
        <v>1</v>
      </c>
      <c r="AJ166" s="1233">
        <f t="shared" si="7"/>
        <v>1</v>
      </c>
    </row>
    <row r="167" spans="21:36" ht="12.75">
      <c r="U167" s="1192" t="s">
        <v>227</v>
      </c>
      <c r="V167" s="1107" t="s">
        <v>3000</v>
      </c>
      <c r="W167" s="1107" t="s">
        <v>1478</v>
      </c>
      <c r="X167" s="1095" t="s">
        <v>74</v>
      </c>
      <c r="Y167" s="1248"/>
      <c r="Z167" s="1095"/>
      <c r="AA167" s="1248"/>
      <c r="AB167" s="1095"/>
      <c r="AC167" s="1248"/>
      <c r="AD167" s="1095"/>
      <c r="AE167" s="1248">
        <v>0.009265162037037037</v>
      </c>
      <c r="AF167" s="1095">
        <v>1</v>
      </c>
      <c r="AG167" s="1248"/>
      <c r="AH167" s="1095"/>
      <c r="AI167" s="1247">
        <v>1</v>
      </c>
      <c r="AJ167" s="1233">
        <f t="shared" si="7"/>
        <v>1</v>
      </c>
    </row>
    <row r="168" spans="21:36" ht="12.75">
      <c r="U168" s="948" t="s">
        <v>229</v>
      </c>
      <c r="V168" s="496" t="s">
        <v>3001</v>
      </c>
      <c r="W168" s="496" t="s">
        <v>2885</v>
      </c>
      <c r="X168" s="1027" t="s">
        <v>74</v>
      </c>
      <c r="Y168" s="1246"/>
      <c r="Z168" s="1027"/>
      <c r="AA168" s="1246"/>
      <c r="AB168" s="1027"/>
      <c r="AC168" s="1246"/>
      <c r="AD168" s="1027"/>
      <c r="AE168" s="1246"/>
      <c r="AF168" s="1027"/>
      <c r="AG168" s="1246">
        <v>0.008217708333333334</v>
      </c>
      <c r="AH168" s="1027">
        <v>1</v>
      </c>
      <c r="AI168" s="1247">
        <v>1</v>
      </c>
      <c r="AJ168" s="1233">
        <f t="shared" si="7"/>
        <v>1</v>
      </c>
    </row>
    <row r="169" spans="21:36" ht="12.75">
      <c r="U169" s="948" t="s">
        <v>231</v>
      </c>
      <c r="V169" s="496" t="s">
        <v>3002</v>
      </c>
      <c r="W169" s="496"/>
      <c r="X169" s="1027" t="s">
        <v>74</v>
      </c>
      <c r="Y169" s="1246"/>
      <c r="Z169" s="1027"/>
      <c r="AA169" s="1027" t="s">
        <v>683</v>
      </c>
      <c r="AB169" s="1027">
        <v>0</v>
      </c>
      <c r="AC169" s="1246"/>
      <c r="AD169" s="1027"/>
      <c r="AE169" s="1246"/>
      <c r="AF169" s="1027"/>
      <c r="AG169" s="1246"/>
      <c r="AH169" s="1027"/>
      <c r="AI169" s="1247">
        <v>0</v>
      </c>
      <c r="AJ169" s="1233">
        <f t="shared" si="7"/>
        <v>0</v>
      </c>
    </row>
    <row r="170" spans="21:36" ht="12.75">
      <c r="U170" s="948" t="s">
        <v>232</v>
      </c>
      <c r="V170" s="496" t="s">
        <v>3003</v>
      </c>
      <c r="W170" s="496"/>
      <c r="X170" s="1027" t="s">
        <v>74</v>
      </c>
      <c r="Y170" s="1246"/>
      <c r="Z170" s="1251"/>
      <c r="AA170" s="479"/>
      <c r="AB170" s="1027"/>
      <c r="AC170" s="1246" t="s">
        <v>683</v>
      </c>
      <c r="AD170" s="1027">
        <v>0</v>
      </c>
      <c r="AE170" s="1246"/>
      <c r="AF170" s="1027"/>
      <c r="AG170" s="1246"/>
      <c r="AH170" s="1027"/>
      <c r="AI170" s="1247">
        <v>0</v>
      </c>
      <c r="AJ170" s="1233">
        <f t="shared" si="7"/>
        <v>0</v>
      </c>
    </row>
    <row r="171" spans="21:36" ht="12.75">
      <c r="U171" s="948" t="s">
        <v>234</v>
      </c>
      <c r="V171" s="496" t="s">
        <v>3004</v>
      </c>
      <c r="W171" s="496"/>
      <c r="X171" s="1027" t="s">
        <v>74</v>
      </c>
      <c r="Y171" s="1246"/>
      <c r="Z171" s="1251"/>
      <c r="AA171" s="479"/>
      <c r="AB171" s="1027"/>
      <c r="AC171" s="1246" t="s">
        <v>683</v>
      </c>
      <c r="AD171" s="1027">
        <v>0</v>
      </c>
      <c r="AE171" s="1246"/>
      <c r="AF171" s="1027"/>
      <c r="AG171" s="1246"/>
      <c r="AH171" s="1027"/>
      <c r="AI171" s="1247">
        <v>0</v>
      </c>
      <c r="AJ171" s="1233">
        <f t="shared" si="7"/>
        <v>0</v>
      </c>
    </row>
    <row r="172" spans="21:36" ht="12.75">
      <c r="U172" s="948" t="s">
        <v>374</v>
      </c>
      <c r="V172" s="496" t="s">
        <v>3005</v>
      </c>
      <c r="W172" s="496"/>
      <c r="X172" s="1027" t="s">
        <v>74</v>
      </c>
      <c r="Y172" s="1246"/>
      <c r="Z172" s="1027"/>
      <c r="AA172" s="1246"/>
      <c r="AB172" s="1027"/>
      <c r="AC172" s="1246"/>
      <c r="AD172" s="1027"/>
      <c r="AE172" s="1246" t="s">
        <v>683</v>
      </c>
      <c r="AF172" s="1027">
        <v>0</v>
      </c>
      <c r="AG172" s="1246"/>
      <c r="AH172" s="1027"/>
      <c r="AI172" s="1247">
        <v>0</v>
      </c>
      <c r="AJ172" s="1233">
        <f t="shared" si="7"/>
        <v>0</v>
      </c>
    </row>
    <row r="173" spans="21:36" ht="12.75">
      <c r="U173" s="948" t="s">
        <v>376</v>
      </c>
      <c r="V173" s="496" t="s">
        <v>3006</v>
      </c>
      <c r="W173" s="496" t="s">
        <v>2890</v>
      </c>
      <c r="X173" s="1027" t="s">
        <v>74</v>
      </c>
      <c r="Y173" s="1246"/>
      <c r="Z173" s="1027"/>
      <c r="AA173" s="1246"/>
      <c r="AB173" s="1027"/>
      <c r="AC173" s="1246"/>
      <c r="AD173" s="1027"/>
      <c r="AE173" s="1246"/>
      <c r="AF173" s="1027"/>
      <c r="AG173" s="1027" t="s">
        <v>683</v>
      </c>
      <c r="AH173" s="1027">
        <v>0</v>
      </c>
      <c r="AI173" s="1247">
        <v>0</v>
      </c>
      <c r="AJ173" s="1233">
        <f t="shared" si="7"/>
        <v>0</v>
      </c>
    </row>
    <row r="174" spans="21:36" ht="13.5" thickBot="1">
      <c r="U174" s="1271" t="s">
        <v>379</v>
      </c>
      <c r="V174" s="1266" t="s">
        <v>3007</v>
      </c>
      <c r="W174" s="1266" t="s">
        <v>2841</v>
      </c>
      <c r="X174" s="1267" t="s">
        <v>74</v>
      </c>
      <c r="Y174" s="1268"/>
      <c r="Z174" s="1267"/>
      <c r="AA174" s="1268"/>
      <c r="AB174" s="1267"/>
      <c r="AC174" s="1268"/>
      <c r="AD174" s="1267"/>
      <c r="AE174" s="1268"/>
      <c r="AF174" s="1267"/>
      <c r="AG174" s="1267" t="s">
        <v>683</v>
      </c>
      <c r="AH174" s="1267">
        <v>0</v>
      </c>
      <c r="AI174" s="1269">
        <v>0</v>
      </c>
      <c r="AJ174" s="1270">
        <f t="shared" si="7"/>
        <v>0</v>
      </c>
    </row>
    <row r="175" spans="21:36" ht="12.75">
      <c r="U175" s="1264" t="s">
        <v>46</v>
      </c>
      <c r="V175" s="1254" t="s">
        <v>1264</v>
      </c>
      <c r="W175" s="1254" t="s">
        <v>2078</v>
      </c>
      <c r="X175" s="1256" t="s">
        <v>3008</v>
      </c>
      <c r="Y175" s="1255">
        <v>0.005215277777777778</v>
      </c>
      <c r="Z175" s="1256">
        <v>15</v>
      </c>
      <c r="AA175" s="1255">
        <v>0.005534722222222222</v>
      </c>
      <c r="AB175" s="1256">
        <v>15</v>
      </c>
      <c r="AC175" s="1255">
        <v>0.01050925925925926</v>
      </c>
      <c r="AD175" s="1256">
        <v>15</v>
      </c>
      <c r="AE175" s="1255">
        <v>0.007572916666666666</v>
      </c>
      <c r="AF175" s="1256">
        <v>10</v>
      </c>
      <c r="AG175" s="1255">
        <v>0.005186921296296296</v>
      </c>
      <c r="AH175" s="1256">
        <v>10</v>
      </c>
      <c r="AI175" s="1257">
        <v>45</v>
      </c>
      <c r="AJ175" s="1258">
        <f t="shared" si="7"/>
        <v>65</v>
      </c>
    </row>
    <row r="176" spans="21:36" ht="12.75">
      <c r="U176" s="385" t="s">
        <v>50</v>
      </c>
      <c r="V176" s="496" t="s">
        <v>1277</v>
      </c>
      <c r="W176" s="496" t="s">
        <v>2841</v>
      </c>
      <c r="X176" s="1027" t="s">
        <v>3008</v>
      </c>
      <c r="Y176" s="1246">
        <v>0.0054062500000000005</v>
      </c>
      <c r="Z176" s="1027">
        <v>10</v>
      </c>
      <c r="AA176" s="1246">
        <v>0.005875000000000001</v>
      </c>
      <c r="AB176" s="1027">
        <v>12</v>
      </c>
      <c r="AC176" s="1246" t="s">
        <v>683</v>
      </c>
      <c r="AD176" s="1027">
        <v>0</v>
      </c>
      <c r="AE176" s="1246">
        <v>0.007111111111111111</v>
      </c>
      <c r="AF176" s="1027">
        <v>15</v>
      </c>
      <c r="AG176" s="1246">
        <v>0.005270138888888889</v>
      </c>
      <c r="AH176" s="1027">
        <v>8</v>
      </c>
      <c r="AI176" s="1247">
        <v>37</v>
      </c>
      <c r="AJ176" s="1233">
        <f t="shared" si="7"/>
        <v>45</v>
      </c>
    </row>
    <row r="177" spans="21:36" ht="12.75">
      <c r="U177" s="385" t="s">
        <v>49</v>
      </c>
      <c r="V177" s="496" t="s">
        <v>1283</v>
      </c>
      <c r="W177" s="496" t="s">
        <v>2890</v>
      </c>
      <c r="X177" s="1027" t="s">
        <v>3008</v>
      </c>
      <c r="Y177" s="1246">
        <v>0.005791666666666666</v>
      </c>
      <c r="Z177" s="1027">
        <v>8</v>
      </c>
      <c r="AA177" s="1246"/>
      <c r="AB177" s="1027"/>
      <c r="AC177" s="1246"/>
      <c r="AD177" s="1027"/>
      <c r="AE177" s="1246">
        <v>0.007410879629629629</v>
      </c>
      <c r="AF177" s="1027">
        <v>12</v>
      </c>
      <c r="AG177" s="1246">
        <v>0.004957754629629629</v>
      </c>
      <c r="AH177" s="1027">
        <v>15</v>
      </c>
      <c r="AI177" s="1247">
        <v>35</v>
      </c>
      <c r="AJ177" s="1233">
        <f t="shared" si="7"/>
        <v>35</v>
      </c>
    </row>
    <row r="178" spans="21:36" ht="12.75">
      <c r="U178" s="385" t="s">
        <v>47</v>
      </c>
      <c r="V178" s="496" t="s">
        <v>1271</v>
      </c>
      <c r="W178" s="496" t="s">
        <v>2841</v>
      </c>
      <c r="X178" s="1027" t="s">
        <v>3008</v>
      </c>
      <c r="Y178" s="1246">
        <v>0.005337962962962964</v>
      </c>
      <c r="Z178" s="1027">
        <v>12</v>
      </c>
      <c r="AA178" s="1246">
        <v>0.005981481481481481</v>
      </c>
      <c r="AB178" s="1027">
        <v>10</v>
      </c>
      <c r="AC178" s="1246"/>
      <c r="AD178" s="1027"/>
      <c r="AE178" s="1246">
        <v>0.00897337962962963</v>
      </c>
      <c r="AF178" s="1027">
        <v>8</v>
      </c>
      <c r="AG178" s="1246">
        <v>0.005066203703703704</v>
      </c>
      <c r="AH178" s="1027">
        <v>12</v>
      </c>
      <c r="AI178" s="1247">
        <v>34</v>
      </c>
      <c r="AJ178" s="1233">
        <f t="shared" si="7"/>
        <v>42</v>
      </c>
    </row>
    <row r="179" spans="21:36" ht="12.75">
      <c r="U179" s="385" t="s">
        <v>55</v>
      </c>
      <c r="V179" s="496" t="s">
        <v>3009</v>
      </c>
      <c r="W179" s="496" t="s">
        <v>2891</v>
      </c>
      <c r="X179" s="1027" t="s">
        <v>3008</v>
      </c>
      <c r="Y179" s="1246"/>
      <c r="Z179" s="1027"/>
      <c r="AA179" s="1246"/>
      <c r="AB179" s="1027"/>
      <c r="AC179" s="1246"/>
      <c r="AD179" s="1027"/>
      <c r="AE179" s="1246"/>
      <c r="AF179" s="1027"/>
      <c r="AG179" s="1246">
        <v>0.0061453703703703705</v>
      </c>
      <c r="AH179" s="1027">
        <v>6</v>
      </c>
      <c r="AI179" s="1247">
        <v>6</v>
      </c>
      <c r="AJ179" s="1233">
        <f t="shared" si="7"/>
        <v>6</v>
      </c>
    </row>
    <row r="180" spans="21:36" ht="13.5" thickBot="1">
      <c r="U180" s="387" t="s">
        <v>52</v>
      </c>
      <c r="V180" s="497" t="s">
        <v>3010</v>
      </c>
      <c r="W180" s="497" t="s">
        <v>3011</v>
      </c>
      <c r="X180" s="1109" t="s">
        <v>3008</v>
      </c>
      <c r="Y180" s="1260"/>
      <c r="Z180" s="1109"/>
      <c r="AA180" s="1260"/>
      <c r="AB180" s="1109"/>
      <c r="AC180" s="1260" t="s">
        <v>683</v>
      </c>
      <c r="AD180" s="1109">
        <v>0</v>
      </c>
      <c r="AE180" s="1260" t="s">
        <v>683</v>
      </c>
      <c r="AF180" s="1109">
        <v>0</v>
      </c>
      <c r="AG180" s="1260"/>
      <c r="AH180" s="1109"/>
      <c r="AI180" s="1261">
        <v>0</v>
      </c>
      <c r="AJ180" s="1234">
        <f t="shared" si="7"/>
        <v>0</v>
      </c>
    </row>
    <row r="181" spans="22:29" ht="12.75">
      <c r="V181" s="1238"/>
      <c r="W181" s="1238"/>
      <c r="X181" s="1235"/>
      <c r="Y181" s="1239"/>
      <c r="Z181" s="1237"/>
      <c r="AA181" s="1239"/>
      <c r="AC181" s="1239"/>
    </row>
    <row r="182" spans="22:29" ht="12.75">
      <c r="V182" s="1238"/>
      <c r="W182" s="1238"/>
      <c r="X182" s="1235"/>
      <c r="Y182" s="1239"/>
      <c r="Z182" s="1237"/>
      <c r="AA182" s="1239"/>
      <c r="AC182" s="1239"/>
    </row>
    <row r="183" spans="22:29" ht="12.75">
      <c r="V183" s="1238"/>
      <c r="W183" s="1238"/>
      <c r="X183" s="1235"/>
      <c r="Y183" s="1239"/>
      <c r="Z183" s="1237"/>
      <c r="AA183" s="1240"/>
      <c r="AC183" s="1239"/>
    </row>
    <row r="184" spans="22:27" ht="12.75">
      <c r="V184" s="1238"/>
      <c r="W184" s="1238"/>
      <c r="X184" s="1235"/>
      <c r="Y184" s="1239"/>
      <c r="Z184" s="1237"/>
      <c r="AA184" s="1239"/>
    </row>
    <row r="185" spans="22:29" ht="12.75">
      <c r="V185" s="1238"/>
      <c r="W185" s="1238"/>
      <c r="X185" s="1235"/>
      <c r="Y185" s="1239"/>
      <c r="Z185" s="1237"/>
      <c r="AA185" s="1240"/>
      <c r="AC185" s="1239"/>
    </row>
    <row r="186" spans="22:29" ht="12.75">
      <c r="V186" s="1238"/>
      <c r="W186" s="1238"/>
      <c r="X186" s="1235"/>
      <c r="Y186" s="1239"/>
      <c r="Z186" s="1237"/>
      <c r="AA186" s="1239"/>
      <c r="AC186" s="1239"/>
    </row>
    <row r="187" spans="22:29" ht="12.75">
      <c r="V187" s="1238"/>
      <c r="W187" s="1238"/>
      <c r="X187" s="1235"/>
      <c r="Y187" s="1239"/>
      <c r="Z187" s="1237"/>
      <c r="AA187" s="1239"/>
      <c r="AC187" s="1239"/>
    </row>
    <row r="188" spans="22:29" ht="12.75">
      <c r="V188" s="1238"/>
      <c r="W188" s="1238"/>
      <c r="X188" s="1235"/>
      <c r="Y188" s="1239"/>
      <c r="Z188" s="1237"/>
      <c r="AA188" s="1239"/>
      <c r="AC188" s="1239"/>
    </row>
    <row r="189" spans="22:29" ht="12.75">
      <c r="V189" s="1238"/>
      <c r="W189" s="1238"/>
      <c r="X189" s="1235"/>
      <c r="Y189" s="1239"/>
      <c r="Z189" s="1237"/>
      <c r="AA189" s="1239"/>
      <c r="AC189" s="1239"/>
    </row>
    <row r="190" spans="22:29" ht="12.75">
      <c r="V190" s="1238"/>
      <c r="W190" s="1238"/>
      <c r="X190" s="1235"/>
      <c r="Y190" s="1239"/>
      <c r="Z190" s="1237"/>
      <c r="AA190" s="1239"/>
      <c r="AC190" s="1239"/>
    </row>
    <row r="191" spans="22:29" ht="12.75">
      <c r="V191" s="1238"/>
      <c r="W191" s="1238"/>
      <c r="X191" s="1235"/>
      <c r="Y191" s="1239"/>
      <c r="Z191" s="1237"/>
      <c r="AA191" s="1239"/>
      <c r="AC191" s="1239"/>
    </row>
    <row r="192" spans="22:29" ht="12.75">
      <c r="V192" s="1238"/>
      <c r="W192" s="1238"/>
      <c r="X192" s="1235"/>
      <c r="Y192" s="1239"/>
      <c r="Z192" s="1237"/>
      <c r="AA192" s="1239"/>
      <c r="AC192" s="1239"/>
    </row>
    <row r="193" spans="22:29" ht="12.75">
      <c r="V193" s="1238"/>
      <c r="W193" s="1238"/>
      <c r="X193" s="1235"/>
      <c r="Y193" s="1239"/>
      <c r="Z193" s="1237"/>
      <c r="AA193" s="1239"/>
      <c r="AC193" s="1239"/>
    </row>
    <row r="194" spans="22:29" ht="12.75">
      <c r="V194" s="1238"/>
      <c r="W194" s="1238"/>
      <c r="X194" s="1235"/>
      <c r="Y194" s="1239"/>
      <c r="Z194" s="1237"/>
      <c r="AA194" s="1239"/>
      <c r="AC194" s="1239"/>
    </row>
    <row r="195" spans="22:29" ht="12.75">
      <c r="V195" s="1238"/>
      <c r="W195" s="1238"/>
      <c r="X195" s="1235"/>
      <c r="Y195" s="1239"/>
      <c r="Z195" s="1237"/>
      <c r="AA195" s="1239"/>
      <c r="AC195" s="1239"/>
    </row>
    <row r="196" spans="22:29" ht="12.75">
      <c r="V196" s="1238"/>
      <c r="W196" s="1238"/>
      <c r="X196" s="1235"/>
      <c r="Y196" s="1239"/>
      <c r="Z196" s="1237"/>
      <c r="AA196" s="1239"/>
      <c r="AC196" s="1239"/>
    </row>
    <row r="197" spans="22:29" ht="12.75">
      <c r="V197" s="1238"/>
      <c r="W197" s="1238"/>
      <c r="X197" s="1235"/>
      <c r="Y197" s="1239"/>
      <c r="Z197" s="1237"/>
      <c r="AA197" s="1239"/>
      <c r="AC197" s="1239"/>
    </row>
    <row r="198" spans="22:29" ht="12.75">
      <c r="V198" s="1238"/>
      <c r="W198" s="1238"/>
      <c r="X198" s="1235"/>
      <c r="Y198" s="1239"/>
      <c r="Z198" s="1237"/>
      <c r="AA198" s="1239"/>
      <c r="AC198" s="1239"/>
    </row>
    <row r="199" spans="22:29" ht="12.75">
      <c r="V199" s="1238"/>
      <c r="W199" s="1238"/>
      <c r="X199" s="1235"/>
      <c r="Y199" s="1239"/>
      <c r="Z199" s="1237"/>
      <c r="AA199" s="1239"/>
      <c r="AC199" s="1239"/>
    </row>
    <row r="200" spans="22:29" ht="12.75">
      <c r="V200" s="1238"/>
      <c r="W200" s="1238"/>
      <c r="X200" s="1235"/>
      <c r="Y200" s="1239"/>
      <c r="Z200" s="1237"/>
      <c r="AA200" s="1239"/>
      <c r="AC200" s="1239"/>
    </row>
    <row r="201" spans="22:29" ht="12.75">
      <c r="V201" s="1238"/>
      <c r="W201" s="1238"/>
      <c r="X201" s="1235"/>
      <c r="Y201" s="1239"/>
      <c r="Z201" s="1237"/>
      <c r="AA201" s="1239"/>
      <c r="AC201" s="1239"/>
    </row>
    <row r="202" spans="22:29" ht="12.75">
      <c r="V202" s="1238"/>
      <c r="W202" s="1238"/>
      <c r="X202" s="1235"/>
      <c r="Y202" s="1239"/>
      <c r="Z202" s="1237"/>
      <c r="AA202" s="1239"/>
      <c r="AC202" s="1239"/>
    </row>
    <row r="203" spans="22:29" ht="12.75">
      <c r="V203" s="1238"/>
      <c r="W203" s="1238"/>
      <c r="X203" s="1235"/>
      <c r="Y203" s="1239"/>
      <c r="Z203" s="1237"/>
      <c r="AA203" s="1239"/>
      <c r="AC203" s="1239"/>
    </row>
    <row r="204" spans="22:29" ht="12.75">
      <c r="V204" s="1238"/>
      <c r="W204" s="1238"/>
      <c r="X204" s="1235"/>
      <c r="Y204" s="1239"/>
      <c r="Z204" s="1237"/>
      <c r="AA204" s="1239"/>
      <c r="AC204" s="1239"/>
    </row>
    <row r="205" spans="22:29" ht="12.75">
      <c r="V205" s="1238"/>
      <c r="W205" s="1238"/>
      <c r="X205" s="1235"/>
      <c r="Y205" s="1239"/>
      <c r="Z205" s="1237"/>
      <c r="AA205" s="1239"/>
      <c r="AC205" s="1239"/>
    </row>
    <row r="206" spans="22:29" ht="12.75">
      <c r="V206" s="1238"/>
      <c r="W206" s="1238"/>
      <c r="X206" s="1235"/>
      <c r="Y206" s="1239"/>
      <c r="Z206" s="1237"/>
      <c r="AA206" s="1239"/>
      <c r="AC206" s="1239"/>
    </row>
    <row r="207" spans="22:29" ht="12.75">
      <c r="V207" s="1238"/>
      <c r="W207" s="1238"/>
      <c r="X207" s="1235"/>
      <c r="Y207" s="1239"/>
      <c r="Z207" s="1237"/>
      <c r="AA207" s="1239"/>
      <c r="AC207" s="1239"/>
    </row>
    <row r="208" spans="22:29" ht="12.75">
      <c r="V208" s="1238"/>
      <c r="W208" s="1238"/>
      <c r="X208" s="1235"/>
      <c r="Y208" s="1239"/>
      <c r="Z208" s="1237"/>
      <c r="AA208" s="1239"/>
      <c r="AC208" s="1239"/>
    </row>
    <row r="209" spans="22:29" ht="12.75">
      <c r="V209" s="1238"/>
      <c r="W209" s="1238"/>
      <c r="X209" s="1235"/>
      <c r="Y209" s="1239"/>
      <c r="Z209" s="1237"/>
      <c r="AA209" s="1239"/>
      <c r="AC209" s="1239"/>
    </row>
    <row r="210" spans="22:29" ht="12.75">
      <c r="V210" s="1238"/>
      <c r="W210" s="1238"/>
      <c r="X210" s="1235"/>
      <c r="Y210" s="1239"/>
      <c r="Z210" s="1237"/>
      <c r="AA210" s="1239"/>
      <c r="AC210" s="1239"/>
    </row>
    <row r="211" spans="22:29" ht="12.75">
      <c r="V211" s="1238"/>
      <c r="W211" s="1238"/>
      <c r="X211" s="1235"/>
      <c r="Y211" s="1239"/>
      <c r="Z211" s="1237"/>
      <c r="AA211" s="1239"/>
      <c r="AC211" s="1239"/>
    </row>
    <row r="212" spans="22:29" ht="12.75">
      <c r="V212" s="1238"/>
      <c r="W212" s="1238"/>
      <c r="X212" s="1235"/>
      <c r="Y212" s="1239"/>
      <c r="Z212" s="1237"/>
      <c r="AA212" s="1239"/>
      <c r="AC212" s="1239"/>
    </row>
    <row r="213" spans="22:29" ht="12.75">
      <c r="V213" s="1238"/>
      <c r="W213" s="1238"/>
      <c r="X213" s="1235"/>
      <c r="Y213" s="1239"/>
      <c r="Z213" s="1237"/>
      <c r="AA213" s="1239"/>
      <c r="AC213" s="1239"/>
    </row>
    <row r="214" spans="22:29" ht="12.75">
      <c r="V214" s="1238"/>
      <c r="W214" s="1238"/>
      <c r="X214" s="1235"/>
      <c r="Y214" s="1239"/>
      <c r="Z214" s="1237"/>
      <c r="AA214" s="1239"/>
      <c r="AC214" s="1239"/>
    </row>
    <row r="215" spans="22:29" ht="12.75">
      <c r="V215" s="1238"/>
      <c r="W215" s="1238"/>
      <c r="X215" s="1235"/>
      <c r="Y215" s="1239"/>
      <c r="Z215" s="1237"/>
      <c r="AA215" s="1239"/>
      <c r="AC215" s="1239"/>
    </row>
    <row r="216" spans="22:29" ht="12.75">
      <c r="V216" s="1238"/>
      <c r="W216" s="1238"/>
      <c r="X216" s="1235"/>
      <c r="Y216" s="1239"/>
      <c r="Z216" s="1237"/>
      <c r="AA216" s="1239"/>
      <c r="AC216" s="1239"/>
    </row>
    <row r="217" spans="22:29" ht="12.75">
      <c r="V217" s="1238"/>
      <c r="W217" s="1238"/>
      <c r="X217" s="1235"/>
      <c r="Y217" s="1239"/>
      <c r="Z217" s="1237"/>
      <c r="AA217" s="1239"/>
      <c r="AC217" s="1239"/>
    </row>
    <row r="218" spans="22:29" ht="12.75">
      <c r="V218" s="1238"/>
      <c r="W218" s="1238"/>
      <c r="X218" s="1235"/>
      <c r="Y218" s="1239"/>
      <c r="Z218" s="1237"/>
      <c r="AA218" s="1239"/>
      <c r="AC218" s="1239"/>
    </row>
    <row r="219" spans="22:29" ht="12.75">
      <c r="V219" s="1238"/>
      <c r="W219" s="1238"/>
      <c r="X219" s="1235"/>
      <c r="Y219" s="1239"/>
      <c r="Z219" s="1237"/>
      <c r="AA219" s="1239"/>
      <c r="AC219" s="1239"/>
    </row>
    <row r="220" spans="22:29" ht="12.75">
      <c r="V220" s="1238"/>
      <c r="W220" s="1238"/>
      <c r="X220" s="1235"/>
      <c r="Y220" s="1239"/>
      <c r="Z220" s="1237"/>
      <c r="AA220" s="1239"/>
      <c r="AC220" s="1239"/>
    </row>
    <row r="221" spans="22:29" ht="12.75">
      <c r="V221" s="1238"/>
      <c r="W221" s="1238"/>
      <c r="X221" s="1235"/>
      <c r="Y221" s="1239"/>
      <c r="Z221" s="1237"/>
      <c r="AA221" s="1239"/>
      <c r="AC221" s="1239"/>
    </row>
    <row r="222" spans="22:29" ht="12.75">
      <c r="V222" s="1238"/>
      <c r="W222" s="1238"/>
      <c r="X222" s="1235"/>
      <c r="Y222" s="1239"/>
      <c r="Z222" s="1237"/>
      <c r="AA222" s="1239"/>
      <c r="AC222" s="1239"/>
    </row>
    <row r="223" spans="22:29" ht="12.75">
      <c r="V223" s="1238"/>
      <c r="W223" s="1238"/>
      <c r="X223" s="1235"/>
      <c r="Y223" s="1239"/>
      <c r="Z223" s="1237"/>
      <c r="AA223" s="1239"/>
      <c r="AC223" s="1239"/>
    </row>
    <row r="224" spans="22:29" ht="12.75">
      <c r="V224" s="1238"/>
      <c r="W224" s="1238"/>
      <c r="X224" s="1235"/>
      <c r="Y224" s="1239"/>
      <c r="Z224" s="1237"/>
      <c r="AA224" s="1239"/>
      <c r="AC224" s="1239"/>
    </row>
    <row r="225" spans="22:29" ht="12.75">
      <c r="V225" s="1238"/>
      <c r="W225" s="1238"/>
      <c r="X225" s="1235"/>
      <c r="Y225" s="1239"/>
      <c r="Z225" s="1237"/>
      <c r="AA225" s="1239"/>
      <c r="AC225" s="1239"/>
    </row>
    <row r="226" spans="22:29" ht="12.75">
      <c r="V226" s="1238"/>
      <c r="W226" s="1238"/>
      <c r="X226" s="1235"/>
      <c r="Y226" s="1239"/>
      <c r="Z226" s="1237"/>
      <c r="AA226" s="1239"/>
      <c r="AC226" s="1239"/>
    </row>
    <row r="227" spans="22:29" ht="12.75">
      <c r="V227" s="1238"/>
      <c r="W227" s="1238"/>
      <c r="X227" s="1235"/>
      <c r="Y227" s="1239"/>
      <c r="Z227" s="1237"/>
      <c r="AA227" s="1239"/>
      <c r="AC227" s="1239"/>
    </row>
    <row r="228" spans="22:29" ht="12.75">
      <c r="V228" s="1238"/>
      <c r="W228" s="1238"/>
      <c r="X228" s="1235"/>
      <c r="Y228" s="1239"/>
      <c r="Z228" s="1237"/>
      <c r="AA228" s="1239"/>
      <c r="AC228" s="1239"/>
    </row>
    <row r="229" spans="22:29" ht="12.75">
      <c r="V229" s="1238"/>
      <c r="W229" s="1238"/>
      <c r="X229" s="1235"/>
      <c r="Y229" s="1239"/>
      <c r="Z229" s="1237"/>
      <c r="AA229" s="1239"/>
      <c r="AC229" s="1239"/>
    </row>
    <row r="230" spans="22:29" ht="12.75">
      <c r="V230" s="1238"/>
      <c r="W230" s="1238"/>
      <c r="X230" s="1235"/>
      <c r="Y230" s="1239"/>
      <c r="Z230" s="1237"/>
      <c r="AA230" s="1239"/>
      <c r="AC230" s="1239"/>
    </row>
    <row r="231" spans="22:29" ht="12.75">
      <c r="V231" s="1238"/>
      <c r="W231" s="1238"/>
      <c r="X231" s="1235"/>
      <c r="Y231" s="1239"/>
      <c r="Z231" s="1237"/>
      <c r="AA231" s="1239"/>
      <c r="AC231" s="1239"/>
    </row>
    <row r="232" spans="22:27" ht="12.75">
      <c r="V232" s="1238"/>
      <c r="X232" s="1235"/>
      <c r="AA232" s="1239"/>
    </row>
    <row r="233" spans="22:27" ht="12.75">
      <c r="V233" s="1241"/>
      <c r="W233" s="1241"/>
      <c r="X233" s="1243"/>
      <c r="Y233" s="1243"/>
      <c r="Z233" s="1237"/>
      <c r="AA233" s="1240"/>
    </row>
    <row r="234" spans="22:25" ht="12.75">
      <c r="V234" s="1241"/>
      <c r="W234" s="1242"/>
      <c r="X234" s="1243"/>
      <c r="Y234" s="1240"/>
    </row>
    <row r="235" spans="22:25" ht="12.75">
      <c r="V235" s="1241"/>
      <c r="W235" s="1242"/>
      <c r="X235" s="1243"/>
      <c r="Y235" s="1240"/>
    </row>
    <row r="236" spans="22:25" ht="12.75">
      <c r="V236" s="1241"/>
      <c r="W236" s="1242"/>
      <c r="X236" s="1243"/>
      <c r="Y236" s="1240"/>
    </row>
    <row r="237" spans="22:25" ht="12.75">
      <c r="V237" s="1241"/>
      <c r="W237" s="1242"/>
      <c r="X237" s="1243"/>
      <c r="Y237" s="1240"/>
    </row>
    <row r="238" spans="22:25" ht="12.75">
      <c r="V238" s="1241"/>
      <c r="W238" s="1242"/>
      <c r="X238" s="1243"/>
      <c r="Y238" s="1240"/>
    </row>
    <row r="239" spans="22:25" ht="12.75">
      <c r="V239" s="1241"/>
      <c r="W239" s="1242"/>
      <c r="X239" s="1243"/>
      <c r="Y239" s="1240"/>
    </row>
    <row r="240" spans="22:25" ht="12.75">
      <c r="V240" s="1241"/>
      <c r="W240" s="1242"/>
      <c r="X240" s="1243"/>
      <c r="Y240" s="1240"/>
    </row>
    <row r="241" spans="22:25" ht="12.75">
      <c r="V241" s="1241"/>
      <c r="W241" s="1242"/>
      <c r="X241" s="1243"/>
      <c r="Y241" s="1240"/>
    </row>
    <row r="242" spans="22:25" ht="12.75">
      <c r="V242" s="1241"/>
      <c r="W242" s="1242"/>
      <c r="X242" s="1243"/>
      <c r="Y242" s="1240"/>
    </row>
    <row r="243" spans="22:25" ht="12.75">
      <c r="V243" s="1241"/>
      <c r="W243" s="1242"/>
      <c r="X243" s="1243"/>
      <c r="Y243" s="1240"/>
    </row>
    <row r="244" spans="22:25" ht="12.75">
      <c r="V244" s="1241"/>
      <c r="W244" s="1242"/>
      <c r="X244" s="1243"/>
      <c r="Y244" s="1240"/>
    </row>
    <row r="245" spans="22:25" ht="12.75">
      <c r="V245" s="1241"/>
      <c r="W245" s="1242"/>
      <c r="X245" s="1243"/>
      <c r="Y245" s="1240"/>
    </row>
    <row r="246" spans="22:25" ht="12.75">
      <c r="V246" s="1241"/>
      <c r="W246" s="1242"/>
      <c r="X246" s="1243"/>
      <c r="Y246" s="1240"/>
    </row>
    <row r="247" spans="22:25" ht="12.75">
      <c r="V247" s="1241"/>
      <c r="W247" s="1242"/>
      <c r="X247" s="1243"/>
      <c r="Y247" s="1240"/>
    </row>
    <row r="248" spans="22:25" ht="12.75">
      <c r="V248" s="1241"/>
      <c r="W248" s="1242"/>
      <c r="X248" s="1243"/>
      <c r="Y248" s="1240"/>
    </row>
    <row r="249" spans="22:25" ht="12.75">
      <c r="V249" s="1241"/>
      <c r="W249" s="1242"/>
      <c r="X249" s="1243"/>
      <c r="Y249" s="1240"/>
    </row>
    <row r="250" spans="22:25" ht="12.75">
      <c r="V250" s="1241"/>
      <c r="W250" s="1242"/>
      <c r="X250" s="1243"/>
      <c r="Y250" s="1240"/>
    </row>
    <row r="251" spans="22:25" ht="12.75">
      <c r="V251" s="1241"/>
      <c r="W251" s="1242"/>
      <c r="X251" s="1243"/>
      <c r="Y251" s="1240"/>
    </row>
    <row r="252" ht="12.75">
      <c r="AG252" s="645"/>
    </row>
    <row r="253" ht="12.75">
      <c r="AG253" s="645"/>
    </row>
    <row r="259" spans="22:25" ht="12.75">
      <c r="V259" s="1244"/>
      <c r="W259" s="1242"/>
      <c r="X259" s="1243"/>
      <c r="Y259" s="1245"/>
    </row>
    <row r="260" spans="22:25" ht="12.75">
      <c r="V260" s="1244"/>
      <c r="W260" s="1242"/>
      <c r="X260" s="1243"/>
      <c r="Y260" s="1245"/>
    </row>
  </sheetData>
  <sheetProtection password="ED8C" sheet="1" objects="1" scenarios="1" selectLockedCells="1" selectUnlockedCells="1"/>
  <mergeCells count="7">
    <mergeCell ref="I1:K1"/>
    <mergeCell ref="U1:W1"/>
    <mergeCell ref="Y1:Z1"/>
    <mergeCell ref="AA1:AB1"/>
    <mergeCell ref="AC1:AD1"/>
    <mergeCell ref="AE1:AF1"/>
    <mergeCell ref="AG1:AH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1"/>
    </sheetView>
  </sheetViews>
  <sheetFormatPr defaultColWidth="9.00390625" defaultRowHeight="12.75"/>
  <cols>
    <col min="1" max="1" width="18.25390625" style="23" bestFit="1" customWidth="1"/>
    <col min="2" max="2" width="4.25390625" style="7" customWidth="1"/>
    <col min="3" max="3" width="8.25390625" style="24" bestFit="1" customWidth="1"/>
    <col min="4" max="4" width="4.25390625" style="7" bestFit="1" customWidth="1"/>
    <col min="5" max="5" width="8.25390625" style="24" bestFit="1" customWidth="1"/>
    <col min="6" max="6" width="4.25390625" style="7" bestFit="1" customWidth="1"/>
    <col min="7" max="7" width="8.25390625" style="24" bestFit="1" customWidth="1"/>
    <col min="8" max="8" width="4.25390625" style="7" customWidth="1"/>
    <col min="9" max="9" width="8.75390625" style="7" bestFit="1" customWidth="1"/>
    <col min="10" max="10" width="8.25390625" style="24" bestFit="1" customWidth="1"/>
    <col min="11" max="11" width="4.25390625" style="7" customWidth="1"/>
    <col min="12" max="12" width="8.25390625" style="24" bestFit="1" customWidth="1"/>
    <col min="13" max="13" width="9.75390625" style="935" bestFit="1" customWidth="1"/>
    <col min="14" max="14" width="8.75390625" style="25" bestFit="1" customWidth="1"/>
    <col min="15" max="15" width="10.00390625" style="7" bestFit="1" customWidth="1"/>
    <col min="16" max="16" width="8.75390625" style="7" bestFit="1" customWidth="1"/>
    <col min="17" max="17" width="8.25390625" style="24" bestFit="1" customWidth="1"/>
    <col min="18" max="18" width="9.125" style="34" bestFit="1" customWidth="1"/>
    <col min="19" max="19" width="8.75390625" style="7" bestFit="1" customWidth="1"/>
    <col min="20" max="20" width="8.375" style="1356" bestFit="1" customWidth="1"/>
    <col min="21" max="21" width="17.25390625" style="65" bestFit="1" customWidth="1"/>
    <col min="22" max="22" width="24.00390625" style="26" bestFit="1" customWidth="1"/>
    <col min="23" max="23" width="14.125" style="2" bestFit="1" customWidth="1"/>
    <col min="24" max="24" width="17.00390625" style="0" bestFit="1" customWidth="1"/>
  </cols>
  <sheetData>
    <row r="1" spans="1:22" ht="27" thickBot="1">
      <c r="A1" s="1515" t="s">
        <v>84</v>
      </c>
      <c r="B1" s="1516"/>
      <c r="C1" s="1516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6"/>
      <c r="P1" s="1516"/>
      <c r="Q1" s="1516"/>
      <c r="R1" s="1516"/>
      <c r="S1" s="1516"/>
      <c r="T1" s="1516"/>
      <c r="U1" s="1516"/>
      <c r="V1" s="1518"/>
    </row>
    <row r="2" spans="1:23" ht="12.75">
      <c r="A2" s="3" t="s">
        <v>85</v>
      </c>
      <c r="B2" s="4" t="s">
        <v>119</v>
      </c>
      <c r="C2" s="6" t="s">
        <v>88</v>
      </c>
      <c r="D2" s="4" t="s">
        <v>118</v>
      </c>
      <c r="E2" s="6" t="s">
        <v>88</v>
      </c>
      <c r="F2" s="4" t="s">
        <v>1714</v>
      </c>
      <c r="G2" s="6" t="s">
        <v>88</v>
      </c>
      <c r="H2" s="4" t="s">
        <v>117</v>
      </c>
      <c r="I2" s="5" t="s">
        <v>87</v>
      </c>
      <c r="J2" s="6" t="s">
        <v>88</v>
      </c>
      <c r="K2" s="4" t="s">
        <v>116</v>
      </c>
      <c r="L2" s="6" t="s">
        <v>88</v>
      </c>
      <c r="M2" s="926" t="s">
        <v>89</v>
      </c>
      <c r="N2" s="305" t="s">
        <v>87</v>
      </c>
      <c r="O2" s="4" t="s">
        <v>100</v>
      </c>
      <c r="P2" s="5" t="s">
        <v>87</v>
      </c>
      <c r="Q2" s="6" t="s">
        <v>88</v>
      </c>
      <c r="R2" s="32" t="s">
        <v>90</v>
      </c>
      <c r="S2" s="5" t="s">
        <v>87</v>
      </c>
      <c r="T2" s="6" t="s">
        <v>91</v>
      </c>
      <c r="U2" s="62" t="s">
        <v>92</v>
      </c>
      <c r="V2" s="35" t="s">
        <v>93</v>
      </c>
      <c r="W2" s="7"/>
    </row>
    <row r="3" spans="1:27" ht="12.75">
      <c r="A3" s="8" t="s">
        <v>110</v>
      </c>
      <c r="B3" s="9">
        <v>9</v>
      </c>
      <c r="C3" s="11">
        <f aca="true" t="shared" si="0" ref="C3:C34">B3/32</f>
        <v>0.28125</v>
      </c>
      <c r="D3" s="12">
        <v>0</v>
      </c>
      <c r="E3" s="11">
        <f aca="true" t="shared" si="1" ref="E3:E34">D3/15</f>
        <v>0</v>
      </c>
      <c r="F3" s="12">
        <v>1</v>
      </c>
      <c r="G3" s="11">
        <f aca="true" t="shared" si="2" ref="G3:G34">F3/1</f>
        <v>1</v>
      </c>
      <c r="H3" s="9">
        <v>0</v>
      </c>
      <c r="I3" s="10">
        <v>0</v>
      </c>
      <c r="J3" s="11">
        <f aca="true" t="shared" si="3" ref="J3:J34">H3/32</f>
        <v>0</v>
      </c>
      <c r="K3" s="12">
        <v>0</v>
      </c>
      <c r="L3" s="11">
        <f aca="true" t="shared" si="4" ref="L3:L34">K3/21</f>
        <v>0</v>
      </c>
      <c r="M3" s="927">
        <v>4</v>
      </c>
      <c r="N3" s="306">
        <v>0</v>
      </c>
      <c r="O3" s="13">
        <v>0</v>
      </c>
      <c r="P3" s="14">
        <v>0</v>
      </c>
      <c r="Q3" s="11">
        <f aca="true" t="shared" si="5" ref="Q3:Q34">O3/12</f>
        <v>0</v>
      </c>
      <c r="R3" s="31">
        <f aca="true" t="shared" si="6" ref="R3:R34">B3+D3+H3+K3+M3+O3+F3</f>
        <v>14</v>
      </c>
      <c r="S3" s="14">
        <f>P2:P3+N3+I3</f>
        <v>0</v>
      </c>
      <c r="T3" s="76">
        <v>12</v>
      </c>
      <c r="U3" s="46" t="s">
        <v>4643</v>
      </c>
      <c r="V3" s="56" t="s">
        <v>39</v>
      </c>
      <c r="W3" s="15"/>
      <c r="Z3" s="268"/>
      <c r="AA3" s="268"/>
    </row>
    <row r="4" spans="1:27" ht="12.75">
      <c r="A4" s="8" t="s">
        <v>76</v>
      </c>
      <c r="B4" s="9">
        <v>27</v>
      </c>
      <c r="C4" s="11">
        <f t="shared" si="0"/>
        <v>0.84375</v>
      </c>
      <c r="D4" s="12">
        <v>1</v>
      </c>
      <c r="E4" s="11">
        <f t="shared" si="1"/>
        <v>0.06666666666666667</v>
      </c>
      <c r="F4" s="12">
        <v>0</v>
      </c>
      <c r="G4" s="11">
        <f t="shared" si="2"/>
        <v>0</v>
      </c>
      <c r="H4" s="9">
        <v>0</v>
      </c>
      <c r="I4" s="10">
        <v>0</v>
      </c>
      <c r="J4" s="11">
        <f t="shared" si="3"/>
        <v>0</v>
      </c>
      <c r="K4" s="12">
        <v>0</v>
      </c>
      <c r="L4" s="11">
        <f t="shared" si="4"/>
        <v>0</v>
      </c>
      <c r="M4" s="927">
        <v>1</v>
      </c>
      <c r="N4" s="306">
        <v>0</v>
      </c>
      <c r="O4" s="13">
        <v>0</v>
      </c>
      <c r="P4" s="14">
        <v>0</v>
      </c>
      <c r="Q4" s="11">
        <f t="shared" si="5"/>
        <v>0</v>
      </c>
      <c r="R4" s="31">
        <f t="shared" si="6"/>
        <v>29</v>
      </c>
      <c r="S4" s="14">
        <f>P3:P4+N4+I4</f>
        <v>0</v>
      </c>
      <c r="T4" s="76">
        <v>28</v>
      </c>
      <c r="U4" s="46" t="s">
        <v>4644</v>
      </c>
      <c r="V4" s="39" t="s">
        <v>40</v>
      </c>
      <c r="W4" s="15"/>
      <c r="X4" s="169"/>
      <c r="Y4" s="169"/>
      <c r="Z4" s="169"/>
      <c r="AA4" s="1352"/>
    </row>
    <row r="5" spans="1:23" ht="12.75">
      <c r="A5" s="8" t="s">
        <v>1707</v>
      </c>
      <c r="B5" s="9">
        <v>0</v>
      </c>
      <c r="C5" s="11">
        <f t="shared" si="0"/>
        <v>0</v>
      </c>
      <c r="D5" s="12">
        <v>0</v>
      </c>
      <c r="E5" s="11">
        <f t="shared" si="1"/>
        <v>0</v>
      </c>
      <c r="F5" s="12">
        <v>1</v>
      </c>
      <c r="G5" s="11">
        <f t="shared" si="2"/>
        <v>1</v>
      </c>
      <c r="H5" s="9">
        <v>0</v>
      </c>
      <c r="I5" s="10">
        <v>0</v>
      </c>
      <c r="J5" s="11">
        <f t="shared" si="3"/>
        <v>0</v>
      </c>
      <c r="K5" s="12">
        <v>0</v>
      </c>
      <c r="L5" s="11">
        <f t="shared" si="4"/>
        <v>0</v>
      </c>
      <c r="M5" s="927">
        <v>0</v>
      </c>
      <c r="N5" s="306">
        <v>0</v>
      </c>
      <c r="O5" s="13">
        <v>0</v>
      </c>
      <c r="P5" s="14">
        <v>0</v>
      </c>
      <c r="Q5" s="11">
        <f t="shared" si="5"/>
        <v>0</v>
      </c>
      <c r="R5" s="31">
        <f t="shared" si="6"/>
        <v>1</v>
      </c>
      <c r="S5" s="14">
        <f>P4:P5+N5+I5</f>
        <v>0</v>
      </c>
      <c r="T5" s="76">
        <v>1</v>
      </c>
      <c r="U5" s="46" t="s">
        <v>4645</v>
      </c>
      <c r="V5" s="782">
        <v>14.785</v>
      </c>
      <c r="W5" s="15"/>
    </row>
    <row r="6" spans="1:23" ht="12.75">
      <c r="A6" s="8" t="s">
        <v>72</v>
      </c>
      <c r="B6" s="9">
        <v>9</v>
      </c>
      <c r="C6" s="11">
        <f t="shared" si="0"/>
        <v>0.28125</v>
      </c>
      <c r="D6" s="12">
        <v>4</v>
      </c>
      <c r="E6" s="11">
        <f t="shared" si="1"/>
        <v>0.26666666666666666</v>
      </c>
      <c r="F6" s="12">
        <v>0</v>
      </c>
      <c r="G6" s="11">
        <f t="shared" si="2"/>
        <v>0</v>
      </c>
      <c r="H6" s="9">
        <v>0</v>
      </c>
      <c r="I6" s="10">
        <v>0</v>
      </c>
      <c r="J6" s="11">
        <f t="shared" si="3"/>
        <v>0</v>
      </c>
      <c r="K6" s="12">
        <v>0</v>
      </c>
      <c r="L6" s="11">
        <f t="shared" si="4"/>
        <v>0</v>
      </c>
      <c r="M6" s="927">
        <v>0</v>
      </c>
      <c r="N6" s="306">
        <v>0</v>
      </c>
      <c r="O6" s="13">
        <v>12</v>
      </c>
      <c r="P6" s="14">
        <v>5</v>
      </c>
      <c r="Q6" s="11">
        <f t="shared" si="5"/>
        <v>1</v>
      </c>
      <c r="R6" s="31">
        <f t="shared" si="6"/>
        <v>25</v>
      </c>
      <c r="S6" s="14">
        <f>P4:P6+N6+I6</f>
        <v>5</v>
      </c>
      <c r="T6" s="76">
        <v>20</v>
      </c>
      <c r="U6" s="46" t="s">
        <v>4646</v>
      </c>
      <c r="V6" s="36" t="s">
        <v>112</v>
      </c>
      <c r="W6" s="15"/>
    </row>
    <row r="7" spans="1:23" ht="12.75">
      <c r="A7" s="8" t="s">
        <v>401</v>
      </c>
      <c r="B7" s="9">
        <v>3</v>
      </c>
      <c r="C7" s="11">
        <f t="shared" si="0"/>
        <v>0.09375</v>
      </c>
      <c r="D7" s="12">
        <v>10</v>
      </c>
      <c r="E7" s="11">
        <f t="shared" si="1"/>
        <v>0.6666666666666666</v>
      </c>
      <c r="F7" s="12">
        <v>0</v>
      </c>
      <c r="G7" s="11">
        <f t="shared" si="2"/>
        <v>0</v>
      </c>
      <c r="H7" s="9">
        <v>0</v>
      </c>
      <c r="I7" s="10">
        <v>0</v>
      </c>
      <c r="J7" s="11">
        <f t="shared" si="3"/>
        <v>0</v>
      </c>
      <c r="K7" s="12">
        <v>0</v>
      </c>
      <c r="L7" s="11">
        <f t="shared" si="4"/>
        <v>0</v>
      </c>
      <c r="M7" s="928">
        <v>1</v>
      </c>
      <c r="N7" s="306">
        <v>0</v>
      </c>
      <c r="O7" s="13">
        <v>0</v>
      </c>
      <c r="P7" s="14">
        <v>0</v>
      </c>
      <c r="Q7" s="11">
        <f t="shared" si="5"/>
        <v>0</v>
      </c>
      <c r="R7" s="31">
        <f t="shared" si="6"/>
        <v>14</v>
      </c>
      <c r="S7" s="14">
        <f>P6:P7+N7+I7</f>
        <v>0</v>
      </c>
      <c r="T7" s="76">
        <v>14</v>
      </c>
      <c r="U7" s="56" t="s">
        <v>4647</v>
      </c>
      <c r="V7" s="56" t="s">
        <v>4648</v>
      </c>
      <c r="W7" s="15"/>
    </row>
    <row r="8" spans="1:27" ht="12.75">
      <c r="A8" s="8" t="s">
        <v>1706</v>
      </c>
      <c r="B8" s="9">
        <v>0</v>
      </c>
      <c r="C8" s="11">
        <f t="shared" si="0"/>
        <v>0</v>
      </c>
      <c r="D8" s="12">
        <v>0</v>
      </c>
      <c r="E8" s="11">
        <f t="shared" si="1"/>
        <v>0</v>
      </c>
      <c r="F8" s="12">
        <v>1</v>
      </c>
      <c r="G8" s="11">
        <f t="shared" si="2"/>
        <v>1</v>
      </c>
      <c r="H8" s="9">
        <v>0</v>
      </c>
      <c r="I8" s="10">
        <v>0</v>
      </c>
      <c r="J8" s="11">
        <f t="shared" si="3"/>
        <v>0</v>
      </c>
      <c r="K8" s="12">
        <v>0</v>
      </c>
      <c r="L8" s="11">
        <f t="shared" si="4"/>
        <v>0</v>
      </c>
      <c r="M8" s="928">
        <v>0</v>
      </c>
      <c r="N8" s="306">
        <v>0</v>
      </c>
      <c r="O8" s="13">
        <v>0</v>
      </c>
      <c r="P8" s="14">
        <v>0</v>
      </c>
      <c r="Q8" s="11">
        <f t="shared" si="5"/>
        <v>0</v>
      </c>
      <c r="R8" s="31">
        <f t="shared" si="6"/>
        <v>1</v>
      </c>
      <c r="S8" s="14">
        <f>P7:P8+N8+I8</f>
        <v>0</v>
      </c>
      <c r="T8" s="76">
        <v>1</v>
      </c>
      <c r="U8" s="56" t="s">
        <v>103</v>
      </c>
      <c r="V8" s="56" t="s">
        <v>103</v>
      </c>
      <c r="W8" s="15"/>
      <c r="Z8" s="268"/>
      <c r="AA8" s="268"/>
    </row>
    <row r="9" spans="1:23" ht="12.75">
      <c r="A9" s="8" t="s">
        <v>1713</v>
      </c>
      <c r="B9" s="9">
        <v>1</v>
      </c>
      <c r="C9" s="11">
        <f t="shared" si="0"/>
        <v>0.03125</v>
      </c>
      <c r="D9" s="12">
        <v>0</v>
      </c>
      <c r="E9" s="11">
        <f t="shared" si="1"/>
        <v>0</v>
      </c>
      <c r="F9" s="12">
        <v>0</v>
      </c>
      <c r="G9" s="11">
        <f t="shared" si="2"/>
        <v>0</v>
      </c>
      <c r="H9" s="9">
        <v>0</v>
      </c>
      <c r="I9" s="10">
        <v>0</v>
      </c>
      <c r="J9" s="11">
        <f t="shared" si="3"/>
        <v>0</v>
      </c>
      <c r="K9" s="12">
        <v>0</v>
      </c>
      <c r="L9" s="11">
        <f t="shared" si="4"/>
        <v>0</v>
      </c>
      <c r="M9" s="928">
        <v>0</v>
      </c>
      <c r="N9" s="306">
        <v>0</v>
      </c>
      <c r="O9" s="13">
        <v>0</v>
      </c>
      <c r="P9" s="14">
        <v>0</v>
      </c>
      <c r="Q9" s="11">
        <f t="shared" si="5"/>
        <v>0</v>
      </c>
      <c r="R9" s="31">
        <f t="shared" si="6"/>
        <v>1</v>
      </c>
      <c r="S9" s="14">
        <f>P8:P9+N9+I9</f>
        <v>0</v>
      </c>
      <c r="T9" s="76">
        <v>1</v>
      </c>
      <c r="U9" s="56" t="s">
        <v>103</v>
      </c>
      <c r="V9" s="56" t="s">
        <v>103</v>
      </c>
      <c r="W9" s="15"/>
    </row>
    <row r="10" spans="1:23" ht="12.75">
      <c r="A10" s="8" t="s">
        <v>2771</v>
      </c>
      <c r="B10" s="9">
        <v>0</v>
      </c>
      <c r="C10" s="11">
        <f t="shared" si="0"/>
        <v>0</v>
      </c>
      <c r="D10" s="12">
        <v>0</v>
      </c>
      <c r="E10" s="11">
        <f t="shared" si="1"/>
        <v>0</v>
      </c>
      <c r="F10" s="12">
        <v>0</v>
      </c>
      <c r="G10" s="11">
        <f t="shared" si="2"/>
        <v>0</v>
      </c>
      <c r="H10" s="9">
        <v>0</v>
      </c>
      <c r="I10" s="10">
        <v>0</v>
      </c>
      <c r="J10" s="11">
        <f t="shared" si="3"/>
        <v>0</v>
      </c>
      <c r="K10" s="12">
        <v>0</v>
      </c>
      <c r="L10" s="11">
        <f t="shared" si="4"/>
        <v>0</v>
      </c>
      <c r="M10" s="928">
        <v>0</v>
      </c>
      <c r="N10" s="306">
        <v>0</v>
      </c>
      <c r="O10" s="13">
        <v>1</v>
      </c>
      <c r="P10" s="14">
        <v>0</v>
      </c>
      <c r="Q10" s="11">
        <f t="shared" si="5"/>
        <v>0.08333333333333333</v>
      </c>
      <c r="R10" s="31">
        <f t="shared" si="6"/>
        <v>1</v>
      </c>
      <c r="S10" s="14">
        <f>P9:P10+N10+I10</f>
        <v>0</v>
      </c>
      <c r="T10" s="76">
        <v>1</v>
      </c>
      <c r="U10" s="56" t="s">
        <v>4649</v>
      </c>
      <c r="V10" s="56" t="s">
        <v>4650</v>
      </c>
      <c r="W10" s="15"/>
    </row>
    <row r="11" spans="1:27" ht="12.75">
      <c r="A11" s="8" t="s">
        <v>80</v>
      </c>
      <c r="B11" s="9">
        <v>21</v>
      </c>
      <c r="C11" s="11">
        <f t="shared" si="0"/>
        <v>0.65625</v>
      </c>
      <c r="D11" s="12">
        <v>1</v>
      </c>
      <c r="E11" s="11">
        <f t="shared" si="1"/>
        <v>0.06666666666666667</v>
      </c>
      <c r="F11" s="12">
        <v>1</v>
      </c>
      <c r="G11" s="11">
        <f t="shared" si="2"/>
        <v>1</v>
      </c>
      <c r="H11" s="9">
        <v>0</v>
      </c>
      <c r="I11" s="10">
        <v>0</v>
      </c>
      <c r="J11" s="11">
        <f t="shared" si="3"/>
        <v>0</v>
      </c>
      <c r="K11" s="12">
        <v>0</v>
      </c>
      <c r="L11" s="11">
        <f t="shared" si="4"/>
        <v>0</v>
      </c>
      <c r="M11" s="927">
        <v>0</v>
      </c>
      <c r="N11" s="306">
        <v>0</v>
      </c>
      <c r="O11" s="13">
        <v>0</v>
      </c>
      <c r="P11" s="14">
        <v>0</v>
      </c>
      <c r="Q11" s="11">
        <f t="shared" si="5"/>
        <v>0</v>
      </c>
      <c r="R11" s="31">
        <f t="shared" si="6"/>
        <v>23</v>
      </c>
      <c r="S11" s="14">
        <f>P9:P11+N11+I11</f>
        <v>0</v>
      </c>
      <c r="T11" s="76">
        <v>21</v>
      </c>
      <c r="U11" s="46" t="s">
        <v>4651</v>
      </c>
      <c r="V11" s="38">
        <v>14.41</v>
      </c>
      <c r="W11" s="15"/>
      <c r="Z11" s="268"/>
      <c r="AA11" s="268"/>
    </row>
    <row r="12" spans="1:23" ht="12.75">
      <c r="A12" s="8" t="s">
        <v>81</v>
      </c>
      <c r="B12" s="9">
        <v>6</v>
      </c>
      <c r="C12" s="11">
        <f t="shared" si="0"/>
        <v>0.1875</v>
      </c>
      <c r="D12" s="12">
        <v>10</v>
      </c>
      <c r="E12" s="11">
        <f t="shared" si="1"/>
        <v>0.6666666666666666</v>
      </c>
      <c r="F12" s="12">
        <v>1</v>
      </c>
      <c r="G12" s="11">
        <f t="shared" si="2"/>
        <v>1</v>
      </c>
      <c r="H12" s="9">
        <v>0</v>
      </c>
      <c r="I12" s="10">
        <v>0</v>
      </c>
      <c r="J12" s="11">
        <f t="shared" si="3"/>
        <v>0</v>
      </c>
      <c r="K12" s="12">
        <v>0</v>
      </c>
      <c r="L12" s="11">
        <f t="shared" si="4"/>
        <v>0</v>
      </c>
      <c r="M12" s="927">
        <v>0</v>
      </c>
      <c r="N12" s="306">
        <v>0</v>
      </c>
      <c r="O12" s="12">
        <v>10</v>
      </c>
      <c r="P12" s="45">
        <v>5</v>
      </c>
      <c r="Q12" s="11">
        <f t="shared" si="5"/>
        <v>0.8333333333333334</v>
      </c>
      <c r="R12" s="31">
        <f t="shared" si="6"/>
        <v>27</v>
      </c>
      <c r="S12" s="14">
        <f aca="true" t="shared" si="7" ref="S12:S18">P11:P12+N12+I12</f>
        <v>5</v>
      </c>
      <c r="T12" s="76">
        <v>15</v>
      </c>
      <c r="U12" s="63" t="s">
        <v>4651</v>
      </c>
      <c r="V12" s="37" t="s">
        <v>113</v>
      </c>
      <c r="W12" s="15"/>
    </row>
    <row r="13" spans="1:31" ht="12.75">
      <c r="A13" s="8" t="s">
        <v>71</v>
      </c>
      <c r="B13" s="9">
        <v>8</v>
      </c>
      <c r="C13" s="11">
        <f t="shared" si="0"/>
        <v>0.25</v>
      </c>
      <c r="D13" s="12">
        <v>0</v>
      </c>
      <c r="E13" s="11">
        <f t="shared" si="1"/>
        <v>0</v>
      </c>
      <c r="F13" s="12">
        <v>0</v>
      </c>
      <c r="G13" s="11">
        <f t="shared" si="2"/>
        <v>0</v>
      </c>
      <c r="H13" s="9">
        <v>0</v>
      </c>
      <c r="I13" s="10">
        <v>0</v>
      </c>
      <c r="J13" s="11">
        <f t="shared" si="3"/>
        <v>0</v>
      </c>
      <c r="K13" s="12">
        <v>0</v>
      </c>
      <c r="L13" s="11">
        <f t="shared" si="4"/>
        <v>0</v>
      </c>
      <c r="M13" s="927">
        <v>0</v>
      </c>
      <c r="N13" s="306">
        <v>0</v>
      </c>
      <c r="O13" s="13">
        <v>5</v>
      </c>
      <c r="P13" s="14">
        <v>2</v>
      </c>
      <c r="Q13" s="11">
        <f t="shared" si="5"/>
        <v>0.4166666666666667</v>
      </c>
      <c r="R13" s="31">
        <f t="shared" si="6"/>
        <v>13</v>
      </c>
      <c r="S13" s="14">
        <f t="shared" si="7"/>
        <v>2</v>
      </c>
      <c r="T13" s="76">
        <v>11</v>
      </c>
      <c r="U13" s="46" t="s">
        <v>4652</v>
      </c>
      <c r="V13" s="36" t="s">
        <v>112</v>
      </c>
      <c r="W13" s="15"/>
      <c r="AE13" s="1352"/>
    </row>
    <row r="14" spans="1:31" s="30" customFormat="1" ht="12.75">
      <c r="A14" s="8" t="s">
        <v>78</v>
      </c>
      <c r="B14" s="9">
        <v>4</v>
      </c>
      <c r="C14" s="11">
        <f t="shared" si="0"/>
        <v>0.125</v>
      </c>
      <c r="D14" s="12">
        <v>9</v>
      </c>
      <c r="E14" s="11">
        <f t="shared" si="1"/>
        <v>0.6</v>
      </c>
      <c r="F14" s="12">
        <v>0</v>
      </c>
      <c r="G14" s="11">
        <f t="shared" si="2"/>
        <v>0</v>
      </c>
      <c r="H14" s="9">
        <v>0</v>
      </c>
      <c r="I14" s="10">
        <v>0</v>
      </c>
      <c r="J14" s="11">
        <f t="shared" si="3"/>
        <v>0</v>
      </c>
      <c r="K14" s="12">
        <v>0</v>
      </c>
      <c r="L14" s="11">
        <f t="shared" si="4"/>
        <v>0</v>
      </c>
      <c r="M14" s="927">
        <v>0</v>
      </c>
      <c r="N14" s="306">
        <v>0</v>
      </c>
      <c r="O14" s="13">
        <v>11</v>
      </c>
      <c r="P14" s="14">
        <v>5</v>
      </c>
      <c r="Q14" s="11">
        <f t="shared" si="5"/>
        <v>0.9166666666666666</v>
      </c>
      <c r="R14" s="31">
        <f t="shared" si="6"/>
        <v>24</v>
      </c>
      <c r="S14" s="14">
        <f t="shared" si="7"/>
        <v>5</v>
      </c>
      <c r="T14" s="76">
        <v>17</v>
      </c>
      <c r="U14" s="46" t="s">
        <v>4653</v>
      </c>
      <c r="V14" s="36" t="s">
        <v>18</v>
      </c>
      <c r="W14" s="15"/>
      <c r="X14"/>
      <c r="Y14"/>
      <c r="Z14"/>
      <c r="AA14"/>
      <c r="AC14"/>
      <c r="AD14"/>
      <c r="AE14"/>
    </row>
    <row r="15" spans="1:31" s="30" customFormat="1" ht="12.75">
      <c r="A15" s="8" t="s">
        <v>77</v>
      </c>
      <c r="B15" s="9">
        <v>2</v>
      </c>
      <c r="C15" s="11">
        <f t="shared" si="0"/>
        <v>0.0625</v>
      </c>
      <c r="D15" s="12">
        <v>3</v>
      </c>
      <c r="E15" s="11">
        <f t="shared" si="1"/>
        <v>0.2</v>
      </c>
      <c r="F15" s="12">
        <v>0</v>
      </c>
      <c r="G15" s="11">
        <f t="shared" si="2"/>
        <v>0</v>
      </c>
      <c r="H15" s="9">
        <v>1</v>
      </c>
      <c r="I15" s="10">
        <v>0</v>
      </c>
      <c r="J15" s="11">
        <f t="shared" si="3"/>
        <v>0.03125</v>
      </c>
      <c r="K15" s="12">
        <v>0</v>
      </c>
      <c r="L15" s="11">
        <f t="shared" si="4"/>
        <v>0</v>
      </c>
      <c r="M15" s="927">
        <v>0</v>
      </c>
      <c r="N15" s="306">
        <v>0</v>
      </c>
      <c r="O15" s="13">
        <v>0</v>
      </c>
      <c r="P15" s="14">
        <v>0</v>
      </c>
      <c r="Q15" s="11">
        <f t="shared" si="5"/>
        <v>0</v>
      </c>
      <c r="R15" s="31">
        <f t="shared" si="6"/>
        <v>6</v>
      </c>
      <c r="S15" s="14">
        <f t="shared" si="7"/>
        <v>0</v>
      </c>
      <c r="T15" s="76">
        <v>5</v>
      </c>
      <c r="U15" s="46" t="s">
        <v>4654</v>
      </c>
      <c r="V15" s="36" t="s">
        <v>112</v>
      </c>
      <c r="W15" s="15"/>
      <c r="X15"/>
      <c r="Y15"/>
      <c r="Z15"/>
      <c r="AA15"/>
      <c r="AC15"/>
      <c r="AD15"/>
      <c r="AE15" s="1352"/>
    </row>
    <row r="16" spans="1:31" s="30" customFormat="1" ht="12.75">
      <c r="A16" s="8" t="s">
        <v>1426</v>
      </c>
      <c r="B16" s="9">
        <v>1</v>
      </c>
      <c r="C16" s="11">
        <f t="shared" si="0"/>
        <v>0.03125</v>
      </c>
      <c r="D16" s="12">
        <v>0</v>
      </c>
      <c r="E16" s="11">
        <f t="shared" si="1"/>
        <v>0</v>
      </c>
      <c r="F16" s="12">
        <v>0</v>
      </c>
      <c r="G16" s="11">
        <f t="shared" si="2"/>
        <v>0</v>
      </c>
      <c r="H16" s="9">
        <v>0</v>
      </c>
      <c r="I16" s="10">
        <v>0</v>
      </c>
      <c r="J16" s="11">
        <f t="shared" si="3"/>
        <v>0</v>
      </c>
      <c r="K16" s="12">
        <v>0</v>
      </c>
      <c r="L16" s="11">
        <f t="shared" si="4"/>
        <v>0</v>
      </c>
      <c r="M16" s="927">
        <v>0</v>
      </c>
      <c r="N16" s="306">
        <v>0</v>
      </c>
      <c r="O16" s="13">
        <v>0</v>
      </c>
      <c r="P16" s="14">
        <v>0</v>
      </c>
      <c r="Q16" s="11">
        <f t="shared" si="5"/>
        <v>0</v>
      </c>
      <c r="R16" s="31">
        <f t="shared" si="6"/>
        <v>1</v>
      </c>
      <c r="S16" s="14">
        <f t="shared" si="7"/>
        <v>0</v>
      </c>
      <c r="T16" s="76">
        <v>1</v>
      </c>
      <c r="U16" s="56" t="s">
        <v>103</v>
      </c>
      <c r="V16" s="56" t="s">
        <v>103</v>
      </c>
      <c r="W16" s="15"/>
      <c r="X16" s="2"/>
      <c r="Y16" s="2"/>
      <c r="Z16" s="2"/>
      <c r="AA16" s="2"/>
      <c r="AC16"/>
      <c r="AD16"/>
      <c r="AE16"/>
    </row>
    <row r="17" spans="1:31" s="30" customFormat="1" ht="12.75">
      <c r="A17" s="8" t="s">
        <v>186</v>
      </c>
      <c r="B17" s="9">
        <v>6</v>
      </c>
      <c r="C17" s="11">
        <f t="shared" si="0"/>
        <v>0.1875</v>
      </c>
      <c r="D17" s="12">
        <v>0</v>
      </c>
      <c r="E17" s="11">
        <f t="shared" si="1"/>
        <v>0</v>
      </c>
      <c r="F17" s="12">
        <v>0</v>
      </c>
      <c r="G17" s="11">
        <f t="shared" si="2"/>
        <v>0</v>
      </c>
      <c r="H17" s="9">
        <v>0</v>
      </c>
      <c r="I17" s="10">
        <v>0</v>
      </c>
      <c r="J17" s="11">
        <f t="shared" si="3"/>
        <v>0</v>
      </c>
      <c r="K17" s="12">
        <v>0</v>
      </c>
      <c r="L17" s="11">
        <f t="shared" si="4"/>
        <v>0</v>
      </c>
      <c r="M17" s="927">
        <v>0</v>
      </c>
      <c r="N17" s="306">
        <v>0</v>
      </c>
      <c r="O17" s="13">
        <v>0</v>
      </c>
      <c r="P17" s="14">
        <v>0</v>
      </c>
      <c r="Q17" s="11">
        <f t="shared" si="5"/>
        <v>0</v>
      </c>
      <c r="R17" s="31">
        <f t="shared" si="6"/>
        <v>6</v>
      </c>
      <c r="S17" s="14">
        <f t="shared" si="7"/>
        <v>0</v>
      </c>
      <c r="T17" s="76">
        <v>6</v>
      </c>
      <c r="U17" s="56" t="s">
        <v>103</v>
      </c>
      <c r="V17" s="56" t="s">
        <v>103</v>
      </c>
      <c r="W17" s="15"/>
      <c r="X17"/>
      <c r="Y17"/>
      <c r="Z17"/>
      <c r="AA17"/>
      <c r="AC17"/>
      <c r="AD17"/>
      <c r="AE17"/>
    </row>
    <row r="18" spans="1:23" ht="12.75">
      <c r="A18" s="8" t="s">
        <v>1422</v>
      </c>
      <c r="B18" s="9">
        <v>2</v>
      </c>
      <c r="C18" s="11">
        <f t="shared" si="0"/>
        <v>0.0625</v>
      </c>
      <c r="D18" s="12">
        <v>0</v>
      </c>
      <c r="E18" s="11">
        <f t="shared" si="1"/>
        <v>0</v>
      </c>
      <c r="F18" s="12">
        <v>0</v>
      </c>
      <c r="G18" s="11">
        <f t="shared" si="2"/>
        <v>0</v>
      </c>
      <c r="H18" s="9">
        <v>0</v>
      </c>
      <c r="I18" s="10">
        <v>0</v>
      </c>
      <c r="J18" s="11">
        <f t="shared" si="3"/>
        <v>0</v>
      </c>
      <c r="K18" s="12">
        <v>0</v>
      </c>
      <c r="L18" s="11">
        <f t="shared" si="4"/>
        <v>0</v>
      </c>
      <c r="M18" s="927">
        <v>0</v>
      </c>
      <c r="N18" s="306">
        <v>0</v>
      </c>
      <c r="O18" s="13">
        <v>0</v>
      </c>
      <c r="P18" s="14">
        <v>0</v>
      </c>
      <c r="Q18" s="11">
        <f t="shared" si="5"/>
        <v>0</v>
      </c>
      <c r="R18" s="31">
        <f t="shared" si="6"/>
        <v>2</v>
      </c>
      <c r="S18" s="14">
        <f t="shared" si="7"/>
        <v>0</v>
      </c>
      <c r="T18" s="76">
        <v>2</v>
      </c>
      <c r="U18" s="56" t="s">
        <v>103</v>
      </c>
      <c r="V18" s="56" t="s">
        <v>103</v>
      </c>
      <c r="W18" s="15"/>
    </row>
    <row r="19" spans="1:23" ht="12.75">
      <c r="A19" s="8" t="s">
        <v>188</v>
      </c>
      <c r="B19" s="9">
        <v>0</v>
      </c>
      <c r="C19" s="11">
        <f t="shared" si="0"/>
        <v>0</v>
      </c>
      <c r="D19" s="12">
        <v>0</v>
      </c>
      <c r="E19" s="11">
        <f t="shared" si="1"/>
        <v>0</v>
      </c>
      <c r="F19" s="12">
        <v>0</v>
      </c>
      <c r="G19" s="11">
        <f t="shared" si="2"/>
        <v>0</v>
      </c>
      <c r="H19" s="9">
        <v>0</v>
      </c>
      <c r="I19" s="10">
        <v>0</v>
      </c>
      <c r="J19" s="11">
        <f t="shared" si="3"/>
        <v>0</v>
      </c>
      <c r="K19" s="12">
        <v>0</v>
      </c>
      <c r="L19" s="11">
        <f t="shared" si="4"/>
        <v>0</v>
      </c>
      <c r="M19" s="927">
        <v>0</v>
      </c>
      <c r="N19" s="306">
        <v>0</v>
      </c>
      <c r="O19" s="13">
        <v>1</v>
      </c>
      <c r="P19" s="14">
        <v>0</v>
      </c>
      <c r="Q19" s="11">
        <f t="shared" si="5"/>
        <v>0.08333333333333333</v>
      </c>
      <c r="R19" s="31">
        <f t="shared" si="6"/>
        <v>1</v>
      </c>
      <c r="S19" s="14">
        <f>P19:P19+N19+I19</f>
        <v>0</v>
      </c>
      <c r="T19" s="76">
        <v>1</v>
      </c>
      <c r="U19" s="46" t="s">
        <v>4649</v>
      </c>
      <c r="V19" s="56" t="s">
        <v>3</v>
      </c>
      <c r="W19" s="15"/>
    </row>
    <row r="20" spans="1:23" ht="12.75">
      <c r="A20" s="8" t="s">
        <v>101</v>
      </c>
      <c r="B20" s="9">
        <v>26</v>
      </c>
      <c r="C20" s="11">
        <f t="shared" si="0"/>
        <v>0.8125</v>
      </c>
      <c r="D20" s="12">
        <v>1</v>
      </c>
      <c r="E20" s="11">
        <f t="shared" si="1"/>
        <v>0.06666666666666667</v>
      </c>
      <c r="F20" s="12">
        <v>0</v>
      </c>
      <c r="G20" s="11">
        <f t="shared" si="2"/>
        <v>0</v>
      </c>
      <c r="H20" s="9">
        <v>0</v>
      </c>
      <c r="I20" s="10">
        <v>0</v>
      </c>
      <c r="J20" s="11">
        <f t="shared" si="3"/>
        <v>0</v>
      </c>
      <c r="K20" s="12">
        <v>0</v>
      </c>
      <c r="L20" s="11">
        <f t="shared" si="4"/>
        <v>0</v>
      </c>
      <c r="M20" s="927">
        <v>1</v>
      </c>
      <c r="N20" s="306">
        <v>0</v>
      </c>
      <c r="O20" s="13">
        <v>0</v>
      </c>
      <c r="P20" s="14">
        <v>0</v>
      </c>
      <c r="Q20" s="11">
        <f t="shared" si="5"/>
        <v>0</v>
      </c>
      <c r="R20" s="31">
        <f t="shared" si="6"/>
        <v>28</v>
      </c>
      <c r="S20" s="14">
        <f>P20:P20+N20+I20</f>
        <v>0</v>
      </c>
      <c r="T20" s="76">
        <v>26</v>
      </c>
      <c r="U20" s="46" t="s">
        <v>4651</v>
      </c>
      <c r="V20" s="46" t="s">
        <v>4</v>
      </c>
      <c r="W20" s="15"/>
    </row>
    <row r="21" spans="1:23" ht="12.75">
      <c r="A21" s="8" t="s">
        <v>75</v>
      </c>
      <c r="B21" s="9">
        <v>17</v>
      </c>
      <c r="C21" s="11">
        <f t="shared" si="0"/>
        <v>0.53125</v>
      </c>
      <c r="D21" s="12">
        <v>1</v>
      </c>
      <c r="E21" s="11">
        <f t="shared" si="1"/>
        <v>0.06666666666666667</v>
      </c>
      <c r="F21" s="12">
        <v>0</v>
      </c>
      <c r="G21" s="11">
        <f t="shared" si="2"/>
        <v>0</v>
      </c>
      <c r="H21" s="9">
        <v>0</v>
      </c>
      <c r="I21" s="10">
        <v>0</v>
      </c>
      <c r="J21" s="11">
        <f t="shared" si="3"/>
        <v>0</v>
      </c>
      <c r="K21" s="12">
        <v>0</v>
      </c>
      <c r="L21" s="11">
        <f t="shared" si="4"/>
        <v>0</v>
      </c>
      <c r="M21" s="927">
        <v>1</v>
      </c>
      <c r="N21" s="306">
        <v>0</v>
      </c>
      <c r="O21" s="12">
        <v>7</v>
      </c>
      <c r="P21" s="45">
        <v>4</v>
      </c>
      <c r="Q21" s="11">
        <f t="shared" si="5"/>
        <v>0.5833333333333334</v>
      </c>
      <c r="R21" s="31">
        <f t="shared" si="6"/>
        <v>26</v>
      </c>
      <c r="S21" s="14">
        <f>P20:P21+N21+I21</f>
        <v>4</v>
      </c>
      <c r="T21" s="76">
        <v>18</v>
      </c>
      <c r="U21" s="46" t="s">
        <v>4651</v>
      </c>
      <c r="V21" s="37" t="s">
        <v>112</v>
      </c>
      <c r="W21" s="15"/>
    </row>
    <row r="22" spans="1:27" ht="12.75">
      <c r="A22" s="8" t="s">
        <v>73</v>
      </c>
      <c r="B22" s="9">
        <v>6</v>
      </c>
      <c r="C22" s="11">
        <f t="shared" si="0"/>
        <v>0.1875</v>
      </c>
      <c r="D22" s="12">
        <v>6</v>
      </c>
      <c r="E22" s="11">
        <f t="shared" si="1"/>
        <v>0.4</v>
      </c>
      <c r="F22" s="12">
        <v>1</v>
      </c>
      <c r="G22" s="11">
        <f t="shared" si="2"/>
        <v>1</v>
      </c>
      <c r="H22" s="9">
        <v>0</v>
      </c>
      <c r="I22" s="10">
        <v>0</v>
      </c>
      <c r="J22" s="11">
        <f t="shared" si="3"/>
        <v>0</v>
      </c>
      <c r="K22" s="12">
        <v>0</v>
      </c>
      <c r="L22" s="11">
        <f t="shared" si="4"/>
        <v>0</v>
      </c>
      <c r="M22" s="927">
        <v>2</v>
      </c>
      <c r="N22" s="306">
        <v>1</v>
      </c>
      <c r="O22" s="12">
        <v>9</v>
      </c>
      <c r="P22" s="45">
        <v>4</v>
      </c>
      <c r="Q22" s="11">
        <f t="shared" si="5"/>
        <v>0.75</v>
      </c>
      <c r="R22" s="31">
        <f t="shared" si="6"/>
        <v>24</v>
      </c>
      <c r="S22" s="14">
        <f>P21:P22+N22+I22</f>
        <v>5</v>
      </c>
      <c r="T22" s="76">
        <v>16</v>
      </c>
      <c r="U22" s="63" t="s">
        <v>4647</v>
      </c>
      <c r="V22" s="37" t="s">
        <v>112</v>
      </c>
      <c r="W22" s="15"/>
      <c r="X22" s="30"/>
      <c r="Y22" s="30"/>
      <c r="Z22" s="30"/>
      <c r="AA22" s="30"/>
    </row>
    <row r="23" spans="1:23" ht="12.75">
      <c r="A23" s="8" t="s">
        <v>1631</v>
      </c>
      <c r="B23" s="9">
        <v>0</v>
      </c>
      <c r="C23" s="11">
        <f t="shared" si="0"/>
        <v>0</v>
      </c>
      <c r="D23" s="12">
        <v>0</v>
      </c>
      <c r="E23" s="11">
        <f t="shared" si="1"/>
        <v>0</v>
      </c>
      <c r="F23" s="12">
        <v>0</v>
      </c>
      <c r="G23" s="11">
        <f t="shared" si="2"/>
        <v>0</v>
      </c>
      <c r="H23" s="9">
        <v>0</v>
      </c>
      <c r="I23" s="10">
        <v>0</v>
      </c>
      <c r="J23" s="11">
        <f t="shared" si="3"/>
        <v>0</v>
      </c>
      <c r="K23" s="12">
        <v>0</v>
      </c>
      <c r="L23" s="11">
        <f t="shared" si="4"/>
        <v>0</v>
      </c>
      <c r="M23" s="927">
        <v>0</v>
      </c>
      <c r="N23" s="306">
        <v>0</v>
      </c>
      <c r="O23" s="12">
        <v>4</v>
      </c>
      <c r="P23" s="45">
        <v>0</v>
      </c>
      <c r="Q23" s="11">
        <f t="shared" si="5"/>
        <v>0.3333333333333333</v>
      </c>
      <c r="R23" s="31">
        <f t="shared" si="6"/>
        <v>4</v>
      </c>
      <c r="S23" s="14">
        <f>P22:P23+N23+I23</f>
        <v>0</v>
      </c>
      <c r="T23" s="76">
        <v>4</v>
      </c>
      <c r="U23" s="63" t="s">
        <v>103</v>
      </c>
      <c r="V23" s="37" t="s">
        <v>103</v>
      </c>
      <c r="W23" s="15"/>
    </row>
    <row r="24" spans="1:23" ht="12.75">
      <c r="A24" s="8" t="s">
        <v>2732</v>
      </c>
      <c r="B24" s="9">
        <v>0</v>
      </c>
      <c r="C24" s="11">
        <f t="shared" si="0"/>
        <v>0</v>
      </c>
      <c r="D24" s="12">
        <v>0</v>
      </c>
      <c r="E24" s="11">
        <f t="shared" si="1"/>
        <v>0</v>
      </c>
      <c r="F24" s="12">
        <v>0</v>
      </c>
      <c r="G24" s="11">
        <f t="shared" si="2"/>
        <v>0</v>
      </c>
      <c r="H24" s="9">
        <v>0</v>
      </c>
      <c r="I24" s="10">
        <v>0</v>
      </c>
      <c r="J24" s="11">
        <f t="shared" si="3"/>
        <v>0</v>
      </c>
      <c r="K24" s="12">
        <v>0</v>
      </c>
      <c r="L24" s="11">
        <f t="shared" si="4"/>
        <v>0</v>
      </c>
      <c r="M24" s="927">
        <v>0</v>
      </c>
      <c r="N24" s="306">
        <v>0</v>
      </c>
      <c r="O24" s="12">
        <v>1</v>
      </c>
      <c r="P24" s="45">
        <v>0</v>
      </c>
      <c r="Q24" s="11">
        <f t="shared" si="5"/>
        <v>0.08333333333333333</v>
      </c>
      <c r="R24" s="31">
        <f t="shared" si="6"/>
        <v>1</v>
      </c>
      <c r="S24" s="14">
        <f>P23:P24+N24+I24</f>
        <v>0</v>
      </c>
      <c r="T24" s="76">
        <v>1</v>
      </c>
      <c r="U24" s="63" t="s">
        <v>103</v>
      </c>
      <c r="V24" s="37" t="s">
        <v>103</v>
      </c>
      <c r="W24" s="15"/>
    </row>
    <row r="25" spans="1:27" ht="12.75">
      <c r="A25" s="8" t="s">
        <v>83</v>
      </c>
      <c r="B25" s="9">
        <v>26</v>
      </c>
      <c r="C25" s="11">
        <f t="shared" si="0"/>
        <v>0.8125</v>
      </c>
      <c r="D25" s="12">
        <v>5</v>
      </c>
      <c r="E25" s="11">
        <f t="shared" si="1"/>
        <v>0.3333333333333333</v>
      </c>
      <c r="F25" s="12">
        <v>0</v>
      </c>
      <c r="G25" s="11">
        <f t="shared" si="2"/>
        <v>0</v>
      </c>
      <c r="H25" s="9">
        <v>0</v>
      </c>
      <c r="I25" s="10">
        <v>0</v>
      </c>
      <c r="J25" s="11">
        <f t="shared" si="3"/>
        <v>0</v>
      </c>
      <c r="K25" s="12">
        <v>0</v>
      </c>
      <c r="L25" s="11">
        <f t="shared" si="4"/>
        <v>0</v>
      </c>
      <c r="M25" s="927">
        <v>6</v>
      </c>
      <c r="N25" s="306">
        <v>0</v>
      </c>
      <c r="O25" s="13">
        <v>0</v>
      </c>
      <c r="P25" s="14">
        <v>0</v>
      </c>
      <c r="Q25" s="11">
        <f t="shared" si="5"/>
        <v>0</v>
      </c>
      <c r="R25" s="31">
        <f t="shared" si="6"/>
        <v>37</v>
      </c>
      <c r="S25" s="14">
        <f>P23:P25+N25+I25</f>
        <v>0</v>
      </c>
      <c r="T25" s="76">
        <v>30</v>
      </c>
      <c r="U25" s="46" t="s">
        <v>4646</v>
      </c>
      <c r="V25" s="37" t="s">
        <v>112</v>
      </c>
      <c r="W25" s="15"/>
      <c r="Z25" s="268"/>
      <c r="AA25" s="1354"/>
    </row>
    <row r="26" spans="1:27" ht="12.75">
      <c r="A26" s="8" t="s">
        <v>739</v>
      </c>
      <c r="B26" s="9">
        <v>24</v>
      </c>
      <c r="C26" s="11">
        <f t="shared" si="0"/>
        <v>0.75</v>
      </c>
      <c r="D26" s="12">
        <v>10</v>
      </c>
      <c r="E26" s="11">
        <f t="shared" si="1"/>
        <v>0.6666666666666666</v>
      </c>
      <c r="F26" s="12">
        <v>0</v>
      </c>
      <c r="G26" s="11">
        <f t="shared" si="2"/>
        <v>0</v>
      </c>
      <c r="H26" s="9">
        <v>0</v>
      </c>
      <c r="I26" s="10">
        <v>0</v>
      </c>
      <c r="J26" s="11">
        <f t="shared" si="3"/>
        <v>0</v>
      </c>
      <c r="K26" s="12">
        <v>0</v>
      </c>
      <c r="L26" s="11">
        <f t="shared" si="4"/>
        <v>0</v>
      </c>
      <c r="M26" s="927">
        <v>6</v>
      </c>
      <c r="N26" s="306">
        <v>1</v>
      </c>
      <c r="O26" s="13">
        <v>0</v>
      </c>
      <c r="P26" s="14">
        <v>0</v>
      </c>
      <c r="Q26" s="11">
        <f t="shared" si="5"/>
        <v>0</v>
      </c>
      <c r="R26" s="31">
        <f t="shared" si="6"/>
        <v>40</v>
      </c>
      <c r="S26" s="14">
        <f>P25:P26+N26+I26</f>
        <v>1</v>
      </c>
      <c r="T26" s="76">
        <v>35</v>
      </c>
      <c r="U26" s="46" t="s">
        <v>4651</v>
      </c>
      <c r="V26" s="37" t="s">
        <v>4651</v>
      </c>
      <c r="W26" s="15"/>
      <c r="AA26" s="1352"/>
    </row>
    <row r="27" spans="1:27" ht="12.75">
      <c r="A27" s="8" t="s">
        <v>740</v>
      </c>
      <c r="B27" s="9">
        <v>0</v>
      </c>
      <c r="C27" s="11">
        <f t="shared" si="0"/>
        <v>0</v>
      </c>
      <c r="D27" s="12">
        <v>0</v>
      </c>
      <c r="E27" s="11">
        <f t="shared" si="1"/>
        <v>0</v>
      </c>
      <c r="F27" s="12">
        <v>0</v>
      </c>
      <c r="G27" s="11">
        <f t="shared" si="2"/>
        <v>0</v>
      </c>
      <c r="H27" s="9">
        <v>0</v>
      </c>
      <c r="I27" s="10">
        <v>0</v>
      </c>
      <c r="J27" s="11">
        <f t="shared" si="3"/>
        <v>0</v>
      </c>
      <c r="K27" s="12">
        <v>0</v>
      </c>
      <c r="L27" s="11">
        <f t="shared" si="4"/>
        <v>0</v>
      </c>
      <c r="M27" s="927">
        <v>0</v>
      </c>
      <c r="N27" s="306">
        <v>0</v>
      </c>
      <c r="O27" s="13">
        <v>1</v>
      </c>
      <c r="P27" s="14">
        <v>0</v>
      </c>
      <c r="Q27" s="11">
        <f t="shared" si="5"/>
        <v>0.08333333333333333</v>
      </c>
      <c r="R27" s="31">
        <f t="shared" si="6"/>
        <v>1</v>
      </c>
      <c r="S27" s="14">
        <f>P26:P27+N27+I27</f>
        <v>0</v>
      </c>
      <c r="T27" s="76">
        <v>1</v>
      </c>
      <c r="U27" s="46" t="s">
        <v>4649</v>
      </c>
      <c r="V27" s="60" t="s">
        <v>3</v>
      </c>
      <c r="W27" s="15"/>
      <c r="X27" s="169"/>
      <c r="Y27" s="169"/>
      <c r="Z27" s="169"/>
      <c r="AA27" s="169"/>
    </row>
    <row r="28" spans="1:27" ht="12.75">
      <c r="A28" s="8" t="s">
        <v>1386</v>
      </c>
      <c r="B28" s="9">
        <v>3</v>
      </c>
      <c r="C28" s="11">
        <f t="shared" si="0"/>
        <v>0.09375</v>
      </c>
      <c r="D28" s="12">
        <v>11</v>
      </c>
      <c r="E28" s="11">
        <f t="shared" si="1"/>
        <v>0.7333333333333333</v>
      </c>
      <c r="F28" s="12">
        <v>1</v>
      </c>
      <c r="G28" s="11">
        <f t="shared" si="2"/>
        <v>1</v>
      </c>
      <c r="H28" s="9">
        <v>0</v>
      </c>
      <c r="I28" s="10">
        <v>0</v>
      </c>
      <c r="J28" s="11">
        <f t="shared" si="3"/>
        <v>0</v>
      </c>
      <c r="K28" s="12">
        <v>1</v>
      </c>
      <c r="L28" s="11">
        <f t="shared" si="4"/>
        <v>0.047619047619047616</v>
      </c>
      <c r="M28" s="927">
        <v>9</v>
      </c>
      <c r="N28" s="306">
        <v>3</v>
      </c>
      <c r="O28" s="13">
        <v>11</v>
      </c>
      <c r="P28" s="14">
        <v>5</v>
      </c>
      <c r="Q28" s="11">
        <f t="shared" si="5"/>
        <v>0.9166666666666666</v>
      </c>
      <c r="R28" s="31">
        <f t="shared" si="6"/>
        <v>36</v>
      </c>
      <c r="S28" s="14">
        <f>P27:P28+N28+I28</f>
        <v>8</v>
      </c>
      <c r="T28" s="76">
        <v>22</v>
      </c>
      <c r="U28" s="46" t="s">
        <v>4647</v>
      </c>
      <c r="V28" s="60" t="s">
        <v>4647</v>
      </c>
      <c r="W28" s="15"/>
      <c r="AA28" s="1352"/>
    </row>
    <row r="29" spans="1:31" s="30" customFormat="1" ht="12.75">
      <c r="A29" s="8" t="s">
        <v>82</v>
      </c>
      <c r="B29" s="9">
        <v>9</v>
      </c>
      <c r="C29" s="11">
        <f t="shared" si="0"/>
        <v>0.28125</v>
      </c>
      <c r="D29" s="12">
        <v>13</v>
      </c>
      <c r="E29" s="11">
        <f t="shared" si="1"/>
        <v>0.8666666666666667</v>
      </c>
      <c r="F29" s="12">
        <v>0</v>
      </c>
      <c r="G29" s="11">
        <f t="shared" si="2"/>
        <v>0</v>
      </c>
      <c r="H29" s="9">
        <v>0</v>
      </c>
      <c r="I29" s="10">
        <v>0</v>
      </c>
      <c r="J29" s="11">
        <f t="shared" si="3"/>
        <v>0</v>
      </c>
      <c r="K29" s="12">
        <v>0</v>
      </c>
      <c r="L29" s="11">
        <f t="shared" si="4"/>
        <v>0</v>
      </c>
      <c r="M29" s="927">
        <v>1</v>
      </c>
      <c r="N29" s="306">
        <v>0</v>
      </c>
      <c r="O29" s="13">
        <v>12</v>
      </c>
      <c r="P29" s="14">
        <v>5</v>
      </c>
      <c r="Q29" s="11">
        <f t="shared" si="5"/>
        <v>1</v>
      </c>
      <c r="R29" s="31">
        <f t="shared" si="6"/>
        <v>35</v>
      </c>
      <c r="S29" s="14">
        <f>P28:P29+N29+I29</f>
        <v>5</v>
      </c>
      <c r="T29" s="76">
        <v>25</v>
      </c>
      <c r="U29" s="46" t="s">
        <v>4647</v>
      </c>
      <c r="V29" s="56" t="s">
        <v>39</v>
      </c>
      <c r="W29" s="15"/>
      <c r="X29"/>
      <c r="Y29"/>
      <c r="Z29"/>
      <c r="AA29"/>
      <c r="AC29"/>
      <c r="AD29"/>
      <c r="AE29"/>
    </row>
    <row r="30" spans="1:31" s="169" customFormat="1" ht="12.75">
      <c r="A30" s="8" t="s">
        <v>79</v>
      </c>
      <c r="B30" s="9">
        <v>17</v>
      </c>
      <c r="C30" s="11">
        <f t="shared" si="0"/>
        <v>0.53125</v>
      </c>
      <c r="D30" s="269">
        <v>6</v>
      </c>
      <c r="E30" s="11">
        <f t="shared" si="1"/>
        <v>0.4</v>
      </c>
      <c r="F30" s="269">
        <v>0</v>
      </c>
      <c r="G30" s="11">
        <f t="shared" si="2"/>
        <v>0</v>
      </c>
      <c r="H30" s="9">
        <v>0</v>
      </c>
      <c r="I30" s="10">
        <v>0</v>
      </c>
      <c r="J30" s="11">
        <f t="shared" si="3"/>
        <v>0</v>
      </c>
      <c r="K30" s="12">
        <v>0</v>
      </c>
      <c r="L30" s="11">
        <f t="shared" si="4"/>
        <v>0</v>
      </c>
      <c r="M30" s="927">
        <v>1</v>
      </c>
      <c r="N30" s="306">
        <v>0</v>
      </c>
      <c r="O30" s="270">
        <v>0</v>
      </c>
      <c r="P30" s="271">
        <v>0</v>
      </c>
      <c r="Q30" s="11">
        <f t="shared" si="5"/>
        <v>0</v>
      </c>
      <c r="R30" s="31">
        <f t="shared" si="6"/>
        <v>24</v>
      </c>
      <c r="S30" s="14">
        <f>P30:P30+N30+I30</f>
        <v>0</v>
      </c>
      <c r="T30" s="76">
        <v>21</v>
      </c>
      <c r="U30" s="46" t="s">
        <v>4651</v>
      </c>
      <c r="V30" s="60" t="s">
        <v>2</v>
      </c>
      <c r="W30" s="15"/>
      <c r="X30"/>
      <c r="Y30"/>
      <c r="Z30"/>
      <c r="AA30"/>
      <c r="AC30"/>
      <c r="AD30"/>
      <c r="AE30" s="1352"/>
    </row>
    <row r="31" spans="1:27" ht="13.5" thickBot="1">
      <c r="A31" s="159" t="s">
        <v>140</v>
      </c>
      <c r="B31" s="160">
        <v>6</v>
      </c>
      <c r="C31" s="304">
        <f t="shared" si="0"/>
        <v>0.1875</v>
      </c>
      <c r="D31" s="127">
        <v>14</v>
      </c>
      <c r="E31" s="304">
        <f t="shared" si="1"/>
        <v>0.9333333333333333</v>
      </c>
      <c r="F31" s="127">
        <v>0</v>
      </c>
      <c r="G31" s="304">
        <f t="shared" si="2"/>
        <v>0</v>
      </c>
      <c r="H31" s="160">
        <v>0</v>
      </c>
      <c r="I31" s="161">
        <v>0</v>
      </c>
      <c r="J31" s="304">
        <f t="shared" si="3"/>
        <v>0</v>
      </c>
      <c r="K31" s="289">
        <v>0</v>
      </c>
      <c r="L31" s="304">
        <f t="shared" si="4"/>
        <v>0</v>
      </c>
      <c r="M31" s="929">
        <v>1</v>
      </c>
      <c r="N31" s="307">
        <v>0</v>
      </c>
      <c r="O31" s="162">
        <v>0</v>
      </c>
      <c r="P31" s="163">
        <v>0</v>
      </c>
      <c r="Q31" s="304">
        <f t="shared" si="5"/>
        <v>0</v>
      </c>
      <c r="R31" s="300">
        <f t="shared" si="6"/>
        <v>21</v>
      </c>
      <c r="S31" s="308">
        <f>P31:P31+N31+I31</f>
        <v>0</v>
      </c>
      <c r="T31" s="164">
        <v>21</v>
      </c>
      <c r="U31" s="165" t="s">
        <v>4655</v>
      </c>
      <c r="V31" s="165" t="s">
        <v>4656</v>
      </c>
      <c r="W31" s="15"/>
      <c r="X31" s="30"/>
      <c r="Y31" s="30"/>
      <c r="Z31" s="30"/>
      <c r="AA31" s="30"/>
    </row>
    <row r="32" spans="1:23" ht="12.75">
      <c r="A32" s="68" t="s">
        <v>183</v>
      </c>
      <c r="B32" s="69">
        <v>0</v>
      </c>
      <c r="C32" s="1343">
        <f t="shared" si="0"/>
        <v>0</v>
      </c>
      <c r="D32" s="1344">
        <v>0</v>
      </c>
      <c r="E32" s="1343">
        <f t="shared" si="1"/>
        <v>0</v>
      </c>
      <c r="F32" s="1344">
        <v>0</v>
      </c>
      <c r="G32" s="1343">
        <f t="shared" si="2"/>
        <v>0</v>
      </c>
      <c r="H32" s="69">
        <v>25</v>
      </c>
      <c r="I32" s="70">
        <v>1</v>
      </c>
      <c r="J32" s="1343">
        <f t="shared" si="3"/>
        <v>0.78125</v>
      </c>
      <c r="K32" s="1344">
        <v>5</v>
      </c>
      <c r="L32" s="1343">
        <f t="shared" si="4"/>
        <v>0.23809523809523808</v>
      </c>
      <c r="M32" s="930">
        <v>2</v>
      </c>
      <c r="N32" s="1345">
        <v>0</v>
      </c>
      <c r="O32" s="1346">
        <v>0</v>
      </c>
      <c r="P32" s="1347">
        <v>0</v>
      </c>
      <c r="Q32" s="1343">
        <f t="shared" si="5"/>
        <v>0</v>
      </c>
      <c r="R32" s="1348">
        <f t="shared" si="6"/>
        <v>32</v>
      </c>
      <c r="S32" s="1349">
        <f aca="true" t="shared" si="8" ref="S32:S40">P31:P32+N32+I32</f>
        <v>1</v>
      </c>
      <c r="T32" s="144">
        <v>25</v>
      </c>
      <c r="U32" s="1350" t="s">
        <v>4657</v>
      </c>
      <c r="V32" s="1351" t="s">
        <v>41</v>
      </c>
      <c r="W32" s="15"/>
    </row>
    <row r="33" spans="1:23" ht="12.75">
      <c r="A33" s="50" t="s">
        <v>94</v>
      </c>
      <c r="B33" s="9">
        <v>0</v>
      </c>
      <c r="C33" s="11">
        <f t="shared" si="0"/>
        <v>0</v>
      </c>
      <c r="D33" s="12">
        <v>0</v>
      </c>
      <c r="E33" s="11">
        <f t="shared" si="1"/>
        <v>0</v>
      </c>
      <c r="F33" s="12">
        <v>0</v>
      </c>
      <c r="G33" s="11">
        <f t="shared" si="2"/>
        <v>0</v>
      </c>
      <c r="H33" s="9">
        <v>11</v>
      </c>
      <c r="I33" s="10">
        <v>2</v>
      </c>
      <c r="J33" s="11">
        <f t="shared" si="3"/>
        <v>0.34375</v>
      </c>
      <c r="K33" s="12">
        <v>9</v>
      </c>
      <c r="L33" s="11">
        <f t="shared" si="4"/>
        <v>0.42857142857142855</v>
      </c>
      <c r="M33" s="931">
        <v>0</v>
      </c>
      <c r="N33" s="306">
        <v>0</v>
      </c>
      <c r="O33" s="13">
        <v>0</v>
      </c>
      <c r="P33" s="14">
        <v>0</v>
      </c>
      <c r="Q33" s="11">
        <f t="shared" si="5"/>
        <v>0</v>
      </c>
      <c r="R33" s="31">
        <f t="shared" si="6"/>
        <v>20</v>
      </c>
      <c r="S33" s="14">
        <f t="shared" si="8"/>
        <v>2</v>
      </c>
      <c r="T33" s="143">
        <v>18</v>
      </c>
      <c r="U33" s="46" t="s">
        <v>4658</v>
      </c>
      <c r="V33" s="56" t="s">
        <v>8</v>
      </c>
      <c r="W33" s="15"/>
    </row>
    <row r="34" spans="1:23" ht="12.75">
      <c r="A34" s="50" t="s">
        <v>35</v>
      </c>
      <c r="B34" s="9">
        <v>0</v>
      </c>
      <c r="C34" s="11">
        <f t="shared" si="0"/>
        <v>0</v>
      </c>
      <c r="D34" s="12">
        <v>0</v>
      </c>
      <c r="E34" s="11">
        <f t="shared" si="1"/>
        <v>0</v>
      </c>
      <c r="F34" s="12">
        <v>0</v>
      </c>
      <c r="G34" s="11">
        <f t="shared" si="2"/>
        <v>0</v>
      </c>
      <c r="H34" s="9">
        <v>24</v>
      </c>
      <c r="I34" s="10">
        <v>3</v>
      </c>
      <c r="J34" s="11">
        <f t="shared" si="3"/>
        <v>0.75</v>
      </c>
      <c r="K34" s="12">
        <v>4</v>
      </c>
      <c r="L34" s="11">
        <f t="shared" si="4"/>
        <v>0.19047619047619047</v>
      </c>
      <c r="M34" s="931">
        <v>2</v>
      </c>
      <c r="N34" s="306">
        <v>0</v>
      </c>
      <c r="O34" s="13">
        <v>0</v>
      </c>
      <c r="P34" s="14">
        <v>0</v>
      </c>
      <c r="Q34" s="11">
        <f t="shared" si="5"/>
        <v>0</v>
      </c>
      <c r="R34" s="31">
        <f t="shared" si="6"/>
        <v>30</v>
      </c>
      <c r="S34" s="14">
        <f t="shared" si="8"/>
        <v>3</v>
      </c>
      <c r="T34" s="76">
        <v>24</v>
      </c>
      <c r="U34" s="63" t="s">
        <v>4657</v>
      </c>
      <c r="V34" s="63" t="s">
        <v>5</v>
      </c>
      <c r="W34" s="15"/>
    </row>
    <row r="35" spans="1:31" ht="12.75">
      <c r="A35" s="8" t="s">
        <v>141</v>
      </c>
      <c r="B35" s="9">
        <v>0</v>
      </c>
      <c r="C35" s="11">
        <f aca="true" t="shared" si="9" ref="C35:C52">B35/32</f>
        <v>0</v>
      </c>
      <c r="D35" s="12">
        <v>0</v>
      </c>
      <c r="E35" s="11">
        <f aca="true" t="shared" si="10" ref="E35:E52">D35/15</f>
        <v>0</v>
      </c>
      <c r="F35" s="12">
        <v>0</v>
      </c>
      <c r="G35" s="11">
        <f aca="true" t="shared" si="11" ref="G35:G52">F35/1</f>
        <v>0</v>
      </c>
      <c r="H35" s="9">
        <v>19</v>
      </c>
      <c r="I35" s="10">
        <v>1</v>
      </c>
      <c r="J35" s="11">
        <f aca="true" t="shared" si="12" ref="J35:J52">H35/32</f>
        <v>0.59375</v>
      </c>
      <c r="K35" s="12">
        <v>0</v>
      </c>
      <c r="L35" s="11">
        <f aca="true" t="shared" si="13" ref="L35:L52">K35/21</f>
        <v>0</v>
      </c>
      <c r="M35" s="928">
        <v>3</v>
      </c>
      <c r="N35" s="306">
        <v>0</v>
      </c>
      <c r="O35" s="13">
        <v>0</v>
      </c>
      <c r="P35" s="14">
        <v>0</v>
      </c>
      <c r="Q35" s="11">
        <f aca="true" t="shared" si="14" ref="Q35:Q52">O35/12</f>
        <v>0</v>
      </c>
      <c r="R35" s="31">
        <f aca="true" t="shared" si="15" ref="R35:R52">B35+D35+H35+K35+M35+O35+F35</f>
        <v>22</v>
      </c>
      <c r="S35" s="14">
        <f t="shared" si="8"/>
        <v>1</v>
      </c>
      <c r="T35" s="76">
        <v>19</v>
      </c>
      <c r="U35" s="46" t="s">
        <v>4658</v>
      </c>
      <c r="V35" s="56" t="s">
        <v>4659</v>
      </c>
      <c r="W35" s="15"/>
      <c r="AE35" s="1352"/>
    </row>
    <row r="36" spans="1:31" s="169" customFormat="1" ht="12.75">
      <c r="A36" s="50" t="s">
        <v>142</v>
      </c>
      <c r="B36" s="9">
        <v>0</v>
      </c>
      <c r="C36" s="11">
        <f t="shared" si="9"/>
        <v>0</v>
      </c>
      <c r="D36" s="12">
        <v>0</v>
      </c>
      <c r="E36" s="11">
        <f t="shared" si="10"/>
        <v>0</v>
      </c>
      <c r="F36" s="12">
        <v>0</v>
      </c>
      <c r="G36" s="11">
        <f t="shared" si="11"/>
        <v>0</v>
      </c>
      <c r="H36" s="9">
        <v>28</v>
      </c>
      <c r="I36" s="10">
        <v>4</v>
      </c>
      <c r="J36" s="11">
        <f t="shared" si="12"/>
        <v>0.875</v>
      </c>
      <c r="K36" s="12">
        <v>11</v>
      </c>
      <c r="L36" s="11">
        <f t="shared" si="13"/>
        <v>0.5238095238095238</v>
      </c>
      <c r="M36" s="931">
        <v>0</v>
      </c>
      <c r="N36" s="306">
        <v>0</v>
      </c>
      <c r="O36" s="13">
        <v>0</v>
      </c>
      <c r="P36" s="14">
        <v>0</v>
      </c>
      <c r="Q36" s="11">
        <f t="shared" si="14"/>
        <v>0</v>
      </c>
      <c r="R36" s="31">
        <f t="shared" si="15"/>
        <v>39</v>
      </c>
      <c r="S36" s="14">
        <f t="shared" si="8"/>
        <v>4</v>
      </c>
      <c r="T36" s="76">
        <v>28</v>
      </c>
      <c r="U36" s="46" t="s">
        <v>4657</v>
      </c>
      <c r="V36" s="56" t="s">
        <v>9</v>
      </c>
      <c r="W36" s="15"/>
      <c r="X36"/>
      <c r="Y36"/>
      <c r="Z36" s="180"/>
      <c r="AA36" s="180"/>
      <c r="AC36"/>
      <c r="AD36"/>
      <c r="AE36"/>
    </row>
    <row r="37" spans="1:31" s="169" customFormat="1" ht="12.75">
      <c r="A37" s="8" t="s">
        <v>190</v>
      </c>
      <c r="B37" s="9">
        <v>0</v>
      </c>
      <c r="C37" s="11">
        <f t="shared" si="9"/>
        <v>0</v>
      </c>
      <c r="D37" s="12">
        <v>0</v>
      </c>
      <c r="E37" s="11">
        <f t="shared" si="10"/>
        <v>0</v>
      </c>
      <c r="F37" s="12">
        <v>0</v>
      </c>
      <c r="G37" s="11">
        <f t="shared" si="11"/>
        <v>0</v>
      </c>
      <c r="H37" s="9">
        <v>1</v>
      </c>
      <c r="I37" s="10">
        <v>0</v>
      </c>
      <c r="J37" s="11">
        <f t="shared" si="12"/>
        <v>0.03125</v>
      </c>
      <c r="K37" s="269">
        <v>0</v>
      </c>
      <c r="L37" s="11">
        <f t="shared" si="13"/>
        <v>0</v>
      </c>
      <c r="M37" s="932">
        <v>0</v>
      </c>
      <c r="N37" s="306">
        <v>0</v>
      </c>
      <c r="O37" s="13">
        <v>0</v>
      </c>
      <c r="P37" s="14">
        <v>0</v>
      </c>
      <c r="Q37" s="11">
        <f t="shared" si="14"/>
        <v>0</v>
      </c>
      <c r="R37" s="31">
        <f t="shared" si="15"/>
        <v>1</v>
      </c>
      <c r="S37" s="14">
        <f t="shared" si="8"/>
        <v>0</v>
      </c>
      <c r="T37" s="76">
        <v>1</v>
      </c>
      <c r="U37" s="272" t="s">
        <v>103</v>
      </c>
      <c r="V37" s="272" t="s">
        <v>103</v>
      </c>
      <c r="W37" s="15"/>
      <c r="X37"/>
      <c r="Y37"/>
      <c r="Z37"/>
      <c r="AA37"/>
      <c r="AC37"/>
      <c r="AD37"/>
      <c r="AE37"/>
    </row>
    <row r="38" spans="1:27" ht="12.75">
      <c r="A38" s="8" t="s">
        <v>0</v>
      </c>
      <c r="B38" s="9">
        <v>0</v>
      </c>
      <c r="C38" s="11">
        <f t="shared" si="9"/>
        <v>0</v>
      </c>
      <c r="D38" s="12">
        <v>0</v>
      </c>
      <c r="E38" s="11">
        <f t="shared" si="10"/>
        <v>0</v>
      </c>
      <c r="F38" s="12">
        <v>0</v>
      </c>
      <c r="G38" s="11">
        <f t="shared" si="11"/>
        <v>0</v>
      </c>
      <c r="H38" s="9">
        <v>5</v>
      </c>
      <c r="I38" s="10">
        <v>1</v>
      </c>
      <c r="J38" s="11">
        <f t="shared" si="12"/>
        <v>0.15625</v>
      </c>
      <c r="K38" s="12">
        <v>20</v>
      </c>
      <c r="L38" s="11">
        <f t="shared" si="13"/>
        <v>0.9523809523809523</v>
      </c>
      <c r="M38" s="928">
        <v>2</v>
      </c>
      <c r="N38" s="306">
        <v>0</v>
      </c>
      <c r="O38" s="13">
        <v>0</v>
      </c>
      <c r="P38" s="14">
        <v>0</v>
      </c>
      <c r="Q38" s="11">
        <f t="shared" si="14"/>
        <v>0</v>
      </c>
      <c r="R38" s="31">
        <f t="shared" si="15"/>
        <v>27</v>
      </c>
      <c r="S38" s="14">
        <f t="shared" si="8"/>
        <v>1</v>
      </c>
      <c r="T38" s="76">
        <v>25</v>
      </c>
      <c r="U38" s="56" t="s">
        <v>4660</v>
      </c>
      <c r="V38" s="56" t="s">
        <v>4661</v>
      </c>
      <c r="W38" s="15"/>
      <c r="Z38" s="180"/>
      <c r="AA38" s="1353"/>
    </row>
    <row r="39" spans="1:31" ht="12.75">
      <c r="A39" s="68" t="s">
        <v>10</v>
      </c>
      <c r="B39" s="9">
        <v>0</v>
      </c>
      <c r="C39" s="11">
        <f t="shared" si="9"/>
        <v>0</v>
      </c>
      <c r="D39" s="12">
        <v>0</v>
      </c>
      <c r="E39" s="11">
        <f t="shared" si="10"/>
        <v>0</v>
      </c>
      <c r="F39" s="12">
        <v>0</v>
      </c>
      <c r="G39" s="11">
        <f t="shared" si="11"/>
        <v>0</v>
      </c>
      <c r="H39" s="69">
        <v>3</v>
      </c>
      <c r="I39" s="70">
        <v>1</v>
      </c>
      <c r="J39" s="11">
        <f t="shared" si="12"/>
        <v>0.09375</v>
      </c>
      <c r="K39" s="71">
        <v>3</v>
      </c>
      <c r="L39" s="11">
        <f t="shared" si="13"/>
        <v>0.14285714285714285</v>
      </c>
      <c r="M39" s="931">
        <v>0</v>
      </c>
      <c r="N39" s="306">
        <v>0</v>
      </c>
      <c r="O39" s="13">
        <v>0</v>
      </c>
      <c r="P39" s="14">
        <v>0</v>
      </c>
      <c r="Q39" s="11">
        <f t="shared" si="14"/>
        <v>0</v>
      </c>
      <c r="R39" s="31">
        <f t="shared" si="15"/>
        <v>6</v>
      </c>
      <c r="S39" s="14">
        <f t="shared" si="8"/>
        <v>1</v>
      </c>
      <c r="T39" s="144">
        <v>4</v>
      </c>
      <c r="U39" s="61" t="s">
        <v>103</v>
      </c>
      <c r="V39" s="61" t="s">
        <v>103</v>
      </c>
      <c r="W39" s="15"/>
      <c r="X39" s="169"/>
      <c r="Y39" s="169"/>
      <c r="Z39" s="169"/>
      <c r="AA39" s="169"/>
      <c r="AE39" s="1352"/>
    </row>
    <row r="40" spans="1:23" ht="12.75">
      <c r="A40" s="68" t="s">
        <v>2197</v>
      </c>
      <c r="B40" s="9">
        <v>0</v>
      </c>
      <c r="C40" s="11">
        <f t="shared" si="9"/>
        <v>0</v>
      </c>
      <c r="D40" s="12">
        <v>0</v>
      </c>
      <c r="E40" s="11">
        <f t="shared" si="10"/>
        <v>0</v>
      </c>
      <c r="F40" s="12">
        <v>0</v>
      </c>
      <c r="G40" s="11">
        <f t="shared" si="11"/>
        <v>0</v>
      </c>
      <c r="H40" s="69">
        <v>1</v>
      </c>
      <c r="I40" s="70">
        <v>0</v>
      </c>
      <c r="J40" s="11">
        <f t="shared" si="12"/>
        <v>0.03125</v>
      </c>
      <c r="K40" s="71">
        <v>0</v>
      </c>
      <c r="L40" s="11">
        <f t="shared" si="13"/>
        <v>0</v>
      </c>
      <c r="M40" s="931">
        <v>0</v>
      </c>
      <c r="N40" s="306">
        <v>0</v>
      </c>
      <c r="O40" s="13">
        <v>0</v>
      </c>
      <c r="P40" s="14">
        <v>0</v>
      </c>
      <c r="Q40" s="11">
        <f t="shared" si="14"/>
        <v>0</v>
      </c>
      <c r="R40" s="31">
        <f t="shared" si="15"/>
        <v>1</v>
      </c>
      <c r="S40" s="14">
        <f t="shared" si="8"/>
        <v>0</v>
      </c>
      <c r="T40" s="144">
        <v>1</v>
      </c>
      <c r="U40" s="61" t="s">
        <v>103</v>
      </c>
      <c r="V40" s="61" t="s">
        <v>103</v>
      </c>
      <c r="W40" s="15"/>
    </row>
    <row r="41" spans="1:23" ht="12.75">
      <c r="A41" s="68" t="s">
        <v>27</v>
      </c>
      <c r="B41" s="9">
        <v>0</v>
      </c>
      <c r="C41" s="11">
        <f t="shared" si="9"/>
        <v>0</v>
      </c>
      <c r="D41" s="12">
        <v>0</v>
      </c>
      <c r="E41" s="11">
        <f t="shared" si="10"/>
        <v>0</v>
      </c>
      <c r="F41" s="12">
        <v>0</v>
      </c>
      <c r="G41" s="11">
        <f t="shared" si="11"/>
        <v>0</v>
      </c>
      <c r="H41" s="69">
        <v>6</v>
      </c>
      <c r="I41" s="70">
        <v>2</v>
      </c>
      <c r="J41" s="11">
        <f t="shared" si="12"/>
        <v>0.1875</v>
      </c>
      <c r="K41" s="71">
        <v>16</v>
      </c>
      <c r="L41" s="11">
        <f t="shared" si="13"/>
        <v>0.7619047619047619</v>
      </c>
      <c r="M41" s="931">
        <v>0</v>
      </c>
      <c r="N41" s="306">
        <v>0</v>
      </c>
      <c r="O41" s="13">
        <v>0</v>
      </c>
      <c r="P41" s="14">
        <v>0</v>
      </c>
      <c r="Q41" s="11">
        <f t="shared" si="14"/>
        <v>0</v>
      </c>
      <c r="R41" s="31">
        <f t="shared" si="15"/>
        <v>22</v>
      </c>
      <c r="S41" s="14">
        <f>P39:P41+N41+I41</f>
        <v>2</v>
      </c>
      <c r="T41" s="144">
        <v>20</v>
      </c>
      <c r="U41" s="61" t="s">
        <v>4662</v>
      </c>
      <c r="V41" s="61" t="s">
        <v>4662</v>
      </c>
      <c r="W41" s="15"/>
    </row>
    <row r="42" spans="1:23" ht="12.75">
      <c r="A42" s="68" t="s">
        <v>125</v>
      </c>
      <c r="B42" s="9">
        <v>0</v>
      </c>
      <c r="C42" s="11">
        <f t="shared" si="9"/>
        <v>0</v>
      </c>
      <c r="D42" s="12">
        <v>0</v>
      </c>
      <c r="E42" s="11">
        <f t="shared" si="10"/>
        <v>0</v>
      </c>
      <c r="F42" s="12">
        <v>0</v>
      </c>
      <c r="G42" s="11">
        <f t="shared" si="11"/>
        <v>0</v>
      </c>
      <c r="H42" s="69">
        <v>5</v>
      </c>
      <c r="I42" s="70">
        <v>0</v>
      </c>
      <c r="J42" s="11">
        <f t="shared" si="12"/>
        <v>0.15625</v>
      </c>
      <c r="K42" s="71">
        <v>21</v>
      </c>
      <c r="L42" s="11">
        <f t="shared" si="13"/>
        <v>1</v>
      </c>
      <c r="M42" s="931">
        <v>0</v>
      </c>
      <c r="N42" s="306">
        <v>0</v>
      </c>
      <c r="O42" s="13">
        <v>0</v>
      </c>
      <c r="P42" s="14">
        <v>0</v>
      </c>
      <c r="Q42" s="11">
        <f t="shared" si="14"/>
        <v>0</v>
      </c>
      <c r="R42" s="31">
        <f t="shared" si="15"/>
        <v>26</v>
      </c>
      <c r="S42" s="14">
        <f>P41:P42+N42+I42</f>
        <v>0</v>
      </c>
      <c r="T42" s="144">
        <v>24</v>
      </c>
      <c r="U42" s="61" t="s">
        <v>4663</v>
      </c>
      <c r="V42" s="61" t="s">
        <v>4663</v>
      </c>
      <c r="W42" s="15"/>
    </row>
    <row r="43" spans="1:27" ht="12.75">
      <c r="A43" s="50" t="s">
        <v>95</v>
      </c>
      <c r="B43" s="9">
        <v>0</v>
      </c>
      <c r="C43" s="11">
        <f t="shared" si="9"/>
        <v>0</v>
      </c>
      <c r="D43" s="12">
        <v>0</v>
      </c>
      <c r="E43" s="11">
        <f t="shared" si="10"/>
        <v>0</v>
      </c>
      <c r="F43" s="12">
        <v>0</v>
      </c>
      <c r="G43" s="11">
        <f t="shared" si="11"/>
        <v>0</v>
      </c>
      <c r="H43" s="9">
        <v>18</v>
      </c>
      <c r="I43" s="10">
        <v>3</v>
      </c>
      <c r="J43" s="11">
        <f t="shared" si="12"/>
        <v>0.5625</v>
      </c>
      <c r="K43" s="12">
        <v>18</v>
      </c>
      <c r="L43" s="11">
        <f t="shared" si="13"/>
        <v>0.8571428571428571</v>
      </c>
      <c r="M43" s="931">
        <v>5</v>
      </c>
      <c r="N43" s="306">
        <v>0</v>
      </c>
      <c r="O43" s="13">
        <v>0</v>
      </c>
      <c r="P43" s="14">
        <v>0</v>
      </c>
      <c r="Q43" s="11">
        <f t="shared" si="14"/>
        <v>0</v>
      </c>
      <c r="R43" s="31">
        <f t="shared" si="15"/>
        <v>41</v>
      </c>
      <c r="S43" s="14">
        <f>P42:P43+N43+I43</f>
        <v>3</v>
      </c>
      <c r="T43" s="76">
        <v>29</v>
      </c>
      <c r="U43" s="61" t="s">
        <v>4664</v>
      </c>
      <c r="V43" s="61" t="s">
        <v>6</v>
      </c>
      <c r="W43" s="15"/>
      <c r="Z43" s="268"/>
      <c r="AA43" s="268"/>
    </row>
    <row r="44" spans="1:31" s="2" customFormat="1" ht="12.75">
      <c r="A44" s="50" t="s">
        <v>96</v>
      </c>
      <c r="B44" s="9">
        <v>0</v>
      </c>
      <c r="C44" s="11">
        <f t="shared" si="9"/>
        <v>0</v>
      </c>
      <c r="D44" s="12">
        <v>0</v>
      </c>
      <c r="E44" s="11">
        <f t="shared" si="10"/>
        <v>0</v>
      </c>
      <c r="F44" s="12">
        <v>0</v>
      </c>
      <c r="G44" s="11">
        <f t="shared" si="11"/>
        <v>0</v>
      </c>
      <c r="H44" s="9">
        <v>1</v>
      </c>
      <c r="I44" s="10">
        <v>0</v>
      </c>
      <c r="J44" s="11">
        <f t="shared" si="12"/>
        <v>0.03125</v>
      </c>
      <c r="K44" s="12">
        <v>3</v>
      </c>
      <c r="L44" s="11">
        <f t="shared" si="13"/>
        <v>0.14285714285714285</v>
      </c>
      <c r="M44" s="931">
        <v>0</v>
      </c>
      <c r="N44" s="306">
        <v>0</v>
      </c>
      <c r="O44" s="13">
        <v>0</v>
      </c>
      <c r="P44" s="14">
        <v>0</v>
      </c>
      <c r="Q44" s="11">
        <f t="shared" si="14"/>
        <v>0</v>
      </c>
      <c r="R44" s="31">
        <f t="shared" si="15"/>
        <v>4</v>
      </c>
      <c r="S44" s="14">
        <f>P43:P44+N44+I44</f>
        <v>0</v>
      </c>
      <c r="T44" s="76">
        <v>4</v>
      </c>
      <c r="U44" s="46" t="s">
        <v>4665</v>
      </c>
      <c r="V44" s="56" t="s">
        <v>15</v>
      </c>
      <c r="W44" s="15"/>
      <c r="X44"/>
      <c r="Y44"/>
      <c r="Z44" s="268"/>
      <c r="AA44" s="268"/>
      <c r="AC44"/>
      <c r="AD44"/>
      <c r="AE44"/>
    </row>
    <row r="45" spans="1:23" ht="12.75">
      <c r="A45" s="50" t="s">
        <v>102</v>
      </c>
      <c r="B45" s="9">
        <v>0</v>
      </c>
      <c r="C45" s="11">
        <f t="shared" si="9"/>
        <v>0</v>
      </c>
      <c r="D45" s="12">
        <v>0</v>
      </c>
      <c r="E45" s="11">
        <f t="shared" si="10"/>
        <v>0</v>
      </c>
      <c r="F45" s="12">
        <v>0</v>
      </c>
      <c r="G45" s="11">
        <f t="shared" si="11"/>
        <v>0</v>
      </c>
      <c r="H45" s="9">
        <v>23</v>
      </c>
      <c r="I45" s="10">
        <v>2</v>
      </c>
      <c r="J45" s="11">
        <f t="shared" si="12"/>
        <v>0.71875</v>
      </c>
      <c r="K45" s="12">
        <v>0</v>
      </c>
      <c r="L45" s="11">
        <f t="shared" si="13"/>
        <v>0</v>
      </c>
      <c r="M45" s="931">
        <v>1</v>
      </c>
      <c r="N45" s="306">
        <v>0</v>
      </c>
      <c r="O45" s="13">
        <v>0</v>
      </c>
      <c r="P45" s="14">
        <v>0</v>
      </c>
      <c r="Q45" s="11">
        <f t="shared" si="14"/>
        <v>0</v>
      </c>
      <c r="R45" s="31">
        <f t="shared" si="15"/>
        <v>24</v>
      </c>
      <c r="S45" s="14">
        <f>P44:P45+N45+I45</f>
        <v>2</v>
      </c>
      <c r="T45" s="76">
        <v>23</v>
      </c>
      <c r="U45" s="46" t="s">
        <v>4657</v>
      </c>
      <c r="V45" s="46" t="s">
        <v>5</v>
      </c>
      <c r="W45" s="15"/>
    </row>
    <row r="46" spans="1:23" ht="12.75">
      <c r="A46" s="50" t="s">
        <v>2733</v>
      </c>
      <c r="B46" s="9">
        <v>0</v>
      </c>
      <c r="C46" s="11">
        <f t="shared" si="9"/>
        <v>0</v>
      </c>
      <c r="D46" s="12">
        <v>0</v>
      </c>
      <c r="E46" s="11">
        <f t="shared" si="10"/>
        <v>0</v>
      </c>
      <c r="F46" s="12">
        <v>0</v>
      </c>
      <c r="G46" s="11">
        <f t="shared" si="11"/>
        <v>0</v>
      </c>
      <c r="H46" s="9">
        <v>1</v>
      </c>
      <c r="I46" s="10">
        <v>0</v>
      </c>
      <c r="J46" s="11">
        <f t="shared" si="12"/>
        <v>0.03125</v>
      </c>
      <c r="K46" s="12">
        <v>0</v>
      </c>
      <c r="L46" s="11">
        <f t="shared" si="13"/>
        <v>0</v>
      </c>
      <c r="M46" s="931">
        <v>0</v>
      </c>
      <c r="N46" s="306">
        <v>0</v>
      </c>
      <c r="O46" s="13">
        <v>0</v>
      </c>
      <c r="P46" s="14">
        <v>0</v>
      </c>
      <c r="Q46" s="11">
        <f t="shared" si="14"/>
        <v>0</v>
      </c>
      <c r="R46" s="31">
        <f t="shared" si="15"/>
        <v>1</v>
      </c>
      <c r="S46" s="14">
        <f>P45:P46+N46+I46</f>
        <v>0</v>
      </c>
      <c r="T46" s="76">
        <v>1</v>
      </c>
      <c r="U46" s="46" t="s">
        <v>103</v>
      </c>
      <c r="V46" s="46" t="s">
        <v>103</v>
      </c>
      <c r="W46" s="15"/>
    </row>
    <row r="47" spans="1:23" ht="12.75">
      <c r="A47" s="50" t="s">
        <v>109</v>
      </c>
      <c r="B47" s="9">
        <v>0</v>
      </c>
      <c r="C47" s="11">
        <f t="shared" si="9"/>
        <v>0</v>
      </c>
      <c r="D47" s="12">
        <v>0</v>
      </c>
      <c r="E47" s="11">
        <f t="shared" si="10"/>
        <v>0</v>
      </c>
      <c r="F47" s="12">
        <v>0</v>
      </c>
      <c r="G47" s="11">
        <f t="shared" si="11"/>
        <v>0</v>
      </c>
      <c r="H47" s="9">
        <v>22</v>
      </c>
      <c r="I47" s="10">
        <v>3</v>
      </c>
      <c r="J47" s="11">
        <f t="shared" si="12"/>
        <v>0.6875</v>
      </c>
      <c r="K47" s="12">
        <v>1</v>
      </c>
      <c r="L47" s="11">
        <f t="shared" si="13"/>
        <v>0.047619047619047616</v>
      </c>
      <c r="M47" s="931">
        <v>2</v>
      </c>
      <c r="N47" s="306">
        <v>0</v>
      </c>
      <c r="O47" s="13">
        <v>0</v>
      </c>
      <c r="P47" s="14">
        <v>0</v>
      </c>
      <c r="Q47" s="11">
        <f t="shared" si="14"/>
        <v>0</v>
      </c>
      <c r="R47" s="31">
        <f t="shared" si="15"/>
        <v>25</v>
      </c>
      <c r="S47" s="14">
        <f>P45:P47+N47+I47</f>
        <v>3</v>
      </c>
      <c r="T47" s="76">
        <v>22</v>
      </c>
      <c r="U47" s="46" t="s">
        <v>4666</v>
      </c>
      <c r="V47" s="46" t="s">
        <v>7</v>
      </c>
      <c r="W47" s="15"/>
    </row>
    <row r="48" spans="1:23" ht="12.75">
      <c r="A48" s="50" t="s">
        <v>1366</v>
      </c>
      <c r="B48" s="9">
        <v>0</v>
      </c>
      <c r="C48" s="11">
        <f t="shared" si="9"/>
        <v>0</v>
      </c>
      <c r="D48" s="12">
        <v>0</v>
      </c>
      <c r="E48" s="11">
        <f t="shared" si="10"/>
        <v>0</v>
      </c>
      <c r="F48" s="12">
        <v>0</v>
      </c>
      <c r="G48" s="11">
        <f t="shared" si="11"/>
        <v>0</v>
      </c>
      <c r="H48" s="9">
        <v>6</v>
      </c>
      <c r="I48" s="10">
        <v>0</v>
      </c>
      <c r="J48" s="11">
        <f t="shared" si="12"/>
        <v>0.1875</v>
      </c>
      <c r="K48" s="12">
        <v>17</v>
      </c>
      <c r="L48" s="11">
        <f t="shared" si="13"/>
        <v>0.8095238095238095</v>
      </c>
      <c r="M48" s="931">
        <v>5</v>
      </c>
      <c r="N48" s="306">
        <v>0</v>
      </c>
      <c r="O48" s="13">
        <v>0</v>
      </c>
      <c r="P48" s="14">
        <v>0</v>
      </c>
      <c r="Q48" s="11">
        <f t="shared" si="14"/>
        <v>0</v>
      </c>
      <c r="R48" s="31">
        <f t="shared" si="15"/>
        <v>28</v>
      </c>
      <c r="S48" s="14">
        <f>P47:P48+N48+I48</f>
        <v>0</v>
      </c>
      <c r="T48" s="76">
        <v>19</v>
      </c>
      <c r="U48" s="61" t="s">
        <v>4667</v>
      </c>
      <c r="V48" s="56" t="s">
        <v>4667</v>
      </c>
      <c r="W48" s="15"/>
    </row>
    <row r="49" spans="1:27" ht="12.75">
      <c r="A49" s="50" t="s">
        <v>253</v>
      </c>
      <c r="B49" s="9">
        <v>0</v>
      </c>
      <c r="C49" s="11">
        <f t="shared" si="9"/>
        <v>0</v>
      </c>
      <c r="D49" s="12">
        <v>0</v>
      </c>
      <c r="E49" s="11">
        <f t="shared" si="10"/>
        <v>0</v>
      </c>
      <c r="F49" s="12">
        <v>0</v>
      </c>
      <c r="G49" s="11">
        <f t="shared" si="11"/>
        <v>0</v>
      </c>
      <c r="H49" s="9">
        <v>22</v>
      </c>
      <c r="I49" s="10">
        <v>3</v>
      </c>
      <c r="J49" s="11">
        <f t="shared" si="12"/>
        <v>0.6875</v>
      </c>
      <c r="K49" s="12">
        <v>11</v>
      </c>
      <c r="L49" s="11">
        <f t="shared" si="13"/>
        <v>0.5238095238095238</v>
      </c>
      <c r="M49" s="931">
        <v>1</v>
      </c>
      <c r="N49" s="306">
        <v>0</v>
      </c>
      <c r="O49" s="13">
        <v>0</v>
      </c>
      <c r="P49" s="14">
        <v>0</v>
      </c>
      <c r="Q49" s="11">
        <f t="shared" si="14"/>
        <v>0</v>
      </c>
      <c r="R49" s="31">
        <f t="shared" si="15"/>
        <v>34</v>
      </c>
      <c r="S49" s="14">
        <f>P48:P49+N49+I49</f>
        <v>3</v>
      </c>
      <c r="T49" s="76">
        <v>29</v>
      </c>
      <c r="U49" s="61" t="s">
        <v>4657</v>
      </c>
      <c r="V49" s="56" t="s">
        <v>4657</v>
      </c>
      <c r="W49" s="15"/>
      <c r="X49" s="30"/>
      <c r="Y49" s="30"/>
      <c r="Z49" s="30"/>
      <c r="AA49" s="30"/>
    </row>
    <row r="50" spans="1:23" ht="12.75">
      <c r="A50" s="50" t="s">
        <v>170</v>
      </c>
      <c r="B50" s="9">
        <v>0</v>
      </c>
      <c r="C50" s="11">
        <f t="shared" si="9"/>
        <v>0</v>
      </c>
      <c r="D50" s="12">
        <v>0</v>
      </c>
      <c r="E50" s="11">
        <f t="shared" si="10"/>
        <v>0</v>
      </c>
      <c r="F50" s="12">
        <v>0</v>
      </c>
      <c r="G50" s="11">
        <f t="shared" si="11"/>
        <v>0</v>
      </c>
      <c r="H50" s="9">
        <v>1</v>
      </c>
      <c r="I50" s="10">
        <v>1</v>
      </c>
      <c r="J50" s="11">
        <f t="shared" si="12"/>
        <v>0.03125</v>
      </c>
      <c r="K50" s="12">
        <v>0</v>
      </c>
      <c r="L50" s="11">
        <f t="shared" si="13"/>
        <v>0</v>
      </c>
      <c r="M50" s="931">
        <v>0</v>
      </c>
      <c r="N50" s="306">
        <v>0</v>
      </c>
      <c r="O50" s="13">
        <v>0</v>
      </c>
      <c r="P50" s="14">
        <v>0</v>
      </c>
      <c r="Q50" s="11">
        <f t="shared" si="14"/>
        <v>0</v>
      </c>
      <c r="R50" s="31">
        <f t="shared" si="15"/>
        <v>1</v>
      </c>
      <c r="S50" s="14">
        <f>P49:P50+N50+I50</f>
        <v>1</v>
      </c>
      <c r="T50" s="76">
        <v>1</v>
      </c>
      <c r="U50" s="61" t="s">
        <v>103</v>
      </c>
      <c r="V50" s="56" t="s">
        <v>103</v>
      </c>
      <c r="W50" s="15"/>
    </row>
    <row r="51" spans="1:23" ht="12.75">
      <c r="A51" s="8" t="s">
        <v>254</v>
      </c>
      <c r="B51" s="9">
        <v>0</v>
      </c>
      <c r="C51" s="11">
        <f t="shared" si="9"/>
        <v>0</v>
      </c>
      <c r="D51" s="12">
        <v>0</v>
      </c>
      <c r="E51" s="11">
        <f t="shared" si="10"/>
        <v>0</v>
      </c>
      <c r="F51" s="12">
        <v>0</v>
      </c>
      <c r="G51" s="11">
        <f t="shared" si="11"/>
        <v>0</v>
      </c>
      <c r="H51" s="9">
        <v>1</v>
      </c>
      <c r="I51" s="10">
        <v>1</v>
      </c>
      <c r="J51" s="11">
        <f t="shared" si="12"/>
        <v>0.03125</v>
      </c>
      <c r="K51" s="12">
        <v>0</v>
      </c>
      <c r="L51" s="11">
        <f t="shared" si="13"/>
        <v>0</v>
      </c>
      <c r="M51" s="928">
        <v>0</v>
      </c>
      <c r="N51" s="306">
        <v>0</v>
      </c>
      <c r="O51" s="13">
        <v>0</v>
      </c>
      <c r="P51" s="14">
        <v>0</v>
      </c>
      <c r="Q51" s="11">
        <f t="shared" si="14"/>
        <v>0</v>
      </c>
      <c r="R51" s="31">
        <f t="shared" si="15"/>
        <v>1</v>
      </c>
      <c r="S51" s="14">
        <f>P50:P51+N51+I51</f>
        <v>1</v>
      </c>
      <c r="T51" s="76">
        <v>1</v>
      </c>
      <c r="U51" s="61" t="s">
        <v>103</v>
      </c>
      <c r="V51" s="56" t="s">
        <v>103</v>
      </c>
      <c r="W51" s="15"/>
    </row>
    <row r="52" spans="1:23" ht="13.5" thickBot="1">
      <c r="A52" s="159" t="s">
        <v>184</v>
      </c>
      <c r="B52" s="160">
        <v>0</v>
      </c>
      <c r="C52" s="304">
        <f t="shared" si="9"/>
        <v>0</v>
      </c>
      <c r="D52" s="289">
        <v>0</v>
      </c>
      <c r="E52" s="304">
        <f t="shared" si="10"/>
        <v>0</v>
      </c>
      <c r="F52" s="289">
        <v>0</v>
      </c>
      <c r="G52" s="304">
        <f t="shared" si="11"/>
        <v>0</v>
      </c>
      <c r="H52" s="160">
        <v>1</v>
      </c>
      <c r="I52" s="161">
        <v>0</v>
      </c>
      <c r="J52" s="304">
        <f t="shared" si="12"/>
        <v>0.03125</v>
      </c>
      <c r="K52" s="127">
        <v>7</v>
      </c>
      <c r="L52" s="304">
        <f t="shared" si="13"/>
        <v>0.3333333333333333</v>
      </c>
      <c r="M52" s="933">
        <v>1</v>
      </c>
      <c r="N52" s="307">
        <v>0</v>
      </c>
      <c r="O52" s="298">
        <v>0</v>
      </c>
      <c r="P52" s="308">
        <v>0</v>
      </c>
      <c r="Q52" s="304">
        <f t="shared" si="14"/>
        <v>0</v>
      </c>
      <c r="R52" s="300">
        <f t="shared" si="15"/>
        <v>9</v>
      </c>
      <c r="S52" s="308">
        <f>P51:P52+N52+I52</f>
        <v>0</v>
      </c>
      <c r="T52" s="164">
        <v>8</v>
      </c>
      <c r="U52" s="165" t="s">
        <v>4658</v>
      </c>
      <c r="V52" s="273" t="s">
        <v>189</v>
      </c>
      <c r="W52" s="15"/>
    </row>
    <row r="53" spans="1:23" ht="12.75">
      <c r="A53" s="16"/>
      <c r="B53" s="17"/>
      <c r="C53" s="18"/>
      <c r="D53" s="17"/>
      <c r="E53" s="18"/>
      <c r="F53" s="17"/>
      <c r="G53" s="18"/>
      <c r="H53" s="17"/>
      <c r="I53" s="17"/>
      <c r="J53" s="19"/>
      <c r="K53" s="17"/>
      <c r="L53" s="18"/>
      <c r="M53" s="934"/>
      <c r="N53" s="18"/>
      <c r="O53" s="17"/>
      <c r="P53" s="18"/>
      <c r="Q53" s="19"/>
      <c r="R53" s="33"/>
      <c r="S53" s="18"/>
      <c r="T53" s="500"/>
      <c r="U53" s="64"/>
      <c r="V53" s="15"/>
      <c r="W53" s="15"/>
    </row>
    <row r="54" spans="1:23" ht="12.75">
      <c r="A54" s="20" t="s">
        <v>1716</v>
      </c>
      <c r="B54" s="17"/>
      <c r="C54" s="18"/>
      <c r="D54" s="17"/>
      <c r="E54" s="18"/>
      <c r="F54" s="17"/>
      <c r="G54" s="18"/>
      <c r="H54" s="17"/>
      <c r="I54" s="17"/>
      <c r="J54" s="19"/>
      <c r="K54" s="17"/>
      <c r="L54" s="18"/>
      <c r="M54" s="934"/>
      <c r="N54" s="18"/>
      <c r="O54" s="18"/>
      <c r="P54" s="18"/>
      <c r="Q54" s="19"/>
      <c r="R54" s="33"/>
      <c r="S54" s="18"/>
      <c r="T54" s="500"/>
      <c r="U54" s="64"/>
      <c r="V54" s="15"/>
      <c r="W54" s="15"/>
    </row>
    <row r="55" spans="1:23" ht="12.75">
      <c r="A55" s="21" t="s">
        <v>85</v>
      </c>
      <c r="B55" s="21" t="s">
        <v>97</v>
      </c>
      <c r="E55" s="22" t="s">
        <v>98</v>
      </c>
      <c r="G55" s="22"/>
      <c r="H55" s="26"/>
      <c r="I55" s="26"/>
      <c r="J55" s="291"/>
      <c r="K55" s="17"/>
      <c r="N55" s="18"/>
      <c r="O55" s="18"/>
      <c r="P55" s="18"/>
      <c r="Q55" s="19"/>
      <c r="R55" s="33"/>
      <c r="S55" s="18"/>
      <c r="T55" s="500"/>
      <c r="U55" s="64"/>
      <c r="V55" s="15"/>
      <c r="W55" s="15"/>
    </row>
    <row r="56" spans="1:23" s="169" customFormat="1" ht="12.75">
      <c r="A56" s="499" t="s">
        <v>35</v>
      </c>
      <c r="B56" s="23" t="s">
        <v>645</v>
      </c>
      <c r="C56" s="500"/>
      <c r="D56" s="501"/>
      <c r="E56" s="503" t="s">
        <v>212</v>
      </c>
      <c r="F56" s="501"/>
      <c r="G56" s="503"/>
      <c r="H56" s="290"/>
      <c r="I56" s="290"/>
      <c r="J56" s="291"/>
      <c r="K56" s="501"/>
      <c r="L56" s="500"/>
      <c r="M56" s="936"/>
      <c r="N56" s="504"/>
      <c r="O56" s="26"/>
      <c r="P56" s="500"/>
      <c r="Q56" s="501"/>
      <c r="R56" s="503"/>
      <c r="S56" s="500"/>
      <c r="T56" s="500"/>
      <c r="U56" s="502"/>
      <c r="W56" s="170"/>
    </row>
    <row r="57" spans="1:23" s="169" customFormat="1" ht="12.75">
      <c r="A57" s="23" t="s">
        <v>141</v>
      </c>
      <c r="B57" s="26" t="s">
        <v>1393</v>
      </c>
      <c r="C57" s="500"/>
      <c r="D57" s="501"/>
      <c r="E57" s="503" t="s">
        <v>1346</v>
      </c>
      <c r="F57" s="501"/>
      <c r="G57" s="503"/>
      <c r="H57" s="290"/>
      <c r="I57" s="290"/>
      <c r="J57" s="291"/>
      <c r="K57" s="501"/>
      <c r="L57" s="500"/>
      <c r="M57" s="936"/>
      <c r="N57" s="504"/>
      <c r="O57" s="26"/>
      <c r="P57" s="24"/>
      <c r="Q57" s="7"/>
      <c r="R57" s="549"/>
      <c r="S57" s="500"/>
      <c r="T57" s="500"/>
      <c r="U57" s="502"/>
      <c r="V57" s="170"/>
      <c r="W57" s="170"/>
    </row>
    <row r="58" spans="1:23" s="169" customFormat="1" ht="12.75">
      <c r="A58" s="504" t="s">
        <v>1366</v>
      </c>
      <c r="B58" s="26" t="s">
        <v>1393</v>
      </c>
      <c r="C58" s="500"/>
      <c r="D58" s="501"/>
      <c r="E58" s="503" t="s">
        <v>1412</v>
      </c>
      <c r="F58" s="501"/>
      <c r="G58" s="503"/>
      <c r="H58" s="290"/>
      <c r="I58" s="290"/>
      <c r="J58" s="291"/>
      <c r="K58" s="501"/>
      <c r="L58" s="500"/>
      <c r="M58" s="936"/>
      <c r="N58" s="504"/>
      <c r="O58" s="26"/>
      <c r="P58" s="24"/>
      <c r="Q58" s="7"/>
      <c r="R58" s="549"/>
      <c r="S58" s="500"/>
      <c r="T58" s="500"/>
      <c r="U58" s="502"/>
      <c r="V58" s="170"/>
      <c r="W58" s="170"/>
    </row>
    <row r="59" spans="1:23" s="169" customFormat="1" ht="12.75">
      <c r="A59" s="504" t="s">
        <v>95</v>
      </c>
      <c r="B59" s="26" t="s">
        <v>204</v>
      </c>
      <c r="C59" s="500"/>
      <c r="D59" s="501"/>
      <c r="E59" s="503" t="s">
        <v>326</v>
      </c>
      <c r="F59" s="501"/>
      <c r="G59" s="503"/>
      <c r="H59" s="290"/>
      <c r="I59" s="290"/>
      <c r="J59" s="291"/>
      <c r="K59" s="501"/>
      <c r="L59" s="500"/>
      <c r="M59" s="936"/>
      <c r="N59" s="504"/>
      <c r="O59" s="26"/>
      <c r="P59" s="500"/>
      <c r="Q59" s="501"/>
      <c r="R59" s="503"/>
      <c r="S59" s="500"/>
      <c r="T59" s="500"/>
      <c r="U59" s="502"/>
      <c r="V59" s="170"/>
      <c r="W59" s="170"/>
    </row>
    <row r="60" spans="1:23" s="169" customFormat="1" ht="12.75">
      <c r="A60" s="504" t="s">
        <v>110</v>
      </c>
      <c r="B60" s="26" t="s">
        <v>1394</v>
      </c>
      <c r="C60" s="500"/>
      <c r="D60" s="501"/>
      <c r="E60" s="503" t="s">
        <v>326</v>
      </c>
      <c r="F60" s="501"/>
      <c r="G60" s="503"/>
      <c r="H60" s="290"/>
      <c r="I60" s="290"/>
      <c r="J60" s="291"/>
      <c r="K60" s="501"/>
      <c r="L60" s="500"/>
      <c r="M60" s="936"/>
      <c r="N60" s="499"/>
      <c r="O60" s="23"/>
      <c r="P60" s="500"/>
      <c r="Q60" s="501"/>
      <c r="R60" s="503"/>
      <c r="S60" s="500"/>
      <c r="T60" s="500"/>
      <c r="U60" s="502"/>
      <c r="V60" s="170"/>
      <c r="W60" s="170"/>
    </row>
    <row r="61" spans="1:23" s="169" customFormat="1" ht="12.75">
      <c r="A61" s="504" t="s">
        <v>95</v>
      </c>
      <c r="B61" s="26" t="s">
        <v>1394</v>
      </c>
      <c r="C61" s="500"/>
      <c r="D61" s="501"/>
      <c r="E61" s="503" t="s">
        <v>209</v>
      </c>
      <c r="F61" s="501"/>
      <c r="G61" s="503"/>
      <c r="H61" s="290"/>
      <c r="I61" s="290"/>
      <c r="J61" s="291"/>
      <c r="K61" s="501"/>
      <c r="L61" s="500"/>
      <c r="M61" s="936"/>
      <c r="N61" s="504"/>
      <c r="O61" s="706"/>
      <c r="Q61" s="7"/>
      <c r="R61" s="705"/>
      <c r="S61" s="500"/>
      <c r="T61" s="500"/>
      <c r="U61" s="502"/>
      <c r="V61" s="170"/>
      <c r="W61" s="170"/>
    </row>
    <row r="62" spans="1:23" s="169" customFormat="1" ht="12.75">
      <c r="A62" s="504" t="s">
        <v>110</v>
      </c>
      <c r="B62" s="26" t="s">
        <v>218</v>
      </c>
      <c r="C62" s="500"/>
      <c r="D62" s="501"/>
      <c r="E62" s="503" t="s">
        <v>326</v>
      </c>
      <c r="F62" s="501"/>
      <c r="G62" s="503"/>
      <c r="H62" s="290"/>
      <c r="I62" s="290"/>
      <c r="J62" s="291"/>
      <c r="K62" s="501"/>
      <c r="L62" s="500"/>
      <c r="M62" s="936"/>
      <c r="N62" s="504"/>
      <c r="O62" s="26"/>
      <c r="P62" s="500"/>
      <c r="Q62" s="501"/>
      <c r="R62" s="503"/>
      <c r="S62" s="500"/>
      <c r="T62" s="500"/>
      <c r="U62" s="502"/>
      <c r="V62" s="170"/>
      <c r="W62" s="170"/>
    </row>
    <row r="63" spans="1:23" s="169" customFormat="1" ht="12.75">
      <c r="A63" s="504" t="s">
        <v>83</v>
      </c>
      <c r="B63" s="26" t="s">
        <v>218</v>
      </c>
      <c r="C63" s="500"/>
      <c r="D63" s="501"/>
      <c r="E63" s="503" t="s">
        <v>326</v>
      </c>
      <c r="F63" s="501"/>
      <c r="G63" s="503"/>
      <c r="H63" s="290"/>
      <c r="I63" s="290"/>
      <c r="J63" s="291"/>
      <c r="K63" s="501"/>
      <c r="L63" s="500"/>
      <c r="M63" s="936"/>
      <c r="N63" s="504"/>
      <c r="O63" s="26"/>
      <c r="P63" s="500"/>
      <c r="Q63" s="501"/>
      <c r="R63" s="503"/>
      <c r="S63" s="500"/>
      <c r="T63" s="1355"/>
      <c r="U63" s="502"/>
      <c r="V63" s="170"/>
      <c r="W63" s="170"/>
    </row>
    <row r="64" spans="1:23" s="169" customFormat="1" ht="12.75">
      <c r="A64" s="504" t="s">
        <v>110</v>
      </c>
      <c r="B64" s="26" t="s">
        <v>1438</v>
      </c>
      <c r="C64" s="500"/>
      <c r="D64" s="501"/>
      <c r="E64" s="503" t="s">
        <v>326</v>
      </c>
      <c r="F64" s="501"/>
      <c r="G64" s="503"/>
      <c r="H64" s="290"/>
      <c r="I64" s="290"/>
      <c r="J64" s="291"/>
      <c r="K64" s="501"/>
      <c r="L64" s="500"/>
      <c r="M64" s="936"/>
      <c r="N64" s="504"/>
      <c r="O64" s="706"/>
      <c r="R64" s="705"/>
      <c r="S64" s="500"/>
      <c r="T64" s="1355"/>
      <c r="U64" s="502"/>
      <c r="V64" s="170"/>
      <c r="W64" s="170"/>
    </row>
    <row r="65" spans="1:23" s="169" customFormat="1" ht="12.75">
      <c r="A65" s="504" t="s">
        <v>76</v>
      </c>
      <c r="B65" s="26" t="s">
        <v>1462</v>
      </c>
      <c r="C65" s="500"/>
      <c r="D65" s="501"/>
      <c r="E65" s="503" t="s">
        <v>1373</v>
      </c>
      <c r="F65" s="501"/>
      <c r="G65" s="503"/>
      <c r="H65" s="290"/>
      <c r="I65" s="290"/>
      <c r="J65" s="291"/>
      <c r="K65" s="501"/>
      <c r="L65" s="500"/>
      <c r="M65" s="936"/>
      <c r="N65" s="504"/>
      <c r="O65" s="26"/>
      <c r="P65" s="24"/>
      <c r="Q65" s="7"/>
      <c r="R65" s="549"/>
      <c r="S65" s="500"/>
      <c r="T65" s="1355"/>
      <c r="U65" s="502"/>
      <c r="V65" s="170"/>
      <c r="W65" s="170"/>
    </row>
    <row r="66" spans="1:23" s="169" customFormat="1" ht="12.75">
      <c r="A66" s="504" t="s">
        <v>109</v>
      </c>
      <c r="B66" s="26" t="s">
        <v>326</v>
      </c>
      <c r="C66" s="500"/>
      <c r="D66" s="501"/>
      <c r="E66" s="503" t="s">
        <v>245</v>
      </c>
      <c r="F66" s="501"/>
      <c r="G66" s="503"/>
      <c r="H66" s="290"/>
      <c r="I66" s="290"/>
      <c r="J66" s="291"/>
      <c r="K66" s="501"/>
      <c r="L66" s="500"/>
      <c r="M66" s="936"/>
      <c r="N66" s="504"/>
      <c r="O66" s="26"/>
      <c r="P66" s="500"/>
      <c r="Q66" s="501"/>
      <c r="R66" s="503"/>
      <c r="S66" s="500"/>
      <c r="T66" s="1355"/>
      <c r="U66" s="502"/>
      <c r="V66" s="170"/>
      <c r="W66" s="170"/>
    </row>
    <row r="67" spans="1:23" s="169" customFormat="1" ht="12.75">
      <c r="A67" s="504" t="s">
        <v>35</v>
      </c>
      <c r="B67" s="706" t="s">
        <v>1354</v>
      </c>
      <c r="D67" s="7"/>
      <c r="E67" s="705" t="s">
        <v>1632</v>
      </c>
      <c r="F67" s="7"/>
      <c r="G67" s="705"/>
      <c r="I67" s="290"/>
      <c r="K67" s="7"/>
      <c r="L67" s="24"/>
      <c r="M67" s="937"/>
      <c r="N67" s="504"/>
      <c r="O67" s="26"/>
      <c r="P67" s="500"/>
      <c r="Q67" s="501"/>
      <c r="R67" s="503"/>
      <c r="S67" s="7"/>
      <c r="T67" s="1355"/>
      <c r="U67" s="65"/>
      <c r="V67" s="26"/>
      <c r="W67" s="170"/>
    </row>
    <row r="68" spans="1:23" s="169" customFormat="1" ht="12.75">
      <c r="A68" s="504" t="s">
        <v>95</v>
      </c>
      <c r="B68" s="706" t="s">
        <v>1664</v>
      </c>
      <c r="E68" s="705" t="s">
        <v>638</v>
      </c>
      <c r="G68" s="705"/>
      <c r="I68" s="290"/>
      <c r="K68" s="7"/>
      <c r="L68" s="24"/>
      <c r="M68" s="937"/>
      <c r="N68" s="504"/>
      <c r="O68" s="26"/>
      <c r="P68" s="500"/>
      <c r="Q68" s="501"/>
      <c r="R68" s="503"/>
      <c r="S68" s="7"/>
      <c r="T68" s="1355"/>
      <c r="U68" s="65"/>
      <c r="V68" s="26"/>
      <c r="W68" s="170"/>
    </row>
    <row r="69" spans="1:23" s="1298" customFormat="1" ht="12.75">
      <c r="A69" s="1290" t="s">
        <v>95</v>
      </c>
      <c r="B69" s="1291" t="s">
        <v>1665</v>
      </c>
      <c r="C69" s="1292"/>
      <c r="D69" s="1293"/>
      <c r="E69" s="1294" t="s">
        <v>1637</v>
      </c>
      <c r="F69" s="1293"/>
      <c r="G69" s="1294"/>
      <c r="H69" s="1293"/>
      <c r="I69" s="1291"/>
      <c r="J69" s="1292"/>
      <c r="K69" s="1293"/>
      <c r="L69" s="1292"/>
      <c r="M69" s="1295"/>
      <c r="N69" s="1290"/>
      <c r="O69" s="1291"/>
      <c r="P69" s="1292"/>
      <c r="Q69" s="1293"/>
      <c r="R69" s="1294"/>
      <c r="S69" s="1293"/>
      <c r="T69" s="1355"/>
      <c r="U69" s="1296"/>
      <c r="V69" s="1291"/>
      <c r="W69" s="1297"/>
    </row>
    <row r="70" spans="1:20" ht="12.75">
      <c r="A70" s="504" t="s">
        <v>83</v>
      </c>
      <c r="B70" s="26" t="s">
        <v>1354</v>
      </c>
      <c r="E70" s="549" t="s">
        <v>326</v>
      </c>
      <c r="G70" s="549"/>
      <c r="N70" s="504"/>
      <c r="O70" s="26"/>
      <c r="P70" s="500"/>
      <c r="Q70" s="501"/>
      <c r="R70" s="503"/>
      <c r="T70" s="1355"/>
    </row>
    <row r="71" spans="1:18" ht="12.75">
      <c r="A71" s="504" t="s">
        <v>83</v>
      </c>
      <c r="B71" s="26" t="s">
        <v>1666</v>
      </c>
      <c r="E71" s="549" t="s">
        <v>326</v>
      </c>
      <c r="G71" s="549"/>
      <c r="N71" s="504"/>
      <c r="O71" s="26"/>
      <c r="P71" s="24"/>
      <c r="Q71" s="7"/>
      <c r="R71" s="549"/>
    </row>
    <row r="72" spans="1:18" ht="12.75">
      <c r="A72" s="504" t="s">
        <v>83</v>
      </c>
      <c r="B72" s="26" t="s">
        <v>1666</v>
      </c>
      <c r="E72" s="549" t="s">
        <v>1460</v>
      </c>
      <c r="G72" s="549"/>
      <c r="N72" s="504"/>
      <c r="O72" s="26"/>
      <c r="P72" s="24"/>
      <c r="Q72" s="7"/>
      <c r="R72" s="549"/>
    </row>
    <row r="73" spans="1:18" ht="12.75">
      <c r="A73" s="504" t="s">
        <v>13</v>
      </c>
      <c r="B73" s="26" t="s">
        <v>1666</v>
      </c>
      <c r="E73" s="549" t="s">
        <v>326</v>
      </c>
      <c r="G73" s="549"/>
      <c r="N73" s="504"/>
      <c r="O73" s="26"/>
      <c r="P73" s="24"/>
      <c r="Q73" s="7"/>
      <c r="R73" s="549"/>
    </row>
    <row r="74" spans="1:18" ht="12.75">
      <c r="A74" s="504" t="s">
        <v>75</v>
      </c>
      <c r="B74" s="26" t="s">
        <v>222</v>
      </c>
      <c r="E74" s="549" t="s">
        <v>2030</v>
      </c>
      <c r="G74" s="549"/>
      <c r="N74" s="504"/>
      <c r="O74" s="26"/>
      <c r="P74" s="24"/>
      <c r="Q74" s="7"/>
      <c r="R74" s="549"/>
    </row>
    <row r="75" spans="1:18" ht="12.75">
      <c r="A75" s="504" t="s">
        <v>1386</v>
      </c>
      <c r="B75" s="26" t="s">
        <v>222</v>
      </c>
      <c r="E75" s="549" t="s">
        <v>2031</v>
      </c>
      <c r="G75" s="549"/>
      <c r="N75" s="504"/>
      <c r="O75" s="26"/>
      <c r="P75" s="24"/>
      <c r="Q75" s="7"/>
      <c r="R75" s="549"/>
    </row>
    <row r="76" spans="1:18" ht="12.75">
      <c r="A76" s="504" t="s">
        <v>73</v>
      </c>
      <c r="B76" s="26" t="s">
        <v>222</v>
      </c>
      <c r="E76" s="549" t="s">
        <v>2032</v>
      </c>
      <c r="G76" s="549"/>
      <c r="N76" s="504"/>
      <c r="O76" s="26"/>
      <c r="P76" s="24"/>
      <c r="Q76" s="7"/>
      <c r="R76" s="549"/>
    </row>
    <row r="77" spans="1:18" ht="12.75">
      <c r="A77" s="504" t="s">
        <v>101</v>
      </c>
      <c r="B77" s="26" t="s">
        <v>222</v>
      </c>
      <c r="E77" s="549" t="s">
        <v>244</v>
      </c>
      <c r="G77" s="549"/>
      <c r="N77" s="23"/>
      <c r="O77" s="26"/>
      <c r="P77" s="500"/>
      <c r="Q77" s="501"/>
      <c r="R77" s="503"/>
    </row>
    <row r="78" spans="1:18" ht="12.75">
      <c r="A78" s="504" t="s">
        <v>253</v>
      </c>
      <c r="B78" s="26" t="s">
        <v>222</v>
      </c>
      <c r="E78" s="549" t="s">
        <v>212</v>
      </c>
      <c r="G78" s="549"/>
      <c r="N78" s="504"/>
      <c r="O78" s="26"/>
      <c r="P78" s="24"/>
      <c r="Q78" s="7"/>
      <c r="R78" s="549"/>
    </row>
    <row r="79" spans="1:18" ht="12.75">
      <c r="A79" s="504" t="s">
        <v>13</v>
      </c>
      <c r="B79" s="26" t="s">
        <v>1377</v>
      </c>
      <c r="E79" s="549" t="s">
        <v>326</v>
      </c>
      <c r="G79" s="549"/>
      <c r="N79" s="504"/>
      <c r="O79" s="26"/>
      <c r="P79" s="24"/>
      <c r="Q79" s="7"/>
      <c r="R79" s="549"/>
    </row>
    <row r="80" spans="1:18" ht="12.75">
      <c r="A80" s="504" t="s">
        <v>1366</v>
      </c>
      <c r="B80" s="26" t="s">
        <v>1377</v>
      </c>
      <c r="E80" s="549" t="s">
        <v>638</v>
      </c>
      <c r="G80" s="549"/>
      <c r="N80" s="504"/>
      <c r="O80" s="26"/>
      <c r="P80" s="500"/>
      <c r="Q80" s="501"/>
      <c r="R80" s="503"/>
    </row>
    <row r="81" spans="1:18" ht="12.75">
      <c r="A81" s="504" t="s">
        <v>13</v>
      </c>
      <c r="B81" s="26" t="s">
        <v>29</v>
      </c>
      <c r="E81" s="549" t="s">
        <v>326</v>
      </c>
      <c r="G81" s="549"/>
      <c r="N81" s="504"/>
      <c r="O81" s="26"/>
      <c r="P81" s="24"/>
      <c r="Q81" s="7"/>
      <c r="R81" s="549"/>
    </row>
    <row r="82" spans="1:18" ht="12.75">
      <c r="A82" s="504" t="s">
        <v>110</v>
      </c>
      <c r="B82" s="26" t="s">
        <v>29</v>
      </c>
      <c r="E82" s="549" t="s">
        <v>606</v>
      </c>
      <c r="G82" s="549"/>
      <c r="N82" s="504"/>
      <c r="O82" s="26"/>
      <c r="P82" s="24"/>
      <c r="Q82" s="7"/>
      <c r="R82" s="549"/>
    </row>
    <row r="83" spans="1:18" ht="12.75">
      <c r="A83" s="504" t="s">
        <v>1366</v>
      </c>
      <c r="B83" s="26" t="s">
        <v>641</v>
      </c>
      <c r="E83" s="549" t="s">
        <v>638</v>
      </c>
      <c r="G83" s="549"/>
      <c r="N83" s="504"/>
      <c r="O83" s="26"/>
      <c r="P83" s="24"/>
      <c r="Q83" s="7"/>
      <c r="R83" s="549"/>
    </row>
    <row r="84" spans="1:18" ht="12.75">
      <c r="A84" s="504" t="s">
        <v>13</v>
      </c>
      <c r="B84" s="26" t="s">
        <v>641</v>
      </c>
      <c r="E84" s="549" t="s">
        <v>326</v>
      </c>
      <c r="G84" s="549"/>
      <c r="N84" s="504"/>
      <c r="O84" s="26"/>
      <c r="P84" s="24"/>
      <c r="Q84" s="7"/>
      <c r="R84" s="549"/>
    </row>
    <row r="85" spans="1:18" ht="12.75">
      <c r="A85" s="504" t="s">
        <v>184</v>
      </c>
      <c r="B85" s="26" t="s">
        <v>4641</v>
      </c>
      <c r="E85" s="549" t="s">
        <v>2029</v>
      </c>
      <c r="G85" s="549"/>
      <c r="N85" s="504"/>
      <c r="O85" s="26"/>
      <c r="P85" s="24"/>
      <c r="Q85" s="7"/>
      <c r="R85" s="549"/>
    </row>
    <row r="86" spans="1:18" ht="12.75">
      <c r="A86" s="504" t="s">
        <v>83</v>
      </c>
      <c r="B86" s="26" t="s">
        <v>361</v>
      </c>
      <c r="E86" s="549" t="s">
        <v>1686</v>
      </c>
      <c r="G86" s="549"/>
      <c r="N86" s="504"/>
      <c r="O86" s="26"/>
      <c r="P86" s="24"/>
      <c r="Q86" s="7"/>
      <c r="R86" s="549"/>
    </row>
    <row r="87" spans="1:18" ht="12.75">
      <c r="A87" s="504" t="s">
        <v>13</v>
      </c>
      <c r="B87" s="26" t="s">
        <v>1925</v>
      </c>
      <c r="E87" s="549" t="s">
        <v>326</v>
      </c>
      <c r="G87" s="549"/>
      <c r="N87" s="504"/>
      <c r="O87" s="26"/>
      <c r="P87" s="24"/>
      <c r="Q87" s="7"/>
      <c r="R87" s="549"/>
    </row>
    <row r="88" spans="1:18" ht="12.75">
      <c r="A88" s="504" t="s">
        <v>83</v>
      </c>
      <c r="B88" s="26" t="s">
        <v>1460</v>
      </c>
      <c r="E88" s="549" t="s">
        <v>1686</v>
      </c>
      <c r="G88" s="549"/>
      <c r="N88" s="504"/>
      <c r="O88" s="26"/>
      <c r="P88" s="24"/>
      <c r="Q88" s="7"/>
      <c r="R88" s="549"/>
    </row>
    <row r="89" spans="1:18" ht="12.75">
      <c r="A89" s="504" t="s">
        <v>1386</v>
      </c>
      <c r="B89" s="26" t="s">
        <v>1372</v>
      </c>
      <c r="E89" s="549" t="s">
        <v>2029</v>
      </c>
      <c r="G89" s="549"/>
      <c r="N89" s="504"/>
      <c r="O89" s="26"/>
      <c r="P89" s="24"/>
      <c r="Q89" s="7"/>
      <c r="R89" s="549"/>
    </row>
    <row r="90" spans="1:18" ht="12.75">
      <c r="A90" s="504" t="s">
        <v>141</v>
      </c>
      <c r="B90" s="26" t="s">
        <v>604</v>
      </c>
      <c r="E90" s="549" t="s">
        <v>604</v>
      </c>
      <c r="G90" s="549"/>
      <c r="N90" s="504"/>
      <c r="O90" s="26"/>
      <c r="P90" s="24"/>
      <c r="Q90" s="7"/>
      <c r="R90" s="549"/>
    </row>
    <row r="91" spans="1:18" ht="12.75">
      <c r="A91" s="504" t="s">
        <v>1386</v>
      </c>
      <c r="B91" s="26" t="s">
        <v>1459</v>
      </c>
      <c r="E91" s="549" t="s">
        <v>2029</v>
      </c>
      <c r="G91" s="549"/>
      <c r="N91" s="504"/>
      <c r="O91" s="26"/>
      <c r="P91" s="24"/>
      <c r="Q91" s="7"/>
      <c r="R91" s="549"/>
    </row>
    <row r="92" spans="1:18" ht="12.75">
      <c r="A92" s="504" t="s">
        <v>0</v>
      </c>
      <c r="B92" s="26" t="s">
        <v>2189</v>
      </c>
      <c r="E92" s="549" t="s">
        <v>1377</v>
      </c>
      <c r="G92" s="549"/>
      <c r="N92" s="504"/>
      <c r="O92" s="26"/>
      <c r="P92" s="24"/>
      <c r="Q92" s="7"/>
      <c r="R92" s="549"/>
    </row>
    <row r="93" spans="1:18" ht="12.75">
      <c r="A93" s="504" t="s">
        <v>1386</v>
      </c>
      <c r="B93" s="26" t="s">
        <v>638</v>
      </c>
      <c r="E93" s="549" t="s">
        <v>2029</v>
      </c>
      <c r="G93" s="549"/>
      <c r="N93" s="504"/>
      <c r="O93" s="26"/>
      <c r="P93" s="24"/>
      <c r="Q93" s="7"/>
      <c r="R93" s="549"/>
    </row>
    <row r="94" spans="1:18" ht="12.75">
      <c r="A94" s="504" t="s">
        <v>1366</v>
      </c>
      <c r="B94" s="26" t="s">
        <v>638</v>
      </c>
      <c r="E94" s="549" t="s">
        <v>435</v>
      </c>
      <c r="G94" s="549"/>
      <c r="N94" s="504"/>
      <c r="O94" s="26"/>
      <c r="P94" s="24"/>
      <c r="Q94" s="7"/>
      <c r="R94" s="549"/>
    </row>
    <row r="95" spans="1:18" ht="12.75">
      <c r="A95" s="504" t="s">
        <v>95</v>
      </c>
      <c r="B95" s="26" t="s">
        <v>1373</v>
      </c>
      <c r="E95" s="549" t="s">
        <v>435</v>
      </c>
      <c r="G95" s="549"/>
      <c r="N95" s="504"/>
      <c r="O95" s="26"/>
      <c r="P95" s="24"/>
      <c r="Q95" s="7"/>
      <c r="R95" s="549"/>
    </row>
    <row r="96" spans="1:18" ht="12.75">
      <c r="A96" s="504" t="s">
        <v>140</v>
      </c>
      <c r="B96" s="26" t="s">
        <v>1373</v>
      </c>
      <c r="E96" s="549" t="s">
        <v>1430</v>
      </c>
      <c r="G96" s="549"/>
      <c r="N96" s="504"/>
      <c r="O96" s="26"/>
      <c r="P96" s="24"/>
      <c r="Q96" s="7"/>
      <c r="R96" s="549"/>
    </row>
    <row r="97" spans="1:18" ht="12.75">
      <c r="A97" s="504" t="s">
        <v>183</v>
      </c>
      <c r="B97" s="26" t="s">
        <v>1373</v>
      </c>
      <c r="E97" s="549" t="s">
        <v>212</v>
      </c>
      <c r="G97" s="549"/>
      <c r="N97" s="504"/>
      <c r="O97" s="26"/>
      <c r="P97" s="24"/>
      <c r="Q97" s="7"/>
      <c r="R97" s="549"/>
    </row>
    <row r="98" spans="1:18" ht="12.75">
      <c r="A98" s="504" t="s">
        <v>95</v>
      </c>
      <c r="B98" s="26" t="s">
        <v>338</v>
      </c>
      <c r="E98" s="549" t="s">
        <v>435</v>
      </c>
      <c r="G98" s="549"/>
      <c r="N98" s="504"/>
      <c r="O98" s="26"/>
      <c r="P98" s="24"/>
      <c r="Q98" s="7"/>
      <c r="R98" s="549"/>
    </row>
    <row r="99" spans="1:18" ht="12.75">
      <c r="A99" s="504" t="s">
        <v>102</v>
      </c>
      <c r="B99" s="26" t="s">
        <v>338</v>
      </c>
      <c r="E99" s="549" t="s">
        <v>245</v>
      </c>
      <c r="G99" s="549"/>
      <c r="N99" s="504"/>
      <c r="O99" s="26"/>
      <c r="P99" s="24"/>
      <c r="Q99" s="7"/>
      <c r="R99" s="549"/>
    </row>
    <row r="100" spans="1:18" ht="12.75">
      <c r="A100" s="1159" t="s">
        <v>79</v>
      </c>
      <c r="B100" s="290" t="s">
        <v>1380</v>
      </c>
      <c r="C100" s="500"/>
      <c r="D100" s="501"/>
      <c r="E100" s="1160" t="s">
        <v>361</v>
      </c>
      <c r="F100" s="501"/>
      <c r="G100" s="1160"/>
      <c r="N100" s="504"/>
      <c r="O100" s="26"/>
      <c r="P100" s="24"/>
      <c r="Q100" s="7"/>
      <c r="R100" s="549"/>
    </row>
    <row r="101" spans="1:18" ht="12.75">
      <c r="A101" s="1159" t="s">
        <v>401</v>
      </c>
      <c r="B101" s="290" t="s">
        <v>1380</v>
      </c>
      <c r="C101" s="500"/>
      <c r="D101" s="501"/>
      <c r="E101" s="1160" t="s">
        <v>32</v>
      </c>
      <c r="F101" s="501"/>
      <c r="G101" s="1160"/>
      <c r="N101" s="504"/>
      <c r="O101" s="26"/>
      <c r="P101" s="24"/>
      <c r="Q101" s="7"/>
      <c r="R101" s="549"/>
    </row>
    <row r="102" spans="1:18" ht="12.75">
      <c r="A102" s="1159" t="s">
        <v>141</v>
      </c>
      <c r="B102" s="290" t="s">
        <v>1346</v>
      </c>
      <c r="C102" s="500"/>
      <c r="D102" s="501"/>
      <c r="E102" s="1160" t="s">
        <v>604</v>
      </c>
      <c r="F102" s="501"/>
      <c r="G102" s="1160"/>
      <c r="N102" s="504"/>
      <c r="O102" s="26"/>
      <c r="P102" s="24"/>
      <c r="Q102" s="7"/>
      <c r="R102" s="549"/>
    </row>
    <row r="103" spans="1:18" ht="12.75">
      <c r="A103" s="1159" t="s">
        <v>109</v>
      </c>
      <c r="B103" s="290" t="s">
        <v>2738</v>
      </c>
      <c r="C103" s="500"/>
      <c r="D103" s="501"/>
      <c r="E103" s="1160" t="s">
        <v>236</v>
      </c>
      <c r="F103" s="501"/>
      <c r="G103" s="1160"/>
      <c r="N103" s="504"/>
      <c r="O103" s="26"/>
      <c r="P103" s="24"/>
      <c r="Q103" s="7"/>
      <c r="R103" s="549"/>
    </row>
    <row r="104" spans="1:18" ht="12.75">
      <c r="A104" s="1159" t="s">
        <v>1386</v>
      </c>
      <c r="B104" s="290" t="s">
        <v>2738</v>
      </c>
      <c r="C104" s="500"/>
      <c r="D104" s="501"/>
      <c r="E104" s="1160" t="s">
        <v>2029</v>
      </c>
      <c r="F104" s="501"/>
      <c r="G104" s="1160"/>
      <c r="N104" s="504"/>
      <c r="O104" s="26"/>
      <c r="P104" s="24"/>
      <c r="Q104" s="7"/>
      <c r="R104" s="549"/>
    </row>
    <row r="105" spans="1:18" ht="12.75">
      <c r="A105" s="1159" t="s">
        <v>13</v>
      </c>
      <c r="B105" s="1160" t="s">
        <v>2739</v>
      </c>
      <c r="C105" s="500"/>
      <c r="D105" s="501"/>
      <c r="E105" s="290" t="s">
        <v>326</v>
      </c>
      <c r="F105" s="501"/>
      <c r="G105" s="1160"/>
      <c r="N105" s="504"/>
      <c r="O105" s="26"/>
      <c r="P105" s="24"/>
      <c r="Q105" s="7"/>
      <c r="R105" s="549"/>
    </row>
    <row r="106" spans="1:18" ht="12.75">
      <c r="A106" s="1159" t="s">
        <v>1386</v>
      </c>
      <c r="B106" s="549" t="s">
        <v>659</v>
      </c>
      <c r="C106" s="500"/>
      <c r="D106" s="501"/>
      <c r="E106" s="26" t="s">
        <v>2029</v>
      </c>
      <c r="F106" s="501"/>
      <c r="G106" s="1160"/>
      <c r="N106" s="504"/>
      <c r="O106" s="26"/>
      <c r="P106" s="24"/>
      <c r="Q106" s="7"/>
      <c r="R106" s="549"/>
    </row>
    <row r="107" spans="1:18" ht="12.75">
      <c r="A107" s="1159" t="s">
        <v>73</v>
      </c>
      <c r="B107" s="549" t="s">
        <v>659</v>
      </c>
      <c r="C107" s="500"/>
      <c r="D107" s="501"/>
      <c r="E107" s="26" t="s">
        <v>2030</v>
      </c>
      <c r="F107" s="501"/>
      <c r="G107" s="1160"/>
      <c r="N107" s="504"/>
      <c r="O107" s="26"/>
      <c r="P107" s="24"/>
      <c r="Q107" s="7"/>
      <c r="R107" s="549"/>
    </row>
    <row r="108" spans="1:18" ht="12.75">
      <c r="A108" s="1159" t="s">
        <v>1366</v>
      </c>
      <c r="B108" s="549" t="s">
        <v>608</v>
      </c>
      <c r="C108" s="500"/>
      <c r="D108" s="501"/>
      <c r="E108" s="26" t="s">
        <v>677</v>
      </c>
      <c r="F108" s="501"/>
      <c r="G108" s="1160"/>
      <c r="N108" s="504"/>
      <c r="O108" s="26"/>
      <c r="P108" s="24"/>
      <c r="Q108" s="7"/>
      <c r="R108" s="549"/>
    </row>
    <row r="109" spans="1:18" ht="12.75">
      <c r="A109" s="1159" t="s">
        <v>0</v>
      </c>
      <c r="B109" s="549" t="s">
        <v>608</v>
      </c>
      <c r="C109" s="500"/>
      <c r="D109" s="501"/>
      <c r="E109" s="26" t="s">
        <v>1377</v>
      </c>
      <c r="F109" s="501"/>
      <c r="G109" s="1160"/>
      <c r="N109" s="504"/>
      <c r="O109" s="26"/>
      <c r="P109" s="24"/>
      <c r="Q109" s="7"/>
      <c r="R109" s="549"/>
    </row>
    <row r="110" spans="1:18" ht="12.75">
      <c r="A110" s="1159" t="s">
        <v>1386</v>
      </c>
      <c r="B110" s="549" t="s">
        <v>3041</v>
      </c>
      <c r="C110" s="500"/>
      <c r="D110" s="501"/>
      <c r="E110" s="26" t="s">
        <v>2029</v>
      </c>
      <c r="F110" s="501"/>
      <c r="G110" s="1160"/>
      <c r="N110" s="504"/>
      <c r="O110" s="26"/>
      <c r="P110" s="24"/>
      <c r="Q110" s="7"/>
      <c r="R110" s="549"/>
    </row>
    <row r="111" spans="2:15" ht="12.75">
      <c r="B111" s="26"/>
      <c r="E111" s="549"/>
      <c r="G111" s="549"/>
      <c r="O111" s="26"/>
    </row>
    <row r="112" spans="1:15" ht="12.75">
      <c r="A112" s="66" t="s">
        <v>99</v>
      </c>
      <c r="B112" s="17"/>
      <c r="C112" s="169"/>
      <c r="O112" s="26"/>
    </row>
    <row r="113" spans="1:15" ht="12.75">
      <c r="A113" s="67" t="s">
        <v>85</v>
      </c>
      <c r="B113" s="21" t="s">
        <v>97</v>
      </c>
      <c r="E113" s="22" t="s">
        <v>98</v>
      </c>
      <c r="G113" s="22"/>
      <c r="O113" s="26"/>
    </row>
    <row r="114" spans="1:7" ht="12.75">
      <c r="A114" s="23" t="s">
        <v>254</v>
      </c>
      <c r="B114" s="80" t="s">
        <v>236</v>
      </c>
      <c r="E114" s="362" t="s">
        <v>246</v>
      </c>
      <c r="G114" s="362"/>
    </row>
    <row r="115" spans="1:7" ht="12.75">
      <c r="A115" s="504" t="s">
        <v>10</v>
      </c>
      <c r="B115" s="80" t="s">
        <v>236</v>
      </c>
      <c r="E115" s="549" t="s">
        <v>638</v>
      </c>
      <c r="G115" s="549"/>
    </row>
    <row r="116" spans="1:7" ht="12.75">
      <c r="A116" s="504" t="s">
        <v>186</v>
      </c>
      <c r="B116" s="26" t="s">
        <v>645</v>
      </c>
      <c r="E116" s="362" t="s">
        <v>326</v>
      </c>
      <c r="G116" s="362"/>
    </row>
    <row r="117" spans="1:7" ht="12.75">
      <c r="A117" s="504" t="s">
        <v>1713</v>
      </c>
      <c r="B117" s="26" t="s">
        <v>1393</v>
      </c>
      <c r="E117" s="549" t="s">
        <v>338</v>
      </c>
      <c r="G117" s="549"/>
    </row>
    <row r="118" spans="1:7" ht="12.75">
      <c r="A118" s="504" t="s">
        <v>170</v>
      </c>
      <c r="B118" s="26" t="s">
        <v>1394</v>
      </c>
      <c r="E118" s="26" t="s">
        <v>209</v>
      </c>
      <c r="G118" s="26"/>
    </row>
    <row r="119" spans="1:7" ht="12.75">
      <c r="A119" s="504" t="s">
        <v>1422</v>
      </c>
      <c r="B119" s="26" t="s">
        <v>245</v>
      </c>
      <c r="E119" s="549" t="s">
        <v>515</v>
      </c>
      <c r="G119" s="549"/>
    </row>
    <row r="120" spans="1:7" ht="12.75">
      <c r="A120" s="504" t="s">
        <v>190</v>
      </c>
      <c r="B120" s="26" t="s">
        <v>218</v>
      </c>
      <c r="E120" s="549" t="s">
        <v>515</v>
      </c>
      <c r="G120" s="549"/>
    </row>
    <row r="121" spans="1:7" ht="12.75">
      <c r="A121" s="504" t="s">
        <v>10</v>
      </c>
      <c r="B121" s="26" t="s">
        <v>218</v>
      </c>
      <c r="E121" s="549" t="s">
        <v>638</v>
      </c>
      <c r="G121" s="549"/>
    </row>
    <row r="122" spans="1:7" ht="12.75">
      <c r="A122" s="504" t="s">
        <v>1422</v>
      </c>
      <c r="B122" s="26" t="s">
        <v>218</v>
      </c>
      <c r="E122" s="549" t="s">
        <v>515</v>
      </c>
      <c r="G122" s="549"/>
    </row>
    <row r="123" spans="1:23" ht="12.75">
      <c r="A123" s="504" t="s">
        <v>1426</v>
      </c>
      <c r="B123" s="26" t="s">
        <v>218</v>
      </c>
      <c r="E123" s="549" t="s">
        <v>515</v>
      </c>
      <c r="G123" s="549"/>
      <c r="R123" s="685"/>
      <c r="T123" s="1160"/>
      <c r="W123" s="26"/>
    </row>
    <row r="124" spans="1:23" ht="12.75">
      <c r="A124" s="504" t="s">
        <v>10</v>
      </c>
      <c r="B124" s="26" t="s">
        <v>1438</v>
      </c>
      <c r="E124" s="549" t="s">
        <v>638</v>
      </c>
      <c r="G124" s="549"/>
      <c r="R124" s="685"/>
      <c r="T124" s="1160"/>
      <c r="W124" s="26"/>
    </row>
    <row r="125" spans="1:23" ht="12.75">
      <c r="A125" s="504" t="s">
        <v>10</v>
      </c>
      <c r="B125" s="26" t="s">
        <v>1438</v>
      </c>
      <c r="E125" s="549" t="s">
        <v>638</v>
      </c>
      <c r="G125" s="549"/>
      <c r="R125" s="685"/>
      <c r="T125" s="1160"/>
      <c r="W125" s="26"/>
    </row>
    <row r="126" spans="1:23" ht="12.75">
      <c r="A126" s="504" t="s">
        <v>1631</v>
      </c>
      <c r="B126" s="26" t="s">
        <v>1354</v>
      </c>
      <c r="E126" s="549" t="s">
        <v>2031</v>
      </c>
      <c r="G126" s="549"/>
      <c r="R126" s="685"/>
      <c r="T126" s="1160"/>
      <c r="W126" s="26"/>
    </row>
    <row r="127" spans="1:23" ht="12.75">
      <c r="A127" s="504" t="s">
        <v>1706</v>
      </c>
      <c r="B127" s="26" t="s">
        <v>222</v>
      </c>
      <c r="E127" s="26" t="s">
        <v>515</v>
      </c>
      <c r="G127" s="26"/>
      <c r="R127" s="685"/>
      <c r="T127" s="1160"/>
      <c r="W127" s="26"/>
    </row>
    <row r="128" spans="1:23" ht="12.75">
      <c r="A128" s="504" t="s">
        <v>186</v>
      </c>
      <c r="B128" s="26" t="s">
        <v>604</v>
      </c>
      <c r="E128" s="549" t="s">
        <v>326</v>
      </c>
      <c r="R128" s="685"/>
      <c r="T128" s="1160"/>
      <c r="W128" s="26"/>
    </row>
    <row r="129" spans="1:23" ht="12.75">
      <c r="A129" s="504" t="s">
        <v>2197</v>
      </c>
      <c r="B129" s="26" t="s">
        <v>2218</v>
      </c>
      <c r="E129" s="549" t="s">
        <v>245</v>
      </c>
      <c r="Q129" s="549"/>
      <c r="R129" s="685"/>
      <c r="T129" s="1160"/>
      <c r="W129" s="26"/>
    </row>
    <row r="130" spans="1:23" ht="12.75">
      <c r="A130" s="504" t="s">
        <v>1631</v>
      </c>
      <c r="B130" s="26" t="s">
        <v>638</v>
      </c>
      <c r="E130" s="549" t="s">
        <v>2031</v>
      </c>
      <c r="Q130" s="549"/>
      <c r="R130" s="685"/>
      <c r="T130" s="1160"/>
      <c r="W130" s="26"/>
    </row>
    <row r="131" spans="1:23" ht="12.75">
      <c r="A131" s="504" t="s">
        <v>186</v>
      </c>
      <c r="B131" s="26" t="s">
        <v>1438</v>
      </c>
      <c r="E131" s="549" t="s">
        <v>326</v>
      </c>
      <c r="Q131" s="549"/>
      <c r="R131" s="685"/>
      <c r="T131" s="1160"/>
      <c r="W131" s="26"/>
    </row>
    <row r="132" spans="1:23" ht="12.75">
      <c r="A132" s="504" t="s">
        <v>186</v>
      </c>
      <c r="B132" s="26" t="s">
        <v>338</v>
      </c>
      <c r="E132" s="549" t="s">
        <v>326</v>
      </c>
      <c r="Q132" s="549"/>
      <c r="R132" s="685"/>
      <c r="T132" s="1160"/>
      <c r="W132" s="26"/>
    </row>
    <row r="133" spans="1:23" ht="12.75">
      <c r="A133" s="1159" t="s">
        <v>2733</v>
      </c>
      <c r="B133" s="290" t="s">
        <v>1346</v>
      </c>
      <c r="C133" s="1160"/>
      <c r="D133" s="290"/>
      <c r="E133" s="1160" t="s">
        <v>604</v>
      </c>
      <c r="F133" s="290"/>
      <c r="G133" s="1160"/>
      <c r="H133" s="501"/>
      <c r="Q133" s="549"/>
      <c r="R133" s="685"/>
      <c r="T133" s="1160"/>
      <c r="W133" s="26"/>
    </row>
    <row r="134" spans="1:23" ht="12.75">
      <c r="A134" s="1159" t="s">
        <v>1631</v>
      </c>
      <c r="B134" s="290" t="s">
        <v>2738</v>
      </c>
      <c r="C134" s="1160"/>
      <c r="D134" s="290"/>
      <c r="E134" s="1160" t="s">
        <v>2031</v>
      </c>
      <c r="F134" s="290"/>
      <c r="G134" s="1160"/>
      <c r="H134" s="501"/>
      <c r="Q134" s="549"/>
      <c r="R134" s="685"/>
      <c r="T134" s="1160"/>
      <c r="W134" s="26"/>
    </row>
    <row r="135" spans="1:23" ht="12.75">
      <c r="A135" s="1159" t="s">
        <v>2732</v>
      </c>
      <c r="B135" s="290" t="s">
        <v>2738</v>
      </c>
      <c r="C135" s="1160"/>
      <c r="D135" s="290"/>
      <c r="E135" s="549" t="s">
        <v>4642</v>
      </c>
      <c r="F135" s="290"/>
      <c r="G135" s="1160"/>
      <c r="H135" s="501"/>
      <c r="Q135" s="549"/>
      <c r="R135" s="685"/>
      <c r="T135" s="1160"/>
      <c r="W135" s="26"/>
    </row>
    <row r="136" spans="1:23" ht="12.75">
      <c r="A136" s="1159" t="s">
        <v>1631</v>
      </c>
      <c r="B136" s="26" t="s">
        <v>659</v>
      </c>
      <c r="C136" s="1160"/>
      <c r="D136" s="290"/>
      <c r="E136" s="1160" t="s">
        <v>2031</v>
      </c>
      <c r="F136" s="290"/>
      <c r="G136" s="1160"/>
      <c r="H136" s="501"/>
      <c r="Q136" s="549"/>
      <c r="R136" s="685"/>
      <c r="T136" s="1160"/>
      <c r="W136" s="26"/>
    </row>
    <row r="137" spans="1:8" ht="12.75">
      <c r="A137" s="1159" t="s">
        <v>186</v>
      </c>
      <c r="B137" s="26" t="s">
        <v>608</v>
      </c>
      <c r="D137" s="290"/>
      <c r="E137" s="549" t="s">
        <v>326</v>
      </c>
      <c r="F137" s="290"/>
      <c r="G137" s="1160"/>
      <c r="H137" s="501"/>
    </row>
    <row r="138" spans="2:7" ht="12.75">
      <c r="B138" s="26"/>
      <c r="C138" s="549"/>
      <c r="D138" s="26"/>
      <c r="E138" s="549"/>
      <c r="F138" s="26"/>
      <c r="G138" s="549"/>
    </row>
    <row r="139" spans="2:7" ht="12.75">
      <c r="B139" s="26"/>
      <c r="C139" s="549"/>
      <c r="D139" s="26"/>
      <c r="E139" s="549"/>
      <c r="F139" s="26"/>
      <c r="G139" s="549"/>
    </row>
    <row r="140" spans="2:7" ht="12.75">
      <c r="B140" s="26"/>
      <c r="C140" s="549"/>
      <c r="D140" s="26"/>
      <c r="E140" s="549"/>
      <c r="F140" s="26"/>
      <c r="G140" s="549"/>
    </row>
    <row r="141" spans="2:7" ht="12.75">
      <c r="B141" s="26"/>
      <c r="C141" s="549"/>
      <c r="D141" s="26"/>
      <c r="E141" s="549"/>
      <c r="F141" s="26"/>
      <c r="G141" s="549"/>
    </row>
  </sheetData>
  <sheetProtection password="ED8C" sheet="1" objects="1" scenarios="1" selectLockedCells="1" selectUnlockedCells="1"/>
  <mergeCells count="1">
    <mergeCell ref="A1:V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9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7.00390625" style="0" bestFit="1" customWidth="1"/>
    <col min="2" max="3" width="3.00390625" style="158" bestFit="1" customWidth="1"/>
    <col min="4" max="38" width="2.625" style="158" customWidth="1"/>
    <col min="39" max="41" width="2.75390625" style="1" customWidth="1"/>
    <col min="42" max="42" width="7.25390625" style="0" bestFit="1" customWidth="1"/>
    <col min="44" max="50" width="2.75390625" style="7" customWidth="1"/>
    <col min="51" max="51" width="9.125" style="1" customWidth="1"/>
    <col min="52" max="52" width="17.00390625" style="0" bestFit="1" customWidth="1"/>
  </cols>
  <sheetData>
    <row r="1" spans="1:50" ht="100.5">
      <c r="A1" s="156"/>
      <c r="B1" s="27" t="s">
        <v>257</v>
      </c>
      <c r="C1" s="27" t="s">
        <v>127</v>
      </c>
      <c r="D1" s="27" t="s">
        <v>323</v>
      </c>
      <c r="E1" s="27" t="s">
        <v>324</v>
      </c>
      <c r="F1" s="27" t="s">
        <v>1350</v>
      </c>
      <c r="G1" s="27" t="s">
        <v>1414</v>
      </c>
      <c r="H1" s="27" t="s">
        <v>1415</v>
      </c>
      <c r="I1" s="27" t="s">
        <v>1434</v>
      </c>
      <c r="J1" s="27" t="s">
        <v>1435</v>
      </c>
      <c r="K1" s="27" t="s">
        <v>1436</v>
      </c>
      <c r="L1" s="27" t="s">
        <v>1339</v>
      </c>
      <c r="M1" s="28" t="s">
        <v>1625</v>
      </c>
      <c r="N1" s="28" t="s">
        <v>1626</v>
      </c>
      <c r="O1" s="28" t="s">
        <v>1667</v>
      </c>
      <c r="P1" s="28" t="s">
        <v>2744</v>
      </c>
      <c r="Q1" s="28" t="s">
        <v>2745</v>
      </c>
      <c r="R1" s="28" t="s">
        <v>2746</v>
      </c>
      <c r="S1" s="28" t="s">
        <v>2747</v>
      </c>
      <c r="T1" s="28" t="s">
        <v>1851</v>
      </c>
      <c r="U1" s="28" t="s">
        <v>1862</v>
      </c>
      <c r="V1" s="28" t="s">
        <v>1863</v>
      </c>
      <c r="W1" s="28" t="s">
        <v>1989</v>
      </c>
      <c r="X1" s="28" t="s">
        <v>2033</v>
      </c>
      <c r="Y1" s="28" t="s">
        <v>2034</v>
      </c>
      <c r="Z1" s="44" t="s">
        <v>2055</v>
      </c>
      <c r="AA1" s="44" t="s">
        <v>2190</v>
      </c>
      <c r="AB1" s="44" t="s">
        <v>2219</v>
      </c>
      <c r="AC1" s="44" t="s">
        <v>2220</v>
      </c>
      <c r="AD1" s="44" t="s">
        <v>2287</v>
      </c>
      <c r="AE1" s="44" t="s">
        <v>2288</v>
      </c>
      <c r="AF1" s="44" t="s">
        <v>2740</v>
      </c>
      <c r="AG1" s="44" t="s">
        <v>2741</v>
      </c>
      <c r="AH1" s="44" t="s">
        <v>2742</v>
      </c>
      <c r="AI1" s="44" t="s">
        <v>2743</v>
      </c>
      <c r="AJ1" s="44" t="s">
        <v>2748</v>
      </c>
      <c r="AK1" s="44" t="s">
        <v>2749</v>
      </c>
      <c r="AL1" s="44" t="s">
        <v>2750</v>
      </c>
      <c r="AM1" s="29" t="s">
        <v>90</v>
      </c>
      <c r="AN1" s="29" t="s">
        <v>91</v>
      </c>
      <c r="AO1" s="29" t="s">
        <v>87</v>
      </c>
      <c r="AP1" s="29" t="s">
        <v>88</v>
      </c>
      <c r="AR1" s="78" t="s">
        <v>24</v>
      </c>
      <c r="AS1" s="78" t="s">
        <v>19</v>
      </c>
      <c r="AT1" s="78" t="s">
        <v>20</v>
      </c>
      <c r="AU1" s="78"/>
      <c r="AV1" s="78" t="s">
        <v>23</v>
      </c>
      <c r="AW1" s="78" t="s">
        <v>21</v>
      </c>
      <c r="AX1" s="78" t="s">
        <v>22</v>
      </c>
    </row>
    <row r="2" spans="1:55" ht="12.75">
      <c r="A2" s="157" t="s">
        <v>1366</v>
      </c>
      <c r="F2" s="158">
        <v>2</v>
      </c>
      <c r="G2" s="158">
        <v>1</v>
      </c>
      <c r="I2" s="158">
        <v>1</v>
      </c>
      <c r="J2" s="158">
        <v>1</v>
      </c>
      <c r="K2" s="158">
        <v>1</v>
      </c>
      <c r="L2" s="158">
        <v>2</v>
      </c>
      <c r="M2" s="158">
        <v>1</v>
      </c>
      <c r="O2" s="158">
        <v>1</v>
      </c>
      <c r="P2" s="158">
        <v>1</v>
      </c>
      <c r="R2" s="158">
        <v>2</v>
      </c>
      <c r="T2" s="158">
        <v>2</v>
      </c>
      <c r="X2" s="158">
        <v>2</v>
      </c>
      <c r="Z2" s="158">
        <v>1</v>
      </c>
      <c r="AA2" s="158">
        <v>1</v>
      </c>
      <c r="AC2" s="158">
        <v>2</v>
      </c>
      <c r="AD2" s="158">
        <v>2</v>
      </c>
      <c r="AE2" s="158">
        <v>1</v>
      </c>
      <c r="AI2" s="158">
        <v>1</v>
      </c>
      <c r="AK2" s="158">
        <v>3</v>
      </c>
      <c r="AM2" s="1">
        <f aca="true" t="shared" si="0" ref="AM2:AM51">SUM(B2:AL2)</f>
        <v>28</v>
      </c>
      <c r="AN2" s="1">
        <f aca="true" t="shared" si="1" ref="AN2:AN51">COUNT(B2:AL2)</f>
        <v>19</v>
      </c>
      <c r="AO2" s="1">
        <v>0</v>
      </c>
      <c r="AP2" s="188">
        <f>AN2/37</f>
        <v>0.5135135135135135</v>
      </c>
      <c r="AR2" s="7">
        <v>0</v>
      </c>
      <c r="AS2" s="7">
        <v>0</v>
      </c>
      <c r="AT2" s="7">
        <v>0</v>
      </c>
      <c r="AV2" s="7">
        <f aca="true" t="shared" si="2" ref="AV2:AV43">AM2+AR2</f>
        <v>28</v>
      </c>
      <c r="AW2" s="7">
        <f aca="true" t="shared" si="3" ref="AW2:AW43">AN2+AS2</f>
        <v>19</v>
      </c>
      <c r="AX2" s="7">
        <f aca="true" t="shared" si="4" ref="AX2:AX43">AO2+AT2</f>
        <v>0</v>
      </c>
      <c r="AZ2" s="593"/>
      <c r="BA2" s="593"/>
      <c r="BC2" s="157"/>
    </row>
    <row r="3" spans="1:55" ht="12.75">
      <c r="A3" s="157" t="s">
        <v>82</v>
      </c>
      <c r="C3" s="189"/>
      <c r="D3" s="158">
        <v>1</v>
      </c>
      <c r="F3" s="158">
        <v>1</v>
      </c>
      <c r="G3" s="550">
        <v>1</v>
      </c>
      <c r="K3" s="158">
        <v>1</v>
      </c>
      <c r="M3" s="550">
        <v>2</v>
      </c>
      <c r="N3" s="158">
        <v>1</v>
      </c>
      <c r="O3" s="158">
        <v>2</v>
      </c>
      <c r="P3" s="158">
        <v>2</v>
      </c>
      <c r="R3" s="158">
        <v>1</v>
      </c>
      <c r="S3" s="158">
        <v>1</v>
      </c>
      <c r="T3" s="158">
        <v>1</v>
      </c>
      <c r="U3" s="158">
        <v>1</v>
      </c>
      <c r="V3" s="550">
        <v>2</v>
      </c>
      <c r="W3" s="550">
        <v>2</v>
      </c>
      <c r="X3" s="158">
        <v>2</v>
      </c>
      <c r="Y3" s="550">
        <v>2</v>
      </c>
      <c r="Z3" s="158">
        <v>1</v>
      </c>
      <c r="AA3" s="158">
        <v>1</v>
      </c>
      <c r="AC3" s="158">
        <v>2</v>
      </c>
      <c r="AF3" s="158">
        <v>1</v>
      </c>
      <c r="AH3" s="158">
        <v>2</v>
      </c>
      <c r="AI3" s="158">
        <v>2</v>
      </c>
      <c r="AJ3" s="158">
        <v>1</v>
      </c>
      <c r="AL3" s="158">
        <v>1</v>
      </c>
      <c r="AM3" s="1">
        <f t="shared" si="0"/>
        <v>34</v>
      </c>
      <c r="AN3" s="1">
        <f t="shared" si="1"/>
        <v>24</v>
      </c>
      <c r="AO3" s="1">
        <v>5</v>
      </c>
      <c r="AP3" s="188">
        <f aca="true" t="shared" si="5" ref="AP3:AP51">AN3/37</f>
        <v>0.6486486486486487</v>
      </c>
      <c r="AR3" s="7">
        <v>1</v>
      </c>
      <c r="AS3" s="7">
        <v>1</v>
      </c>
      <c r="AT3" s="7">
        <v>0</v>
      </c>
      <c r="AV3" s="7">
        <f t="shared" si="2"/>
        <v>35</v>
      </c>
      <c r="AW3" s="7">
        <f t="shared" si="3"/>
        <v>25</v>
      </c>
      <c r="AX3" s="7">
        <f t="shared" si="4"/>
        <v>5</v>
      </c>
      <c r="AZ3" s="593"/>
      <c r="BA3" s="593"/>
      <c r="BC3" s="157"/>
    </row>
    <row r="4" spans="1:55" ht="12.75">
      <c r="A4" s="157" t="s">
        <v>79</v>
      </c>
      <c r="C4" s="158">
        <v>1</v>
      </c>
      <c r="D4" s="158">
        <v>1</v>
      </c>
      <c r="E4" s="158">
        <v>1</v>
      </c>
      <c r="G4" s="158">
        <v>1</v>
      </c>
      <c r="H4" s="158">
        <v>1</v>
      </c>
      <c r="J4" s="158">
        <v>1</v>
      </c>
      <c r="M4" s="158">
        <v>1</v>
      </c>
      <c r="N4" s="158">
        <v>1</v>
      </c>
      <c r="O4" s="158">
        <v>1</v>
      </c>
      <c r="P4" s="158">
        <v>1</v>
      </c>
      <c r="Q4" s="158">
        <v>1</v>
      </c>
      <c r="R4" s="158">
        <v>1</v>
      </c>
      <c r="S4" s="158">
        <v>1</v>
      </c>
      <c r="U4" s="158">
        <v>2</v>
      </c>
      <c r="V4" s="158">
        <v>2</v>
      </c>
      <c r="W4" s="158">
        <v>1</v>
      </c>
      <c r="X4" s="158">
        <v>1</v>
      </c>
      <c r="Y4" s="158">
        <v>1</v>
      </c>
      <c r="AA4" s="158">
        <v>1</v>
      </c>
      <c r="AF4" s="158">
        <v>2</v>
      </c>
      <c r="AH4" s="158">
        <v>1</v>
      </c>
      <c r="AM4" s="1">
        <f t="shared" si="0"/>
        <v>24</v>
      </c>
      <c r="AN4" s="1">
        <f t="shared" si="1"/>
        <v>21</v>
      </c>
      <c r="AO4" s="1">
        <v>0</v>
      </c>
      <c r="AP4" s="188">
        <f t="shared" si="5"/>
        <v>0.5675675675675675</v>
      </c>
      <c r="AR4" s="7">
        <v>0</v>
      </c>
      <c r="AS4" s="7">
        <v>0</v>
      </c>
      <c r="AT4" s="7">
        <v>0</v>
      </c>
      <c r="AV4" s="7">
        <f t="shared" si="2"/>
        <v>24</v>
      </c>
      <c r="AW4" s="7">
        <f t="shared" si="3"/>
        <v>21</v>
      </c>
      <c r="AX4" s="7">
        <f t="shared" si="4"/>
        <v>0</v>
      </c>
      <c r="AZ4" s="593"/>
      <c r="BA4" s="593"/>
      <c r="BC4" s="157"/>
    </row>
    <row r="5" spans="1:55" ht="12.75">
      <c r="A5" s="157" t="s">
        <v>109</v>
      </c>
      <c r="C5" s="158">
        <v>1</v>
      </c>
      <c r="D5" s="158">
        <v>1</v>
      </c>
      <c r="E5" s="158">
        <v>1</v>
      </c>
      <c r="F5" s="158">
        <v>1</v>
      </c>
      <c r="G5" s="158">
        <v>1</v>
      </c>
      <c r="H5" s="551">
        <v>1</v>
      </c>
      <c r="J5" s="158">
        <v>1</v>
      </c>
      <c r="K5" s="158">
        <v>1</v>
      </c>
      <c r="L5" s="158">
        <v>2</v>
      </c>
      <c r="M5" s="158">
        <v>1</v>
      </c>
      <c r="N5" s="158">
        <v>1</v>
      </c>
      <c r="X5" s="158">
        <v>1</v>
      </c>
      <c r="Y5" s="551">
        <v>1</v>
      </c>
      <c r="Z5" s="158">
        <v>1</v>
      </c>
      <c r="AA5" s="158">
        <v>2</v>
      </c>
      <c r="AB5" s="158">
        <v>1</v>
      </c>
      <c r="AC5" s="158">
        <v>1</v>
      </c>
      <c r="AD5" s="158">
        <v>1</v>
      </c>
      <c r="AE5" s="158">
        <v>1</v>
      </c>
      <c r="AH5" s="551">
        <v>2</v>
      </c>
      <c r="AI5" s="158">
        <v>1</v>
      </c>
      <c r="AL5" s="158">
        <v>1</v>
      </c>
      <c r="AM5" s="1">
        <f t="shared" si="0"/>
        <v>25</v>
      </c>
      <c r="AN5" s="1">
        <f t="shared" si="1"/>
        <v>22</v>
      </c>
      <c r="AO5" s="1">
        <v>3</v>
      </c>
      <c r="AP5" s="188">
        <f t="shared" si="5"/>
        <v>0.5945945945945946</v>
      </c>
      <c r="AR5" s="7">
        <v>0</v>
      </c>
      <c r="AS5" s="7">
        <v>0</v>
      </c>
      <c r="AT5" s="7">
        <v>0</v>
      </c>
      <c r="AV5" s="7">
        <f t="shared" si="2"/>
        <v>25</v>
      </c>
      <c r="AW5" s="7">
        <f t="shared" si="3"/>
        <v>22</v>
      </c>
      <c r="AX5" s="7">
        <f t="shared" si="4"/>
        <v>3</v>
      </c>
      <c r="AZ5" s="593"/>
      <c r="BA5" s="593"/>
      <c r="BC5" s="157"/>
    </row>
    <row r="6" spans="1:55" ht="12.75">
      <c r="A6" s="157" t="s">
        <v>35</v>
      </c>
      <c r="B6" s="551">
        <v>1</v>
      </c>
      <c r="C6" s="158">
        <v>1</v>
      </c>
      <c r="D6" s="158">
        <v>1</v>
      </c>
      <c r="E6" s="158">
        <v>2</v>
      </c>
      <c r="F6" s="158">
        <v>1</v>
      </c>
      <c r="G6" s="158">
        <v>1</v>
      </c>
      <c r="H6" s="551">
        <v>1</v>
      </c>
      <c r="J6" s="158">
        <v>1</v>
      </c>
      <c r="K6" s="158">
        <v>1</v>
      </c>
      <c r="M6" s="158">
        <v>1</v>
      </c>
      <c r="O6" s="158">
        <v>2</v>
      </c>
      <c r="P6" s="158">
        <v>1</v>
      </c>
      <c r="R6" s="158">
        <v>1</v>
      </c>
      <c r="U6" s="158">
        <v>2</v>
      </c>
      <c r="V6" s="158">
        <v>2</v>
      </c>
      <c r="Z6" s="158">
        <v>1</v>
      </c>
      <c r="AA6" s="158">
        <v>1</v>
      </c>
      <c r="AB6" s="158">
        <v>1</v>
      </c>
      <c r="AC6" s="158">
        <v>1</v>
      </c>
      <c r="AD6" s="158">
        <v>1</v>
      </c>
      <c r="AE6" s="158">
        <v>1</v>
      </c>
      <c r="AH6" s="551">
        <v>2</v>
      </c>
      <c r="AI6" s="158">
        <v>1</v>
      </c>
      <c r="AL6" s="158">
        <v>2</v>
      </c>
      <c r="AM6" s="1">
        <f t="shared" si="0"/>
        <v>30</v>
      </c>
      <c r="AN6" s="1">
        <f t="shared" si="1"/>
        <v>24</v>
      </c>
      <c r="AO6" s="1">
        <v>3</v>
      </c>
      <c r="AP6" s="188">
        <f t="shared" si="5"/>
        <v>0.6486486486486487</v>
      </c>
      <c r="AR6" s="7">
        <v>0</v>
      </c>
      <c r="AS6" s="7">
        <v>0</v>
      </c>
      <c r="AT6" s="7">
        <v>0</v>
      </c>
      <c r="AV6" s="7">
        <f t="shared" si="2"/>
        <v>30</v>
      </c>
      <c r="AW6" s="7">
        <f t="shared" si="3"/>
        <v>24</v>
      </c>
      <c r="AX6" s="7">
        <f t="shared" si="4"/>
        <v>3</v>
      </c>
      <c r="AZ6" s="593"/>
      <c r="BA6" s="593"/>
      <c r="BC6" s="157"/>
    </row>
    <row r="7" spans="1:55" ht="12.75">
      <c r="A7" s="157" t="s">
        <v>95</v>
      </c>
      <c r="B7" s="551">
        <v>1</v>
      </c>
      <c r="C7" s="158">
        <v>1</v>
      </c>
      <c r="D7" s="158">
        <v>1</v>
      </c>
      <c r="E7" s="158">
        <v>1</v>
      </c>
      <c r="F7" s="158">
        <v>1</v>
      </c>
      <c r="G7" s="158">
        <v>2</v>
      </c>
      <c r="H7" s="551">
        <v>2</v>
      </c>
      <c r="I7" s="158">
        <v>1</v>
      </c>
      <c r="L7" s="158">
        <v>1</v>
      </c>
      <c r="M7" s="158">
        <v>1</v>
      </c>
      <c r="N7" s="158">
        <v>1</v>
      </c>
      <c r="O7" s="158">
        <v>2</v>
      </c>
      <c r="P7" s="158">
        <v>2</v>
      </c>
      <c r="R7" s="158">
        <v>2</v>
      </c>
      <c r="U7" s="158">
        <v>2</v>
      </c>
      <c r="V7" s="158">
        <v>1</v>
      </c>
      <c r="X7" s="158">
        <v>2</v>
      </c>
      <c r="Y7" s="551">
        <v>1</v>
      </c>
      <c r="Z7" s="158">
        <v>2</v>
      </c>
      <c r="AA7" s="158">
        <v>1</v>
      </c>
      <c r="AB7" s="158">
        <v>1</v>
      </c>
      <c r="AC7" s="158">
        <v>2</v>
      </c>
      <c r="AD7" s="158">
        <v>2</v>
      </c>
      <c r="AE7" s="158">
        <v>2</v>
      </c>
      <c r="AG7" s="158">
        <v>1</v>
      </c>
      <c r="AH7" s="158">
        <v>1</v>
      </c>
      <c r="AI7" s="158">
        <v>1</v>
      </c>
      <c r="AK7" s="158">
        <v>2</v>
      </c>
      <c r="AL7" s="158">
        <v>1</v>
      </c>
      <c r="AM7" s="1">
        <f t="shared" si="0"/>
        <v>41</v>
      </c>
      <c r="AN7" s="1">
        <f t="shared" si="1"/>
        <v>29</v>
      </c>
      <c r="AO7" s="1">
        <v>3</v>
      </c>
      <c r="AP7" s="188">
        <f t="shared" si="5"/>
        <v>0.7837837837837838</v>
      </c>
      <c r="AR7" s="7">
        <v>0</v>
      </c>
      <c r="AS7" s="7">
        <v>0</v>
      </c>
      <c r="AT7" s="7">
        <v>0</v>
      </c>
      <c r="AV7" s="7">
        <f t="shared" si="2"/>
        <v>41</v>
      </c>
      <c r="AW7" s="7">
        <f t="shared" si="3"/>
        <v>29</v>
      </c>
      <c r="AX7" s="7">
        <f t="shared" si="4"/>
        <v>3</v>
      </c>
      <c r="AZ7" s="593"/>
      <c r="BA7" s="593"/>
      <c r="BC7" s="157"/>
    </row>
    <row r="8" spans="1:55" ht="12.75">
      <c r="A8" s="157" t="s">
        <v>96</v>
      </c>
      <c r="I8" s="158">
        <v>1</v>
      </c>
      <c r="U8" s="158">
        <v>1</v>
      </c>
      <c r="V8" s="158">
        <v>1</v>
      </c>
      <c r="AL8" s="158">
        <v>1</v>
      </c>
      <c r="AM8" s="1">
        <f t="shared" si="0"/>
        <v>4</v>
      </c>
      <c r="AN8" s="1">
        <f t="shared" si="1"/>
        <v>4</v>
      </c>
      <c r="AO8" s="1">
        <v>0</v>
      </c>
      <c r="AP8" s="188">
        <f t="shared" si="5"/>
        <v>0.10810810810810811</v>
      </c>
      <c r="AR8" s="7">
        <v>0</v>
      </c>
      <c r="AS8" s="7">
        <v>0</v>
      </c>
      <c r="AT8" s="7">
        <v>0</v>
      </c>
      <c r="AV8" s="7">
        <f t="shared" si="2"/>
        <v>4</v>
      </c>
      <c r="AW8" s="7">
        <f t="shared" si="3"/>
        <v>4</v>
      </c>
      <c r="AX8" s="7">
        <f t="shared" si="4"/>
        <v>0</v>
      </c>
      <c r="AZ8" s="593"/>
      <c r="BA8" s="593"/>
      <c r="BC8" s="157"/>
    </row>
    <row r="9" spans="1:55" ht="12.75">
      <c r="A9" s="157" t="s">
        <v>110</v>
      </c>
      <c r="D9" s="158">
        <v>1</v>
      </c>
      <c r="G9" s="158">
        <v>1</v>
      </c>
      <c r="H9" s="158">
        <v>1</v>
      </c>
      <c r="J9" s="158">
        <v>1</v>
      </c>
      <c r="K9" s="158">
        <v>1</v>
      </c>
      <c r="L9" s="158">
        <v>1</v>
      </c>
      <c r="M9" s="158">
        <v>1</v>
      </c>
      <c r="O9" s="158">
        <v>1</v>
      </c>
      <c r="P9" s="158">
        <v>2</v>
      </c>
      <c r="Q9" s="158">
        <v>1</v>
      </c>
      <c r="R9" s="158">
        <v>1</v>
      </c>
      <c r="S9" s="158">
        <v>2</v>
      </c>
      <c r="AM9" s="1">
        <f t="shared" si="0"/>
        <v>14</v>
      </c>
      <c r="AN9" s="1">
        <f t="shared" si="1"/>
        <v>12</v>
      </c>
      <c r="AO9" s="1">
        <v>0</v>
      </c>
      <c r="AP9" s="188">
        <f t="shared" si="5"/>
        <v>0.32432432432432434</v>
      </c>
      <c r="AR9" s="7">
        <v>0</v>
      </c>
      <c r="AS9" s="7">
        <v>0</v>
      </c>
      <c r="AT9" s="7">
        <v>0</v>
      </c>
      <c r="AV9" s="7">
        <f t="shared" si="2"/>
        <v>14</v>
      </c>
      <c r="AW9" s="7">
        <f t="shared" si="3"/>
        <v>12</v>
      </c>
      <c r="AX9" s="7">
        <f t="shared" si="4"/>
        <v>0</v>
      </c>
      <c r="AZ9" s="593"/>
      <c r="BA9" s="593"/>
      <c r="BC9" s="157"/>
    </row>
    <row r="10" spans="1:55" ht="12.75">
      <c r="A10" s="157" t="s">
        <v>1706</v>
      </c>
      <c r="P10" s="158">
        <v>1</v>
      </c>
      <c r="AM10" s="1">
        <f t="shared" si="0"/>
        <v>1</v>
      </c>
      <c r="AN10" s="1">
        <f t="shared" si="1"/>
        <v>1</v>
      </c>
      <c r="AO10" s="1">
        <v>0</v>
      </c>
      <c r="AP10" s="188">
        <f t="shared" si="5"/>
        <v>0.02702702702702703</v>
      </c>
      <c r="AR10" s="7">
        <v>0</v>
      </c>
      <c r="AS10" s="7">
        <v>0</v>
      </c>
      <c r="AT10" s="7">
        <v>0</v>
      </c>
      <c r="AV10" s="7">
        <f t="shared" si="2"/>
        <v>1</v>
      </c>
      <c r="AW10" s="7">
        <f t="shared" si="3"/>
        <v>1</v>
      </c>
      <c r="AX10" s="7">
        <f t="shared" si="4"/>
        <v>0</v>
      </c>
      <c r="AZ10" s="593"/>
      <c r="BA10" s="593"/>
      <c r="BC10" s="157"/>
    </row>
    <row r="11" spans="1:55" ht="12.75">
      <c r="A11" s="157" t="s">
        <v>80</v>
      </c>
      <c r="J11" s="158">
        <v>1</v>
      </c>
      <c r="K11" s="158">
        <v>1</v>
      </c>
      <c r="L11" s="158">
        <v>1</v>
      </c>
      <c r="M11" s="158">
        <v>2</v>
      </c>
      <c r="N11" s="158">
        <v>1</v>
      </c>
      <c r="O11" s="158">
        <v>1</v>
      </c>
      <c r="P11" s="158">
        <v>2</v>
      </c>
      <c r="Q11" s="158">
        <v>1</v>
      </c>
      <c r="R11" s="158">
        <v>1</v>
      </c>
      <c r="S11" s="158">
        <v>1</v>
      </c>
      <c r="T11" s="158">
        <v>1</v>
      </c>
      <c r="X11" s="158">
        <v>1</v>
      </c>
      <c r="Z11" s="158">
        <v>1</v>
      </c>
      <c r="AA11" s="158">
        <v>1</v>
      </c>
      <c r="AC11" s="158">
        <v>1</v>
      </c>
      <c r="AD11" s="158">
        <v>1</v>
      </c>
      <c r="AE11" s="158">
        <v>1</v>
      </c>
      <c r="AF11" s="158">
        <v>1</v>
      </c>
      <c r="AH11" s="158">
        <v>1</v>
      </c>
      <c r="AI11" s="158">
        <v>1</v>
      </c>
      <c r="AL11" s="158">
        <v>1</v>
      </c>
      <c r="AM11" s="1">
        <f t="shared" si="0"/>
        <v>23</v>
      </c>
      <c r="AN11" s="1">
        <f t="shared" si="1"/>
        <v>21</v>
      </c>
      <c r="AO11" s="1">
        <v>0</v>
      </c>
      <c r="AP11" s="188">
        <f t="shared" si="5"/>
        <v>0.5675675675675675</v>
      </c>
      <c r="AR11" s="7">
        <v>0</v>
      </c>
      <c r="AS11" s="7">
        <v>0</v>
      </c>
      <c r="AT11" s="7">
        <v>0</v>
      </c>
      <c r="AV11" s="7">
        <f t="shared" si="2"/>
        <v>23</v>
      </c>
      <c r="AW11" s="7">
        <f t="shared" si="3"/>
        <v>21</v>
      </c>
      <c r="AX11" s="7">
        <f t="shared" si="4"/>
        <v>0</v>
      </c>
      <c r="AZ11" s="593"/>
      <c r="BA11" s="593"/>
      <c r="BC11" s="157"/>
    </row>
    <row r="12" spans="1:55" ht="12.75">
      <c r="A12" s="157" t="s">
        <v>83</v>
      </c>
      <c r="C12" s="158">
        <v>1</v>
      </c>
      <c r="D12" s="158">
        <v>1</v>
      </c>
      <c r="E12" s="158">
        <v>1</v>
      </c>
      <c r="F12" s="158">
        <v>1</v>
      </c>
      <c r="G12" s="158">
        <v>1</v>
      </c>
      <c r="H12" s="158">
        <v>1</v>
      </c>
      <c r="I12" s="158">
        <v>1</v>
      </c>
      <c r="J12" s="158">
        <v>2</v>
      </c>
      <c r="K12" s="158">
        <v>1</v>
      </c>
      <c r="L12" s="158">
        <v>1</v>
      </c>
      <c r="M12" s="158">
        <v>1</v>
      </c>
      <c r="N12" s="158">
        <v>1</v>
      </c>
      <c r="O12" s="158">
        <v>2</v>
      </c>
      <c r="P12" s="158">
        <v>1</v>
      </c>
      <c r="Q12" s="158">
        <v>1</v>
      </c>
      <c r="R12" s="158">
        <v>1</v>
      </c>
      <c r="S12" s="158">
        <v>1</v>
      </c>
      <c r="T12" s="158">
        <v>1</v>
      </c>
      <c r="U12" s="158">
        <v>1</v>
      </c>
      <c r="V12" s="158">
        <v>2</v>
      </c>
      <c r="W12" s="158">
        <v>2</v>
      </c>
      <c r="Z12" s="158">
        <v>1</v>
      </c>
      <c r="AA12" s="158">
        <v>1</v>
      </c>
      <c r="AC12" s="158">
        <v>2</v>
      </c>
      <c r="AE12" s="158">
        <v>1</v>
      </c>
      <c r="AF12" s="158">
        <v>1</v>
      </c>
      <c r="AH12" s="158">
        <v>2</v>
      </c>
      <c r="AI12" s="158">
        <v>1</v>
      </c>
      <c r="AL12" s="158">
        <v>1</v>
      </c>
      <c r="AM12" s="1">
        <f t="shared" si="0"/>
        <v>35</v>
      </c>
      <c r="AN12" s="1">
        <f t="shared" si="1"/>
        <v>29</v>
      </c>
      <c r="AO12" s="1">
        <v>0</v>
      </c>
      <c r="AP12" s="188">
        <f t="shared" si="5"/>
        <v>0.7837837837837838</v>
      </c>
      <c r="AR12" s="7">
        <v>2</v>
      </c>
      <c r="AS12" s="7">
        <v>1</v>
      </c>
      <c r="AT12" s="7">
        <v>0</v>
      </c>
      <c r="AV12" s="7">
        <f t="shared" si="2"/>
        <v>37</v>
      </c>
      <c r="AW12" s="7">
        <f t="shared" si="3"/>
        <v>30</v>
      </c>
      <c r="AX12" s="7">
        <f t="shared" si="4"/>
        <v>0</v>
      </c>
      <c r="AZ12" s="593"/>
      <c r="BA12" s="593"/>
      <c r="BC12" s="157"/>
    </row>
    <row r="13" spans="1:55" ht="12.75">
      <c r="A13" s="157" t="s">
        <v>142</v>
      </c>
      <c r="B13" s="551">
        <v>1</v>
      </c>
      <c r="C13" s="158">
        <v>1</v>
      </c>
      <c r="D13" s="158">
        <v>1</v>
      </c>
      <c r="E13" s="158">
        <v>1</v>
      </c>
      <c r="F13" s="158">
        <v>2</v>
      </c>
      <c r="G13" s="158">
        <v>2</v>
      </c>
      <c r="H13" s="551">
        <v>1</v>
      </c>
      <c r="J13" s="158">
        <v>2</v>
      </c>
      <c r="K13" s="158">
        <v>2</v>
      </c>
      <c r="L13" s="158">
        <v>2</v>
      </c>
      <c r="M13" s="158">
        <v>1</v>
      </c>
      <c r="N13" s="158">
        <v>1</v>
      </c>
      <c r="O13" s="158">
        <v>2</v>
      </c>
      <c r="P13" s="158">
        <v>1</v>
      </c>
      <c r="R13" s="158">
        <v>2</v>
      </c>
      <c r="T13" s="158">
        <v>1</v>
      </c>
      <c r="U13" s="158">
        <v>1</v>
      </c>
      <c r="V13" s="158">
        <v>1</v>
      </c>
      <c r="X13" s="158">
        <v>1</v>
      </c>
      <c r="Y13" s="551">
        <v>1</v>
      </c>
      <c r="Z13" s="158">
        <v>1</v>
      </c>
      <c r="AA13" s="158">
        <v>2</v>
      </c>
      <c r="AC13" s="158">
        <v>1</v>
      </c>
      <c r="AD13" s="158">
        <v>1</v>
      </c>
      <c r="AE13" s="158">
        <v>2</v>
      </c>
      <c r="AH13" s="551">
        <v>2</v>
      </c>
      <c r="AK13" s="158">
        <v>2</v>
      </c>
      <c r="AL13" s="158">
        <v>1</v>
      </c>
      <c r="AM13" s="1">
        <f t="shared" si="0"/>
        <v>39</v>
      </c>
      <c r="AN13" s="1">
        <f t="shared" si="1"/>
        <v>28</v>
      </c>
      <c r="AO13" s="1">
        <v>4</v>
      </c>
      <c r="AP13" s="188">
        <f t="shared" si="5"/>
        <v>0.7567567567567568</v>
      </c>
      <c r="AR13" s="7">
        <v>0</v>
      </c>
      <c r="AS13" s="7">
        <v>0</v>
      </c>
      <c r="AT13" s="7">
        <v>0</v>
      </c>
      <c r="AV13" s="7">
        <f t="shared" si="2"/>
        <v>39</v>
      </c>
      <c r="AW13" s="7">
        <f t="shared" si="3"/>
        <v>28</v>
      </c>
      <c r="AX13" s="7">
        <f t="shared" si="4"/>
        <v>4</v>
      </c>
      <c r="AZ13" s="593"/>
      <c r="BA13" s="593"/>
      <c r="BC13" s="157"/>
    </row>
    <row r="14" spans="1:55" ht="12.75">
      <c r="A14" s="157" t="s">
        <v>0</v>
      </c>
      <c r="F14" s="158">
        <v>1</v>
      </c>
      <c r="G14" s="158">
        <v>1</v>
      </c>
      <c r="I14" s="158">
        <v>1</v>
      </c>
      <c r="J14" s="158">
        <v>1</v>
      </c>
      <c r="K14" s="158">
        <v>1</v>
      </c>
      <c r="L14" s="158">
        <v>1</v>
      </c>
      <c r="M14" s="158">
        <v>1</v>
      </c>
      <c r="O14" s="158">
        <v>1</v>
      </c>
      <c r="P14" s="158">
        <v>1</v>
      </c>
      <c r="R14" s="158">
        <v>1</v>
      </c>
      <c r="T14" s="158">
        <v>1</v>
      </c>
      <c r="U14" s="158">
        <v>2</v>
      </c>
      <c r="V14" s="158">
        <v>1</v>
      </c>
      <c r="X14" s="158">
        <v>1</v>
      </c>
      <c r="Y14" s="551">
        <v>1</v>
      </c>
      <c r="Z14" s="158">
        <v>1</v>
      </c>
      <c r="AC14" s="158">
        <v>1</v>
      </c>
      <c r="AD14" s="158">
        <v>1</v>
      </c>
      <c r="AE14" s="158">
        <v>1</v>
      </c>
      <c r="AG14" s="158">
        <v>1</v>
      </c>
      <c r="AH14" s="158">
        <v>1</v>
      </c>
      <c r="AI14" s="158">
        <v>1</v>
      </c>
      <c r="AK14" s="158">
        <v>2</v>
      </c>
      <c r="AL14" s="158">
        <v>1</v>
      </c>
      <c r="AM14" s="1">
        <f t="shared" si="0"/>
        <v>26</v>
      </c>
      <c r="AN14" s="1">
        <f t="shared" si="1"/>
        <v>24</v>
      </c>
      <c r="AO14" s="1">
        <v>1</v>
      </c>
      <c r="AP14" s="188">
        <f t="shared" si="5"/>
        <v>0.6486486486486487</v>
      </c>
      <c r="AR14" s="7">
        <v>1</v>
      </c>
      <c r="AS14" s="7">
        <v>1</v>
      </c>
      <c r="AT14" s="7">
        <v>0</v>
      </c>
      <c r="AV14" s="7">
        <f t="shared" si="2"/>
        <v>27</v>
      </c>
      <c r="AW14" s="7">
        <f t="shared" si="3"/>
        <v>25</v>
      </c>
      <c r="AX14" s="7">
        <f t="shared" si="4"/>
        <v>1</v>
      </c>
      <c r="AZ14" s="593"/>
      <c r="BA14" s="593"/>
      <c r="BC14" s="157"/>
    </row>
    <row r="15" spans="1:55" ht="12.75">
      <c r="A15" s="157" t="s">
        <v>73</v>
      </c>
      <c r="I15" s="158">
        <v>1</v>
      </c>
      <c r="L15" s="158">
        <v>1</v>
      </c>
      <c r="M15" s="550">
        <v>1</v>
      </c>
      <c r="O15" s="158">
        <v>2</v>
      </c>
      <c r="P15" s="550">
        <v>3</v>
      </c>
      <c r="U15" s="158">
        <v>1</v>
      </c>
      <c r="V15" s="550">
        <v>2</v>
      </c>
      <c r="W15" s="550">
        <v>1</v>
      </c>
      <c r="Y15" s="550">
        <v>1</v>
      </c>
      <c r="Z15" s="158">
        <v>1</v>
      </c>
      <c r="AC15" s="158">
        <v>2</v>
      </c>
      <c r="AD15" s="158">
        <v>1</v>
      </c>
      <c r="AE15" s="158">
        <v>1</v>
      </c>
      <c r="AH15" s="158">
        <v>2</v>
      </c>
      <c r="AI15" s="158">
        <v>3</v>
      </c>
      <c r="AK15" s="158">
        <v>1</v>
      </c>
      <c r="AM15" s="1">
        <f t="shared" si="0"/>
        <v>24</v>
      </c>
      <c r="AN15" s="1">
        <f t="shared" si="1"/>
        <v>16</v>
      </c>
      <c r="AO15" s="1">
        <v>5</v>
      </c>
      <c r="AP15" s="188">
        <f t="shared" si="5"/>
        <v>0.43243243243243246</v>
      </c>
      <c r="AR15" s="7">
        <v>0</v>
      </c>
      <c r="AS15" s="7">
        <v>0</v>
      </c>
      <c r="AT15" s="7">
        <v>0</v>
      </c>
      <c r="AV15" s="7">
        <f t="shared" si="2"/>
        <v>24</v>
      </c>
      <c r="AW15" s="7">
        <f t="shared" si="3"/>
        <v>16</v>
      </c>
      <c r="AX15" s="7">
        <f t="shared" si="4"/>
        <v>5</v>
      </c>
      <c r="AZ15" s="593"/>
      <c r="BA15" s="593"/>
      <c r="BC15" s="157"/>
    </row>
    <row r="16" spans="1:55" ht="12.75">
      <c r="A16" s="157" t="s">
        <v>140</v>
      </c>
      <c r="C16" s="158">
        <v>1</v>
      </c>
      <c r="D16" s="158">
        <v>1</v>
      </c>
      <c r="G16" s="158">
        <v>1</v>
      </c>
      <c r="H16" s="158">
        <v>1</v>
      </c>
      <c r="I16" s="158">
        <v>1</v>
      </c>
      <c r="J16" s="158">
        <v>1</v>
      </c>
      <c r="L16" s="158">
        <v>1</v>
      </c>
      <c r="O16" s="158">
        <v>1</v>
      </c>
      <c r="P16" s="158">
        <v>1</v>
      </c>
      <c r="S16" s="158">
        <v>1</v>
      </c>
      <c r="U16" s="158">
        <v>1</v>
      </c>
      <c r="V16" s="158">
        <v>1</v>
      </c>
      <c r="W16" s="158">
        <v>1</v>
      </c>
      <c r="X16" s="158">
        <v>1</v>
      </c>
      <c r="Y16" s="158">
        <v>1</v>
      </c>
      <c r="Z16" s="158">
        <v>1</v>
      </c>
      <c r="AC16" s="158">
        <v>1</v>
      </c>
      <c r="AD16" s="158">
        <v>1</v>
      </c>
      <c r="AH16" s="158">
        <v>1</v>
      </c>
      <c r="AI16" s="158">
        <v>1</v>
      </c>
      <c r="AL16" s="158">
        <v>1</v>
      </c>
      <c r="AM16" s="1">
        <f t="shared" si="0"/>
        <v>21</v>
      </c>
      <c r="AN16" s="1">
        <f t="shared" si="1"/>
        <v>21</v>
      </c>
      <c r="AO16" s="1">
        <v>0</v>
      </c>
      <c r="AP16" s="188">
        <f t="shared" si="5"/>
        <v>0.5675675675675675</v>
      </c>
      <c r="AR16" s="7">
        <v>0</v>
      </c>
      <c r="AS16" s="7">
        <v>0</v>
      </c>
      <c r="AT16" s="7">
        <v>0</v>
      </c>
      <c r="AV16" s="7">
        <f t="shared" si="2"/>
        <v>21</v>
      </c>
      <c r="AW16" s="7">
        <f t="shared" si="3"/>
        <v>21</v>
      </c>
      <c r="AX16" s="7">
        <f t="shared" si="4"/>
        <v>0</v>
      </c>
      <c r="AZ16" s="593"/>
      <c r="BA16" s="593"/>
      <c r="BC16" s="157"/>
    </row>
    <row r="17" spans="1:55" ht="12.75">
      <c r="A17" s="157" t="s">
        <v>141</v>
      </c>
      <c r="D17" s="158">
        <v>1</v>
      </c>
      <c r="E17" s="158">
        <v>1</v>
      </c>
      <c r="F17" s="158">
        <v>2</v>
      </c>
      <c r="G17" s="158">
        <v>1</v>
      </c>
      <c r="L17" s="158">
        <v>1</v>
      </c>
      <c r="M17" s="158">
        <v>1</v>
      </c>
      <c r="N17" s="158">
        <v>1</v>
      </c>
      <c r="O17" s="158">
        <v>1</v>
      </c>
      <c r="P17" s="158">
        <v>1</v>
      </c>
      <c r="R17" s="158">
        <v>1</v>
      </c>
      <c r="T17" s="158">
        <v>1</v>
      </c>
      <c r="Z17" s="158">
        <v>2</v>
      </c>
      <c r="AA17" s="158">
        <v>1</v>
      </c>
      <c r="AD17" s="158">
        <v>1</v>
      </c>
      <c r="AE17" s="158">
        <v>1</v>
      </c>
      <c r="AG17" s="158">
        <v>2</v>
      </c>
      <c r="AH17" s="551">
        <v>1</v>
      </c>
      <c r="AI17" s="158">
        <v>1</v>
      </c>
      <c r="AK17" s="158">
        <v>1</v>
      </c>
      <c r="AM17" s="1">
        <f t="shared" si="0"/>
        <v>22</v>
      </c>
      <c r="AN17" s="1">
        <f t="shared" si="1"/>
        <v>19</v>
      </c>
      <c r="AO17" s="1">
        <v>1</v>
      </c>
      <c r="AP17" s="188">
        <f t="shared" si="5"/>
        <v>0.5135135135135135</v>
      </c>
      <c r="AR17" s="7">
        <v>0</v>
      </c>
      <c r="AS17" s="7">
        <v>0</v>
      </c>
      <c r="AT17" s="7">
        <v>0</v>
      </c>
      <c r="AV17" s="7">
        <f t="shared" si="2"/>
        <v>22</v>
      </c>
      <c r="AW17" s="7">
        <f t="shared" si="3"/>
        <v>19</v>
      </c>
      <c r="AX17" s="7">
        <f t="shared" si="4"/>
        <v>1</v>
      </c>
      <c r="AZ17" s="593"/>
      <c r="BA17" s="593"/>
      <c r="BC17" s="157"/>
    </row>
    <row r="18" spans="1:55" ht="12.75">
      <c r="A18" s="157" t="s">
        <v>254</v>
      </c>
      <c r="B18" s="551">
        <v>1</v>
      </c>
      <c r="AM18" s="1">
        <f t="shared" si="0"/>
        <v>1</v>
      </c>
      <c r="AN18" s="1">
        <f t="shared" si="1"/>
        <v>1</v>
      </c>
      <c r="AO18" s="1">
        <v>1</v>
      </c>
      <c r="AP18" s="188">
        <f t="shared" si="5"/>
        <v>0.02702702702702703</v>
      </c>
      <c r="AR18" s="7">
        <v>0</v>
      </c>
      <c r="AS18" s="7">
        <v>0</v>
      </c>
      <c r="AT18" s="7">
        <v>0</v>
      </c>
      <c r="AV18" s="7">
        <f t="shared" si="2"/>
        <v>1</v>
      </c>
      <c r="AW18" s="7">
        <f t="shared" si="3"/>
        <v>1</v>
      </c>
      <c r="AX18" s="7">
        <f t="shared" si="4"/>
        <v>1</v>
      </c>
      <c r="AZ18" s="593"/>
      <c r="BA18" s="593"/>
      <c r="BC18" s="157"/>
    </row>
    <row r="19" spans="1:55" s="30" customFormat="1" ht="12.75">
      <c r="A19" s="157" t="s">
        <v>125</v>
      </c>
      <c r="B19" s="158"/>
      <c r="C19" s="158"/>
      <c r="D19" s="158"/>
      <c r="E19" s="158"/>
      <c r="F19" s="158">
        <v>1</v>
      </c>
      <c r="G19" s="158">
        <v>1</v>
      </c>
      <c r="H19" s="158"/>
      <c r="I19" s="158">
        <v>1</v>
      </c>
      <c r="J19" s="158">
        <v>1</v>
      </c>
      <c r="K19" s="158">
        <v>1</v>
      </c>
      <c r="L19" s="158">
        <v>1</v>
      </c>
      <c r="M19" s="158">
        <v>1</v>
      </c>
      <c r="N19" s="158"/>
      <c r="O19" s="158">
        <v>1</v>
      </c>
      <c r="P19" s="158">
        <v>1</v>
      </c>
      <c r="Q19" s="158"/>
      <c r="R19" s="158">
        <v>2</v>
      </c>
      <c r="S19" s="158"/>
      <c r="T19" s="158"/>
      <c r="U19" s="158">
        <v>1</v>
      </c>
      <c r="V19" s="158">
        <v>1</v>
      </c>
      <c r="W19" s="158"/>
      <c r="X19" s="158">
        <v>1</v>
      </c>
      <c r="Y19" s="158"/>
      <c r="Z19" s="158">
        <v>1</v>
      </c>
      <c r="AA19" s="158">
        <v>1</v>
      </c>
      <c r="AB19" s="158">
        <v>1</v>
      </c>
      <c r="AC19" s="158">
        <v>1</v>
      </c>
      <c r="AD19" s="158">
        <v>2</v>
      </c>
      <c r="AE19" s="158">
        <v>1</v>
      </c>
      <c r="AF19" s="158"/>
      <c r="AG19" s="158">
        <v>1</v>
      </c>
      <c r="AH19" s="158">
        <v>1</v>
      </c>
      <c r="AI19" s="158">
        <v>1</v>
      </c>
      <c r="AJ19" s="158"/>
      <c r="AK19" s="158">
        <v>1</v>
      </c>
      <c r="AL19" s="158">
        <v>1</v>
      </c>
      <c r="AM19" s="1">
        <f t="shared" si="0"/>
        <v>26</v>
      </c>
      <c r="AN19" s="1">
        <f t="shared" si="1"/>
        <v>24</v>
      </c>
      <c r="AO19" s="1">
        <v>0</v>
      </c>
      <c r="AP19" s="188">
        <f t="shared" si="5"/>
        <v>0.6486486486486487</v>
      </c>
      <c r="AQ19"/>
      <c r="AR19" s="7">
        <v>0</v>
      </c>
      <c r="AS19" s="7">
        <v>0</v>
      </c>
      <c r="AT19" s="7">
        <v>0</v>
      </c>
      <c r="AU19" s="7"/>
      <c r="AV19" s="7">
        <f t="shared" si="2"/>
        <v>26</v>
      </c>
      <c r="AW19" s="7">
        <f t="shared" si="3"/>
        <v>24</v>
      </c>
      <c r="AX19" s="7">
        <f t="shared" si="4"/>
        <v>0</v>
      </c>
      <c r="AY19" s="158"/>
      <c r="AZ19" s="593"/>
      <c r="BA19" s="593"/>
      <c r="BB19"/>
      <c r="BC19" s="157"/>
    </row>
    <row r="20" spans="1:55" ht="12.75">
      <c r="A20" s="157" t="s">
        <v>102</v>
      </c>
      <c r="B20" s="551">
        <v>1</v>
      </c>
      <c r="C20" s="158">
        <v>1</v>
      </c>
      <c r="D20" s="158">
        <v>1</v>
      </c>
      <c r="F20" s="158">
        <v>1</v>
      </c>
      <c r="G20" s="158">
        <v>1</v>
      </c>
      <c r="J20" s="158">
        <v>1</v>
      </c>
      <c r="K20" s="158">
        <v>1</v>
      </c>
      <c r="L20" s="158">
        <v>1</v>
      </c>
      <c r="M20" s="158">
        <v>1</v>
      </c>
      <c r="N20" s="158">
        <v>1</v>
      </c>
      <c r="O20" s="158">
        <v>1</v>
      </c>
      <c r="P20" s="158">
        <v>1</v>
      </c>
      <c r="U20" s="158">
        <v>1</v>
      </c>
      <c r="V20" s="158">
        <v>1</v>
      </c>
      <c r="X20" s="158">
        <v>1</v>
      </c>
      <c r="Z20" s="158">
        <v>1</v>
      </c>
      <c r="AA20" s="158">
        <v>1</v>
      </c>
      <c r="AC20" s="158">
        <v>1</v>
      </c>
      <c r="AE20" s="158">
        <v>2</v>
      </c>
      <c r="AH20" s="551">
        <v>1</v>
      </c>
      <c r="AI20" s="158">
        <v>1</v>
      </c>
      <c r="AK20" s="158">
        <v>1</v>
      </c>
      <c r="AL20" s="158">
        <v>1</v>
      </c>
      <c r="AM20" s="1">
        <f t="shared" si="0"/>
        <v>24</v>
      </c>
      <c r="AN20" s="1">
        <f t="shared" si="1"/>
        <v>23</v>
      </c>
      <c r="AO20" s="1">
        <v>2</v>
      </c>
      <c r="AP20" s="188">
        <f t="shared" si="5"/>
        <v>0.6216216216216216</v>
      </c>
      <c r="AR20" s="7">
        <v>0</v>
      </c>
      <c r="AS20" s="7">
        <v>0</v>
      </c>
      <c r="AT20" s="7">
        <v>0</v>
      </c>
      <c r="AV20" s="7">
        <f t="shared" si="2"/>
        <v>24</v>
      </c>
      <c r="AW20" s="7">
        <f t="shared" si="3"/>
        <v>23</v>
      </c>
      <c r="AX20" s="7">
        <f t="shared" si="4"/>
        <v>2</v>
      </c>
      <c r="AZ20" s="593"/>
      <c r="BA20" s="593"/>
      <c r="BC20" s="157"/>
    </row>
    <row r="21" spans="1:55" ht="12.75">
      <c r="A21" s="157" t="s">
        <v>184</v>
      </c>
      <c r="M21" s="158">
        <v>1</v>
      </c>
      <c r="P21" s="158">
        <v>1</v>
      </c>
      <c r="X21" s="158">
        <v>1</v>
      </c>
      <c r="Z21" s="158">
        <v>1</v>
      </c>
      <c r="AC21" s="158">
        <v>1</v>
      </c>
      <c r="AD21" s="158">
        <v>1</v>
      </c>
      <c r="AI21" s="158">
        <v>2</v>
      </c>
      <c r="AM21" s="1">
        <f t="shared" si="0"/>
        <v>8</v>
      </c>
      <c r="AN21" s="1">
        <f t="shared" si="1"/>
        <v>7</v>
      </c>
      <c r="AO21" s="1">
        <v>0</v>
      </c>
      <c r="AP21" s="188">
        <f t="shared" si="5"/>
        <v>0.1891891891891892</v>
      </c>
      <c r="AR21" s="7">
        <v>1</v>
      </c>
      <c r="AS21" s="7">
        <v>1</v>
      </c>
      <c r="AT21" s="7">
        <v>0</v>
      </c>
      <c r="AV21" s="7">
        <f t="shared" si="2"/>
        <v>9</v>
      </c>
      <c r="AW21" s="7">
        <f t="shared" si="3"/>
        <v>8</v>
      </c>
      <c r="AX21" s="7">
        <f t="shared" si="4"/>
        <v>0</v>
      </c>
      <c r="AZ21" s="593"/>
      <c r="BA21" s="593"/>
      <c r="BC21" s="157"/>
    </row>
    <row r="22" spans="1:55" ht="12.75">
      <c r="A22" s="157" t="s">
        <v>101</v>
      </c>
      <c r="C22" s="158">
        <v>1</v>
      </c>
      <c r="D22" s="158">
        <v>1</v>
      </c>
      <c r="E22" s="158">
        <v>1</v>
      </c>
      <c r="K22" s="158">
        <v>1</v>
      </c>
      <c r="L22" s="158">
        <v>1</v>
      </c>
      <c r="M22" s="158">
        <v>1</v>
      </c>
      <c r="O22" s="158">
        <v>1</v>
      </c>
      <c r="P22" s="158">
        <v>2</v>
      </c>
      <c r="Q22" s="158">
        <v>1</v>
      </c>
      <c r="R22" s="158">
        <v>1</v>
      </c>
      <c r="S22" s="158">
        <v>1</v>
      </c>
      <c r="T22" s="158">
        <v>1</v>
      </c>
      <c r="U22" s="158">
        <v>1</v>
      </c>
      <c r="V22" s="158">
        <v>1</v>
      </c>
      <c r="W22" s="158">
        <v>1</v>
      </c>
      <c r="X22" s="158">
        <v>1</v>
      </c>
      <c r="Y22" s="158">
        <v>1</v>
      </c>
      <c r="Z22" s="158">
        <v>1</v>
      </c>
      <c r="AA22" s="158">
        <v>1</v>
      </c>
      <c r="AC22" s="158">
        <v>1</v>
      </c>
      <c r="AE22" s="158">
        <v>1</v>
      </c>
      <c r="AF22" s="158">
        <v>1</v>
      </c>
      <c r="AH22" s="158">
        <v>2</v>
      </c>
      <c r="AI22" s="158">
        <v>1</v>
      </c>
      <c r="AK22" s="158">
        <v>1</v>
      </c>
      <c r="AL22" s="158">
        <v>1</v>
      </c>
      <c r="AM22" s="1">
        <f t="shared" si="0"/>
        <v>28</v>
      </c>
      <c r="AN22" s="1">
        <f t="shared" si="1"/>
        <v>26</v>
      </c>
      <c r="AO22" s="1">
        <v>0</v>
      </c>
      <c r="AP22" s="188">
        <f t="shared" si="5"/>
        <v>0.7027027027027027</v>
      </c>
      <c r="AR22" s="7">
        <v>0</v>
      </c>
      <c r="AS22" s="7">
        <v>0</v>
      </c>
      <c r="AT22" s="7">
        <v>0</v>
      </c>
      <c r="AV22" s="7">
        <f t="shared" si="2"/>
        <v>28</v>
      </c>
      <c r="AW22" s="7">
        <f t="shared" si="3"/>
        <v>26</v>
      </c>
      <c r="AX22" s="7">
        <f t="shared" si="4"/>
        <v>0</v>
      </c>
      <c r="AZ22" s="593"/>
      <c r="BA22" s="593"/>
      <c r="BC22" s="157"/>
    </row>
    <row r="23" spans="1:55" ht="12.75">
      <c r="A23" s="157" t="s">
        <v>81</v>
      </c>
      <c r="D23" s="158">
        <v>1</v>
      </c>
      <c r="G23" s="550">
        <v>2</v>
      </c>
      <c r="L23" s="158">
        <v>1</v>
      </c>
      <c r="M23" s="550">
        <v>2</v>
      </c>
      <c r="O23" s="158">
        <v>2</v>
      </c>
      <c r="P23" s="158">
        <v>3</v>
      </c>
      <c r="U23" s="158">
        <v>1</v>
      </c>
      <c r="V23" s="550">
        <v>2</v>
      </c>
      <c r="W23" s="550">
        <v>2</v>
      </c>
      <c r="X23" s="158">
        <v>3</v>
      </c>
      <c r="Y23" s="550">
        <v>3</v>
      </c>
      <c r="Z23" s="158">
        <v>1</v>
      </c>
      <c r="AD23" s="158">
        <v>1</v>
      </c>
      <c r="AI23" s="158">
        <v>2</v>
      </c>
      <c r="AJ23" s="158">
        <v>1</v>
      </c>
      <c r="AM23" s="1">
        <f t="shared" si="0"/>
        <v>27</v>
      </c>
      <c r="AN23" s="1">
        <f t="shared" si="1"/>
        <v>15</v>
      </c>
      <c r="AO23" s="1">
        <v>5</v>
      </c>
      <c r="AP23" s="188">
        <f t="shared" si="5"/>
        <v>0.40540540540540543</v>
      </c>
      <c r="AR23" s="7">
        <v>0</v>
      </c>
      <c r="AS23" s="7">
        <v>0</v>
      </c>
      <c r="AT23" s="7">
        <v>0</v>
      </c>
      <c r="AV23" s="7">
        <f t="shared" si="2"/>
        <v>27</v>
      </c>
      <c r="AW23" s="7">
        <f t="shared" si="3"/>
        <v>15</v>
      </c>
      <c r="AX23" s="7">
        <f t="shared" si="4"/>
        <v>5</v>
      </c>
      <c r="AZ23" s="593"/>
      <c r="BA23" s="593"/>
      <c r="BC23" s="157"/>
    </row>
    <row r="24" spans="1:55" ht="12.75">
      <c r="A24" s="157" t="s">
        <v>183</v>
      </c>
      <c r="C24" s="158">
        <v>1</v>
      </c>
      <c r="E24" s="158">
        <v>1</v>
      </c>
      <c r="F24" s="158">
        <v>1</v>
      </c>
      <c r="G24" s="158">
        <v>1</v>
      </c>
      <c r="I24" s="158">
        <v>1</v>
      </c>
      <c r="J24" s="158">
        <v>2</v>
      </c>
      <c r="K24" s="158">
        <v>2</v>
      </c>
      <c r="L24" s="158">
        <v>1</v>
      </c>
      <c r="M24" s="158">
        <v>2</v>
      </c>
      <c r="N24" s="158">
        <v>1</v>
      </c>
      <c r="O24" s="158">
        <v>2</v>
      </c>
      <c r="P24" s="158">
        <v>1</v>
      </c>
      <c r="R24" s="158">
        <v>1</v>
      </c>
      <c r="T24" s="158">
        <v>1</v>
      </c>
      <c r="U24" s="158">
        <v>1</v>
      </c>
      <c r="V24" s="158">
        <v>1</v>
      </c>
      <c r="X24" s="158">
        <v>1</v>
      </c>
      <c r="Y24" s="551">
        <v>1</v>
      </c>
      <c r="Z24" s="158">
        <v>2</v>
      </c>
      <c r="AA24" s="158">
        <v>1</v>
      </c>
      <c r="AC24" s="158">
        <v>1</v>
      </c>
      <c r="AD24" s="158">
        <v>2</v>
      </c>
      <c r="AE24" s="158">
        <v>2</v>
      </c>
      <c r="AI24" s="158">
        <v>1</v>
      </c>
      <c r="AK24" s="158">
        <v>1</v>
      </c>
      <c r="AM24" s="1">
        <f t="shared" si="0"/>
        <v>32</v>
      </c>
      <c r="AN24" s="1">
        <f t="shared" si="1"/>
        <v>25</v>
      </c>
      <c r="AO24" s="1">
        <v>1</v>
      </c>
      <c r="AP24" s="188">
        <f t="shared" si="5"/>
        <v>0.6756756756756757</v>
      </c>
      <c r="AR24" s="7">
        <v>0</v>
      </c>
      <c r="AS24" s="7">
        <v>0</v>
      </c>
      <c r="AT24" s="7">
        <v>0</v>
      </c>
      <c r="AV24" s="7">
        <f t="shared" si="2"/>
        <v>32</v>
      </c>
      <c r="AW24" s="7">
        <f t="shared" si="3"/>
        <v>25</v>
      </c>
      <c r="AX24" s="7">
        <f t="shared" si="4"/>
        <v>1</v>
      </c>
      <c r="AZ24" s="593"/>
      <c r="BA24" s="593"/>
      <c r="BC24" s="157"/>
    </row>
    <row r="25" spans="1:55" ht="12.75">
      <c r="A25" s="157" t="s">
        <v>401</v>
      </c>
      <c r="D25" s="158">
        <v>1</v>
      </c>
      <c r="F25" s="158">
        <v>1</v>
      </c>
      <c r="G25" s="158">
        <v>1</v>
      </c>
      <c r="O25" s="158">
        <v>1</v>
      </c>
      <c r="P25" s="158">
        <v>1</v>
      </c>
      <c r="U25" s="158">
        <v>1</v>
      </c>
      <c r="V25" s="158">
        <v>1</v>
      </c>
      <c r="X25" s="158">
        <v>1</v>
      </c>
      <c r="Y25" s="158">
        <v>1</v>
      </c>
      <c r="AC25" s="158">
        <v>1</v>
      </c>
      <c r="AF25" s="158">
        <v>1</v>
      </c>
      <c r="AH25" s="158">
        <v>1</v>
      </c>
      <c r="AI25" s="158">
        <v>1</v>
      </c>
      <c r="AK25" s="158">
        <v>1</v>
      </c>
      <c r="AM25" s="1">
        <f t="shared" si="0"/>
        <v>14</v>
      </c>
      <c r="AN25" s="1">
        <f t="shared" si="1"/>
        <v>14</v>
      </c>
      <c r="AO25" s="1">
        <v>0</v>
      </c>
      <c r="AP25" s="188">
        <f t="shared" si="5"/>
        <v>0.3783783783783784</v>
      </c>
      <c r="AR25" s="7">
        <v>0</v>
      </c>
      <c r="AS25" s="7">
        <v>0</v>
      </c>
      <c r="AT25" s="7">
        <v>0</v>
      </c>
      <c r="AV25" s="7">
        <f t="shared" si="2"/>
        <v>14</v>
      </c>
      <c r="AW25" s="7">
        <f t="shared" si="3"/>
        <v>14</v>
      </c>
      <c r="AX25" s="7">
        <f t="shared" si="4"/>
        <v>0</v>
      </c>
      <c r="AZ25" s="593"/>
      <c r="BA25" s="593"/>
      <c r="BC25" s="157"/>
    </row>
    <row r="26" spans="1:55" ht="12.75">
      <c r="A26" s="157" t="s">
        <v>1422</v>
      </c>
      <c r="I26" s="158">
        <v>1</v>
      </c>
      <c r="J26" s="158">
        <v>1</v>
      </c>
      <c r="AM26" s="1">
        <f t="shared" si="0"/>
        <v>2</v>
      </c>
      <c r="AN26" s="1">
        <f t="shared" si="1"/>
        <v>2</v>
      </c>
      <c r="AO26" s="1">
        <v>0</v>
      </c>
      <c r="AP26" s="188">
        <f t="shared" si="5"/>
        <v>0.05405405405405406</v>
      </c>
      <c r="AR26" s="7">
        <v>0</v>
      </c>
      <c r="AS26" s="7">
        <v>0</v>
      </c>
      <c r="AT26" s="7">
        <v>0</v>
      </c>
      <c r="AV26" s="7">
        <f t="shared" si="2"/>
        <v>2</v>
      </c>
      <c r="AW26" s="7">
        <f t="shared" si="3"/>
        <v>2</v>
      </c>
      <c r="AX26" s="7">
        <f t="shared" si="4"/>
        <v>0</v>
      </c>
      <c r="AZ26" s="593"/>
      <c r="BA26" s="593"/>
      <c r="BC26" s="157"/>
    </row>
    <row r="27" spans="1:55" ht="12.75">
      <c r="A27" s="157" t="s">
        <v>27</v>
      </c>
      <c r="F27" s="158">
        <v>1</v>
      </c>
      <c r="G27" s="158">
        <v>1</v>
      </c>
      <c r="L27" s="158">
        <v>1</v>
      </c>
      <c r="P27" s="158">
        <v>1</v>
      </c>
      <c r="R27" s="158">
        <v>1</v>
      </c>
      <c r="T27" s="158">
        <v>1</v>
      </c>
      <c r="U27" s="158">
        <v>1</v>
      </c>
      <c r="V27" s="158">
        <v>1</v>
      </c>
      <c r="X27" s="158">
        <v>1</v>
      </c>
      <c r="Y27" s="551">
        <v>1</v>
      </c>
      <c r="Z27" s="158">
        <v>1</v>
      </c>
      <c r="AA27" s="158">
        <v>1</v>
      </c>
      <c r="AB27" s="158">
        <v>1</v>
      </c>
      <c r="AC27" s="158">
        <v>1</v>
      </c>
      <c r="AD27" s="158">
        <v>1</v>
      </c>
      <c r="AG27" s="158">
        <v>1</v>
      </c>
      <c r="AH27" s="551">
        <v>2</v>
      </c>
      <c r="AI27" s="158">
        <v>1</v>
      </c>
      <c r="AK27" s="158">
        <v>1</v>
      </c>
      <c r="AL27" s="158">
        <v>2</v>
      </c>
      <c r="AM27" s="1">
        <f t="shared" si="0"/>
        <v>22</v>
      </c>
      <c r="AN27" s="1">
        <f t="shared" si="1"/>
        <v>20</v>
      </c>
      <c r="AO27" s="1">
        <v>2</v>
      </c>
      <c r="AP27" s="188">
        <f t="shared" si="5"/>
        <v>0.5405405405405406</v>
      </c>
      <c r="AR27" s="7">
        <v>0</v>
      </c>
      <c r="AS27" s="7">
        <v>0</v>
      </c>
      <c r="AT27" s="7">
        <v>0</v>
      </c>
      <c r="AV27" s="7">
        <f t="shared" si="2"/>
        <v>22</v>
      </c>
      <c r="AW27" s="7">
        <f t="shared" si="3"/>
        <v>20</v>
      </c>
      <c r="AX27" s="7">
        <f t="shared" si="4"/>
        <v>2</v>
      </c>
      <c r="AZ27" s="593"/>
      <c r="BA27" s="593"/>
      <c r="BC27" s="157"/>
    </row>
    <row r="28" spans="1:55" ht="12.75">
      <c r="A28" s="157" t="s">
        <v>253</v>
      </c>
      <c r="B28" s="551">
        <v>1</v>
      </c>
      <c r="C28" s="158">
        <v>1</v>
      </c>
      <c r="E28" s="158">
        <v>1</v>
      </c>
      <c r="F28" s="158">
        <v>1</v>
      </c>
      <c r="G28" s="158">
        <v>1</v>
      </c>
      <c r="H28" s="551">
        <v>1</v>
      </c>
      <c r="I28" s="158">
        <v>1</v>
      </c>
      <c r="J28" s="158">
        <v>1</v>
      </c>
      <c r="K28" s="158">
        <v>2</v>
      </c>
      <c r="L28" s="158">
        <v>1</v>
      </c>
      <c r="M28" s="158">
        <v>1</v>
      </c>
      <c r="N28" s="158">
        <v>1</v>
      </c>
      <c r="O28" s="158">
        <v>1</v>
      </c>
      <c r="P28" s="158">
        <v>2</v>
      </c>
      <c r="R28" s="158">
        <v>1</v>
      </c>
      <c r="T28" s="158">
        <v>1</v>
      </c>
      <c r="U28" s="158">
        <v>2</v>
      </c>
      <c r="V28" s="158">
        <v>2</v>
      </c>
      <c r="X28" s="158">
        <v>2</v>
      </c>
      <c r="Y28" s="551">
        <v>1</v>
      </c>
      <c r="Z28" s="158">
        <v>1</v>
      </c>
      <c r="AA28" s="158">
        <v>1</v>
      </c>
      <c r="AB28" s="158">
        <v>1</v>
      </c>
      <c r="AC28" s="158">
        <v>1</v>
      </c>
      <c r="AD28" s="158">
        <v>1</v>
      </c>
      <c r="AE28" s="158">
        <v>1</v>
      </c>
      <c r="AG28" s="158">
        <v>1</v>
      </c>
      <c r="AH28" s="158">
        <v>1</v>
      </c>
      <c r="AL28" s="158">
        <v>1</v>
      </c>
      <c r="AM28" s="1">
        <f t="shared" si="0"/>
        <v>34</v>
      </c>
      <c r="AN28" s="1">
        <f t="shared" si="1"/>
        <v>29</v>
      </c>
      <c r="AO28" s="1">
        <v>3</v>
      </c>
      <c r="AP28" s="188">
        <f t="shared" si="5"/>
        <v>0.7837837837837838</v>
      </c>
      <c r="AR28" s="7">
        <v>0</v>
      </c>
      <c r="AS28" s="7">
        <v>0</v>
      </c>
      <c r="AT28" s="7">
        <v>0</v>
      </c>
      <c r="AV28" s="7">
        <f t="shared" si="2"/>
        <v>34</v>
      </c>
      <c r="AW28" s="7">
        <f t="shared" si="3"/>
        <v>29</v>
      </c>
      <c r="AX28" s="7">
        <f t="shared" si="4"/>
        <v>3</v>
      </c>
      <c r="AZ28" s="593"/>
      <c r="BA28" s="593"/>
      <c r="BC28" s="157"/>
    </row>
    <row r="29" spans="1:55" ht="12.75">
      <c r="A29" s="157" t="s">
        <v>76</v>
      </c>
      <c r="D29" s="158">
        <v>1</v>
      </c>
      <c r="F29" s="158">
        <v>1</v>
      </c>
      <c r="G29" s="158">
        <v>1</v>
      </c>
      <c r="H29" s="158">
        <v>1</v>
      </c>
      <c r="K29" s="158">
        <v>1</v>
      </c>
      <c r="L29" s="158">
        <v>1</v>
      </c>
      <c r="M29" s="158">
        <v>2</v>
      </c>
      <c r="N29" s="158">
        <v>1</v>
      </c>
      <c r="O29" s="158">
        <v>1</v>
      </c>
      <c r="P29" s="158">
        <v>1</v>
      </c>
      <c r="R29" s="158">
        <v>1</v>
      </c>
      <c r="S29" s="158">
        <v>1</v>
      </c>
      <c r="T29" s="158">
        <v>1</v>
      </c>
      <c r="U29" s="158">
        <v>1</v>
      </c>
      <c r="V29" s="158">
        <v>1</v>
      </c>
      <c r="W29" s="158">
        <v>1</v>
      </c>
      <c r="X29" s="158">
        <v>1</v>
      </c>
      <c r="Y29" s="158">
        <v>1</v>
      </c>
      <c r="Z29" s="158">
        <v>1</v>
      </c>
      <c r="AA29" s="158">
        <v>1</v>
      </c>
      <c r="AC29" s="158">
        <v>1</v>
      </c>
      <c r="AD29" s="158">
        <v>1</v>
      </c>
      <c r="AE29" s="158">
        <v>1</v>
      </c>
      <c r="AF29" s="158">
        <v>1</v>
      </c>
      <c r="AH29" s="158">
        <v>1</v>
      </c>
      <c r="AI29" s="158">
        <v>1</v>
      </c>
      <c r="AK29" s="158">
        <v>1</v>
      </c>
      <c r="AM29" s="1">
        <f t="shared" si="0"/>
        <v>28</v>
      </c>
      <c r="AN29" s="1">
        <f t="shared" si="1"/>
        <v>27</v>
      </c>
      <c r="AO29" s="1">
        <v>0</v>
      </c>
      <c r="AP29" s="188">
        <f t="shared" si="5"/>
        <v>0.7297297297297297</v>
      </c>
      <c r="AR29" s="7">
        <v>1</v>
      </c>
      <c r="AS29" s="7">
        <v>1</v>
      </c>
      <c r="AT29" s="7">
        <v>0</v>
      </c>
      <c r="AV29" s="7">
        <f t="shared" si="2"/>
        <v>29</v>
      </c>
      <c r="AW29" s="7">
        <f t="shared" si="3"/>
        <v>28</v>
      </c>
      <c r="AX29" s="7">
        <f t="shared" si="4"/>
        <v>0</v>
      </c>
      <c r="AZ29" s="593"/>
      <c r="BA29" s="593"/>
      <c r="BC29" s="157"/>
    </row>
    <row r="30" spans="1:55" ht="12.75">
      <c r="A30" s="157" t="s">
        <v>1631</v>
      </c>
      <c r="O30" s="158">
        <v>1</v>
      </c>
      <c r="AC30" s="158">
        <v>1</v>
      </c>
      <c r="AH30" s="158">
        <v>1</v>
      </c>
      <c r="AI30" s="158">
        <v>1</v>
      </c>
      <c r="AM30" s="1">
        <f t="shared" si="0"/>
        <v>4</v>
      </c>
      <c r="AN30" s="1">
        <f t="shared" si="1"/>
        <v>4</v>
      </c>
      <c r="AO30" s="1">
        <v>0</v>
      </c>
      <c r="AP30" s="188">
        <f t="shared" si="5"/>
        <v>0.10810810810810811</v>
      </c>
      <c r="AR30" s="7">
        <v>0</v>
      </c>
      <c r="AS30" s="7">
        <v>0</v>
      </c>
      <c r="AT30" s="7">
        <v>0</v>
      </c>
      <c r="AV30" s="7">
        <f t="shared" si="2"/>
        <v>4</v>
      </c>
      <c r="AW30" s="7">
        <f t="shared" si="3"/>
        <v>4</v>
      </c>
      <c r="AX30" s="7">
        <f t="shared" si="4"/>
        <v>0</v>
      </c>
      <c r="AZ30" s="593"/>
      <c r="BA30" s="593"/>
      <c r="BC30" s="157"/>
    </row>
    <row r="31" spans="1:55" ht="12.75">
      <c r="A31" s="157" t="s">
        <v>188</v>
      </c>
      <c r="AJ31" s="158">
        <v>1</v>
      </c>
      <c r="AM31" s="1">
        <f>SUM(B31:AL31)</f>
        <v>1</v>
      </c>
      <c r="AN31" s="1">
        <f>COUNT(B31:AL31)</f>
        <v>1</v>
      </c>
      <c r="AO31" s="1">
        <v>0</v>
      </c>
      <c r="AP31" s="188">
        <f t="shared" si="5"/>
        <v>0.02702702702702703</v>
      </c>
      <c r="AR31" s="7">
        <v>0</v>
      </c>
      <c r="AS31" s="7">
        <v>0</v>
      </c>
      <c r="AT31" s="7">
        <v>0</v>
      </c>
      <c r="AV31" s="7">
        <f>AM31+AR31</f>
        <v>1</v>
      </c>
      <c r="AW31" s="7">
        <f>AN31+AS31</f>
        <v>1</v>
      </c>
      <c r="AX31" s="7">
        <f>AO31+AT31</f>
        <v>0</v>
      </c>
      <c r="AZ31" s="593"/>
      <c r="BA31" s="593"/>
      <c r="BC31" s="157"/>
    </row>
    <row r="32" spans="1:55" ht="12.75">
      <c r="A32" s="157" t="s">
        <v>186</v>
      </c>
      <c r="E32" s="158">
        <v>1</v>
      </c>
      <c r="Z32" s="158">
        <v>1</v>
      </c>
      <c r="AC32" s="158">
        <v>1</v>
      </c>
      <c r="AD32" s="158">
        <v>1</v>
      </c>
      <c r="AE32" s="158">
        <v>1</v>
      </c>
      <c r="AK32" s="158">
        <v>1</v>
      </c>
      <c r="AM32" s="1">
        <f t="shared" si="0"/>
        <v>6</v>
      </c>
      <c r="AN32" s="1">
        <f t="shared" si="1"/>
        <v>6</v>
      </c>
      <c r="AO32" s="1">
        <v>0</v>
      </c>
      <c r="AP32" s="188">
        <f t="shared" si="5"/>
        <v>0.16216216216216217</v>
      </c>
      <c r="AR32" s="7">
        <v>0</v>
      </c>
      <c r="AS32" s="7">
        <v>0</v>
      </c>
      <c r="AT32" s="7">
        <v>0</v>
      </c>
      <c r="AV32" s="7">
        <f t="shared" si="2"/>
        <v>6</v>
      </c>
      <c r="AW32" s="7">
        <f t="shared" si="3"/>
        <v>6</v>
      </c>
      <c r="AX32" s="7">
        <f t="shared" si="4"/>
        <v>0</v>
      </c>
      <c r="BC32" s="157"/>
    </row>
    <row r="33" spans="1:55" ht="12.75">
      <c r="A33" s="157" t="s">
        <v>78</v>
      </c>
      <c r="F33" s="158">
        <v>1</v>
      </c>
      <c r="G33" s="550">
        <v>2</v>
      </c>
      <c r="I33" s="158">
        <v>1</v>
      </c>
      <c r="L33" s="158">
        <v>1</v>
      </c>
      <c r="M33" s="550">
        <v>1</v>
      </c>
      <c r="O33" s="158">
        <v>2</v>
      </c>
      <c r="P33" s="158">
        <v>1</v>
      </c>
      <c r="V33" s="550">
        <v>1</v>
      </c>
      <c r="W33" s="550">
        <v>2</v>
      </c>
      <c r="X33" s="158">
        <v>2</v>
      </c>
      <c r="Y33" s="550">
        <v>2</v>
      </c>
      <c r="Z33" s="158">
        <v>1</v>
      </c>
      <c r="AC33" s="158">
        <v>2</v>
      </c>
      <c r="AH33" s="158">
        <v>1</v>
      </c>
      <c r="AI33" s="158">
        <v>2</v>
      </c>
      <c r="AK33" s="158">
        <v>1</v>
      </c>
      <c r="AL33" s="158">
        <v>1</v>
      </c>
      <c r="AM33" s="1">
        <f t="shared" si="0"/>
        <v>24</v>
      </c>
      <c r="AN33" s="1">
        <f t="shared" si="1"/>
        <v>17</v>
      </c>
      <c r="AO33" s="1">
        <v>5</v>
      </c>
      <c r="AP33" s="188">
        <f t="shared" si="5"/>
        <v>0.4594594594594595</v>
      </c>
      <c r="AR33" s="7">
        <v>0</v>
      </c>
      <c r="AS33" s="7">
        <v>0</v>
      </c>
      <c r="AT33" s="7">
        <v>0</v>
      </c>
      <c r="AV33" s="7">
        <f t="shared" si="2"/>
        <v>24</v>
      </c>
      <c r="AW33" s="7">
        <f t="shared" si="3"/>
        <v>17</v>
      </c>
      <c r="AX33" s="7">
        <f t="shared" si="4"/>
        <v>5</v>
      </c>
      <c r="AZ33" s="593"/>
      <c r="BA33" s="593"/>
      <c r="BC33" s="157"/>
    </row>
    <row r="34" spans="1:55" s="30" customFormat="1" ht="12.75">
      <c r="A34" s="157" t="s">
        <v>739</v>
      </c>
      <c r="B34" s="158"/>
      <c r="C34" s="158">
        <v>1</v>
      </c>
      <c r="D34" s="158">
        <v>1</v>
      </c>
      <c r="E34" s="158">
        <v>1</v>
      </c>
      <c r="F34" s="158">
        <v>1</v>
      </c>
      <c r="G34" s="158">
        <v>1</v>
      </c>
      <c r="H34" s="158">
        <v>1</v>
      </c>
      <c r="I34" s="158">
        <v>1</v>
      </c>
      <c r="J34" s="158">
        <v>1</v>
      </c>
      <c r="K34" s="158">
        <v>1</v>
      </c>
      <c r="L34" s="158">
        <v>1</v>
      </c>
      <c r="M34" s="158">
        <v>1</v>
      </c>
      <c r="N34" s="158">
        <v>1</v>
      </c>
      <c r="O34" s="158">
        <v>1</v>
      </c>
      <c r="P34" s="158">
        <v>1</v>
      </c>
      <c r="Q34" s="158"/>
      <c r="R34" s="158">
        <v>1</v>
      </c>
      <c r="S34" s="783">
        <v>1</v>
      </c>
      <c r="T34" s="158">
        <v>2</v>
      </c>
      <c r="U34" s="158">
        <v>1</v>
      </c>
      <c r="V34" s="158">
        <v>1</v>
      </c>
      <c r="W34" s="158">
        <v>2</v>
      </c>
      <c r="X34" s="158">
        <v>2</v>
      </c>
      <c r="Y34" s="158">
        <v>2</v>
      </c>
      <c r="Z34" s="158">
        <v>1</v>
      </c>
      <c r="AA34" s="158">
        <v>1</v>
      </c>
      <c r="AB34" s="158"/>
      <c r="AC34" s="158">
        <v>1</v>
      </c>
      <c r="AD34" s="158">
        <v>1</v>
      </c>
      <c r="AE34" s="158">
        <v>1</v>
      </c>
      <c r="AF34" s="158">
        <v>1</v>
      </c>
      <c r="AG34" s="158"/>
      <c r="AH34" s="158">
        <v>1</v>
      </c>
      <c r="AI34" s="158">
        <v>2</v>
      </c>
      <c r="AJ34" s="158"/>
      <c r="AK34" s="158">
        <v>1</v>
      </c>
      <c r="AL34" s="158">
        <v>1</v>
      </c>
      <c r="AM34" s="1">
        <f t="shared" si="0"/>
        <v>37</v>
      </c>
      <c r="AN34" s="1">
        <f t="shared" si="1"/>
        <v>32</v>
      </c>
      <c r="AO34" s="158">
        <v>1</v>
      </c>
      <c r="AP34" s="188">
        <f t="shared" si="5"/>
        <v>0.8648648648648649</v>
      </c>
      <c r="AR34" s="173">
        <v>3</v>
      </c>
      <c r="AS34" s="173">
        <v>3</v>
      </c>
      <c r="AT34" s="173">
        <v>0</v>
      </c>
      <c r="AU34" s="173"/>
      <c r="AV34" s="7">
        <f t="shared" si="2"/>
        <v>40</v>
      </c>
      <c r="AW34" s="7">
        <f t="shared" si="3"/>
        <v>35</v>
      </c>
      <c r="AX34" s="7">
        <f t="shared" si="4"/>
        <v>1</v>
      </c>
      <c r="AY34" s="158"/>
      <c r="AZ34" s="593"/>
      <c r="BA34" s="593"/>
      <c r="BB34"/>
      <c r="BC34" s="157"/>
    </row>
    <row r="35" spans="1:55" s="30" customFormat="1" ht="12.75">
      <c r="A35" s="157" t="s">
        <v>740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>
        <v>1</v>
      </c>
      <c r="AK35" s="158"/>
      <c r="AL35" s="158"/>
      <c r="AM35" s="1">
        <f>SUM(B35:AL35)</f>
        <v>1</v>
      </c>
      <c r="AN35" s="1">
        <f>COUNT(B35:AL35)</f>
        <v>1</v>
      </c>
      <c r="AO35" s="158">
        <v>0</v>
      </c>
      <c r="AP35" s="188">
        <f t="shared" si="5"/>
        <v>0.02702702702702703</v>
      </c>
      <c r="AR35" s="7">
        <v>0</v>
      </c>
      <c r="AS35" s="7">
        <v>0</v>
      </c>
      <c r="AT35" s="7">
        <v>0</v>
      </c>
      <c r="AU35" s="173"/>
      <c r="AV35" s="7">
        <f>AM35+AR35</f>
        <v>1</v>
      </c>
      <c r="AW35" s="7">
        <f>AN35+AS35</f>
        <v>1</v>
      </c>
      <c r="AX35" s="7">
        <f>AO35+AT35</f>
        <v>0</v>
      </c>
      <c r="AY35" s="158"/>
      <c r="AZ35" s="258"/>
      <c r="BA35" s="258"/>
      <c r="BC35" s="157"/>
    </row>
    <row r="36" spans="1:55" s="30" customFormat="1" ht="12.75">
      <c r="A36" s="157" t="s">
        <v>10</v>
      </c>
      <c r="B36" s="551">
        <v>1</v>
      </c>
      <c r="C36" s="158"/>
      <c r="D36" s="158"/>
      <c r="E36" s="158"/>
      <c r="F36" s="158"/>
      <c r="G36" s="158"/>
      <c r="H36" s="158"/>
      <c r="I36" s="158"/>
      <c r="J36" s="158">
        <v>1</v>
      </c>
      <c r="K36" s="158">
        <v>2</v>
      </c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>
        <v>2</v>
      </c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">
        <f t="shared" si="0"/>
        <v>6</v>
      </c>
      <c r="AN36" s="1">
        <f t="shared" si="1"/>
        <v>4</v>
      </c>
      <c r="AO36" s="158">
        <v>1</v>
      </c>
      <c r="AP36" s="188">
        <f t="shared" si="5"/>
        <v>0.10810810810810811</v>
      </c>
      <c r="AR36" s="7">
        <v>0</v>
      </c>
      <c r="AS36" s="7">
        <v>0</v>
      </c>
      <c r="AT36" s="7">
        <v>0</v>
      </c>
      <c r="AU36" s="173"/>
      <c r="AV36" s="7">
        <f t="shared" si="2"/>
        <v>6</v>
      </c>
      <c r="AW36" s="7">
        <f t="shared" si="3"/>
        <v>4</v>
      </c>
      <c r="AX36" s="7">
        <f t="shared" si="4"/>
        <v>1</v>
      </c>
      <c r="AY36" s="158"/>
      <c r="AZ36" s="593"/>
      <c r="BA36" s="593"/>
      <c r="BB36"/>
      <c r="BC36" s="157"/>
    </row>
    <row r="37" spans="1:55" ht="12.75">
      <c r="A37" s="157" t="s">
        <v>1707</v>
      </c>
      <c r="P37" s="158">
        <v>1</v>
      </c>
      <c r="AM37" s="1">
        <f t="shared" si="0"/>
        <v>1</v>
      </c>
      <c r="AN37" s="1">
        <f t="shared" si="1"/>
        <v>1</v>
      </c>
      <c r="AO37" s="1">
        <v>0</v>
      </c>
      <c r="AP37" s="188">
        <f t="shared" si="5"/>
        <v>0.02702702702702703</v>
      </c>
      <c r="AR37" s="7">
        <v>0</v>
      </c>
      <c r="AS37" s="7">
        <v>0</v>
      </c>
      <c r="AT37" s="7">
        <v>0</v>
      </c>
      <c r="AV37" s="7">
        <f t="shared" si="2"/>
        <v>1</v>
      </c>
      <c r="AW37" s="7">
        <f t="shared" si="3"/>
        <v>1</v>
      </c>
      <c r="AX37" s="7">
        <f t="shared" si="4"/>
        <v>0</v>
      </c>
      <c r="AZ37" s="593"/>
      <c r="BA37" s="593"/>
      <c r="BC37" s="157"/>
    </row>
    <row r="38" spans="1:55" ht="12.75">
      <c r="A38" s="157" t="s">
        <v>1386</v>
      </c>
      <c r="G38" s="550">
        <v>1</v>
      </c>
      <c r="L38" s="158">
        <v>1</v>
      </c>
      <c r="M38" s="550">
        <v>2</v>
      </c>
      <c r="N38" s="158">
        <v>1</v>
      </c>
      <c r="O38" s="158">
        <v>2</v>
      </c>
      <c r="P38" s="158">
        <v>3</v>
      </c>
      <c r="Q38" s="158">
        <v>1</v>
      </c>
      <c r="U38" s="158">
        <v>1</v>
      </c>
      <c r="V38" s="550">
        <v>2</v>
      </c>
      <c r="W38" s="550">
        <v>2</v>
      </c>
      <c r="X38" s="158">
        <v>3</v>
      </c>
      <c r="Y38" s="550">
        <v>2</v>
      </c>
      <c r="Z38" s="158">
        <v>1</v>
      </c>
      <c r="AC38" s="158">
        <v>3</v>
      </c>
      <c r="AF38" s="158">
        <v>1</v>
      </c>
      <c r="AH38" s="158">
        <v>2</v>
      </c>
      <c r="AI38" s="158">
        <v>3</v>
      </c>
      <c r="AL38" s="158">
        <v>1</v>
      </c>
      <c r="AM38" s="1">
        <f t="shared" si="0"/>
        <v>32</v>
      </c>
      <c r="AN38" s="1">
        <f t="shared" si="1"/>
        <v>18</v>
      </c>
      <c r="AO38" s="1">
        <v>5</v>
      </c>
      <c r="AP38" s="188">
        <f t="shared" si="5"/>
        <v>0.4864864864864865</v>
      </c>
      <c r="AR38" s="7">
        <v>4</v>
      </c>
      <c r="AS38" s="7">
        <v>4</v>
      </c>
      <c r="AT38" s="7">
        <v>3</v>
      </c>
      <c r="AV38" s="7">
        <f t="shared" si="2"/>
        <v>36</v>
      </c>
      <c r="AW38" s="7">
        <f t="shared" si="3"/>
        <v>22</v>
      </c>
      <c r="AX38" s="7">
        <f t="shared" si="4"/>
        <v>8</v>
      </c>
      <c r="AZ38" s="593"/>
      <c r="BA38" s="593"/>
      <c r="BC38" s="157"/>
    </row>
    <row r="39" spans="1:55" s="30" customFormat="1" ht="12.75">
      <c r="A39" s="157" t="s">
        <v>2771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>
        <v>1</v>
      </c>
      <c r="AK39" s="158"/>
      <c r="AL39" s="158"/>
      <c r="AM39" s="1">
        <f>SUM(B39:AL39)</f>
        <v>1</v>
      </c>
      <c r="AN39" s="1">
        <f>COUNT(B39:AL39)</f>
        <v>1</v>
      </c>
      <c r="AO39" s="1">
        <v>0</v>
      </c>
      <c r="AP39" s="188">
        <f t="shared" si="5"/>
        <v>0.02702702702702703</v>
      </c>
      <c r="AR39" s="7">
        <v>0</v>
      </c>
      <c r="AS39" s="7">
        <v>0</v>
      </c>
      <c r="AT39" s="7">
        <v>0</v>
      </c>
      <c r="AU39" s="173"/>
      <c r="AV39" s="7">
        <f>AM39+AR39</f>
        <v>1</v>
      </c>
      <c r="AW39" s="7">
        <f>AN39+AS39</f>
        <v>1</v>
      </c>
      <c r="AX39" s="7">
        <f>AO39+AT39</f>
        <v>0</v>
      </c>
      <c r="AY39" s="158"/>
      <c r="AZ39" s="258"/>
      <c r="BA39" s="258"/>
      <c r="BC39" s="157"/>
    </row>
    <row r="40" spans="1:55" s="30" customFormat="1" ht="12.75">
      <c r="A40" s="157" t="s">
        <v>75</v>
      </c>
      <c r="B40" s="158"/>
      <c r="C40" s="158">
        <v>1</v>
      </c>
      <c r="D40" s="158">
        <v>1</v>
      </c>
      <c r="E40" s="158">
        <v>1</v>
      </c>
      <c r="F40" s="158"/>
      <c r="G40" s="550">
        <v>3</v>
      </c>
      <c r="H40" s="158">
        <v>1</v>
      </c>
      <c r="I40" s="158"/>
      <c r="J40" s="158"/>
      <c r="K40" s="158"/>
      <c r="L40" s="158">
        <v>1</v>
      </c>
      <c r="M40" s="158">
        <v>1</v>
      </c>
      <c r="N40" s="158"/>
      <c r="O40" s="158"/>
      <c r="P40" s="158">
        <v>2</v>
      </c>
      <c r="Q40" s="158">
        <v>1</v>
      </c>
      <c r="R40" s="158"/>
      <c r="S40" s="158"/>
      <c r="T40" s="158"/>
      <c r="U40" s="158">
        <v>1</v>
      </c>
      <c r="V40" s="550">
        <v>2</v>
      </c>
      <c r="W40" s="550">
        <v>2</v>
      </c>
      <c r="X40" s="158">
        <v>2</v>
      </c>
      <c r="Y40" s="550">
        <v>2</v>
      </c>
      <c r="Z40" s="158">
        <v>1</v>
      </c>
      <c r="AA40" s="158"/>
      <c r="AB40" s="158"/>
      <c r="AC40" s="158">
        <v>2</v>
      </c>
      <c r="AD40" s="158"/>
      <c r="AE40" s="158"/>
      <c r="AF40" s="158"/>
      <c r="AG40" s="158"/>
      <c r="AH40" s="158">
        <v>1</v>
      </c>
      <c r="AI40" s="158"/>
      <c r="AJ40" s="158">
        <v>1</v>
      </c>
      <c r="AK40" s="158"/>
      <c r="AL40" s="158"/>
      <c r="AM40" s="1">
        <f t="shared" si="0"/>
        <v>26</v>
      </c>
      <c r="AN40" s="1">
        <f t="shared" si="1"/>
        <v>18</v>
      </c>
      <c r="AO40" s="1">
        <v>4</v>
      </c>
      <c r="AP40" s="188">
        <f t="shared" si="5"/>
        <v>0.4864864864864865</v>
      </c>
      <c r="AQ40"/>
      <c r="AR40" s="7">
        <v>0</v>
      </c>
      <c r="AS40" s="7">
        <v>0</v>
      </c>
      <c r="AT40" s="7">
        <v>0</v>
      </c>
      <c r="AU40" s="7"/>
      <c r="AV40" s="7">
        <f t="shared" si="2"/>
        <v>26</v>
      </c>
      <c r="AW40" s="7">
        <f t="shared" si="3"/>
        <v>18</v>
      </c>
      <c r="AX40" s="7">
        <f t="shared" si="4"/>
        <v>4</v>
      </c>
      <c r="AY40" s="1"/>
      <c r="AZ40" s="593"/>
      <c r="BA40" s="593"/>
      <c r="BB40"/>
      <c r="BC40" s="157"/>
    </row>
    <row r="41" spans="1:55" s="30" customFormat="1" ht="12.75">
      <c r="A41" s="157" t="s">
        <v>77</v>
      </c>
      <c r="B41" s="158"/>
      <c r="C41" s="158"/>
      <c r="D41" s="158">
        <v>1</v>
      </c>
      <c r="E41" s="158"/>
      <c r="F41" s="158"/>
      <c r="G41" s="158">
        <v>2</v>
      </c>
      <c r="H41" s="158"/>
      <c r="I41" s="158"/>
      <c r="J41" s="158"/>
      <c r="K41" s="158"/>
      <c r="L41" s="158"/>
      <c r="M41" s="158"/>
      <c r="N41" s="158"/>
      <c r="O41" s="158"/>
      <c r="P41" s="158">
        <v>1</v>
      </c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>
        <v>1</v>
      </c>
      <c r="AE41" s="158"/>
      <c r="AF41" s="158"/>
      <c r="AG41" s="158"/>
      <c r="AH41" s="158"/>
      <c r="AI41" s="158"/>
      <c r="AJ41" s="158"/>
      <c r="AK41" s="158"/>
      <c r="AL41" s="158">
        <v>1</v>
      </c>
      <c r="AM41" s="1">
        <f t="shared" si="0"/>
        <v>6</v>
      </c>
      <c r="AN41" s="1">
        <f t="shared" si="1"/>
        <v>5</v>
      </c>
      <c r="AO41" s="1">
        <v>0</v>
      </c>
      <c r="AP41" s="188">
        <f t="shared" si="5"/>
        <v>0.13513513513513514</v>
      </c>
      <c r="AQ41"/>
      <c r="AR41" s="7">
        <v>0</v>
      </c>
      <c r="AS41" s="7">
        <v>0</v>
      </c>
      <c r="AT41" s="7">
        <v>0</v>
      </c>
      <c r="AU41" s="7"/>
      <c r="AV41" s="7">
        <f t="shared" si="2"/>
        <v>6</v>
      </c>
      <c r="AW41" s="7">
        <f t="shared" si="3"/>
        <v>5</v>
      </c>
      <c r="AX41" s="7">
        <f t="shared" si="4"/>
        <v>0</v>
      </c>
      <c r="AY41" s="1"/>
      <c r="AZ41" s="593"/>
      <c r="BA41" s="593"/>
      <c r="BB41"/>
      <c r="BC41" s="157"/>
    </row>
    <row r="42" spans="1:55" ht="12.75">
      <c r="A42" s="157" t="s">
        <v>1713</v>
      </c>
      <c r="F42" s="158">
        <v>1</v>
      </c>
      <c r="AM42" s="1">
        <f t="shared" si="0"/>
        <v>1</v>
      </c>
      <c r="AN42" s="1">
        <f t="shared" si="1"/>
        <v>1</v>
      </c>
      <c r="AO42" s="1">
        <v>0</v>
      </c>
      <c r="AP42" s="188">
        <f t="shared" si="5"/>
        <v>0.02702702702702703</v>
      </c>
      <c r="AR42" s="7">
        <v>0</v>
      </c>
      <c r="AS42" s="7">
        <v>0</v>
      </c>
      <c r="AT42" s="7">
        <v>0</v>
      </c>
      <c r="AV42" s="7">
        <f t="shared" si="2"/>
        <v>1</v>
      </c>
      <c r="AW42" s="7">
        <f t="shared" si="3"/>
        <v>1</v>
      </c>
      <c r="AX42" s="7">
        <f t="shared" si="4"/>
        <v>0</v>
      </c>
      <c r="AZ42" s="593"/>
      <c r="BA42" s="593"/>
      <c r="BC42" s="157"/>
    </row>
    <row r="43" spans="1:55" ht="12.75">
      <c r="A43" s="157" t="s">
        <v>1426</v>
      </c>
      <c r="J43" s="158">
        <v>1</v>
      </c>
      <c r="AM43" s="1">
        <f t="shared" si="0"/>
        <v>1</v>
      </c>
      <c r="AN43" s="1">
        <f t="shared" si="1"/>
        <v>1</v>
      </c>
      <c r="AO43" s="1">
        <v>0</v>
      </c>
      <c r="AP43" s="188">
        <f t="shared" si="5"/>
        <v>0.02702702702702703</v>
      </c>
      <c r="AR43" s="7">
        <v>0</v>
      </c>
      <c r="AS43" s="7">
        <v>0</v>
      </c>
      <c r="AT43" s="7">
        <v>0</v>
      </c>
      <c r="AV43" s="7">
        <f t="shared" si="2"/>
        <v>1</v>
      </c>
      <c r="AW43" s="7">
        <f t="shared" si="3"/>
        <v>1</v>
      </c>
      <c r="AX43" s="7">
        <f t="shared" si="4"/>
        <v>0</v>
      </c>
      <c r="AZ43" s="593"/>
      <c r="BA43" s="593"/>
      <c r="BC43" s="157"/>
    </row>
    <row r="44" spans="1:55" ht="12.75">
      <c r="A44" s="157" t="s">
        <v>2732</v>
      </c>
      <c r="AH44" s="158">
        <v>1</v>
      </c>
      <c r="AM44" s="1">
        <f t="shared" si="0"/>
        <v>1</v>
      </c>
      <c r="AN44" s="1">
        <f t="shared" si="1"/>
        <v>1</v>
      </c>
      <c r="AO44" s="1">
        <v>0</v>
      </c>
      <c r="AP44" s="188">
        <f t="shared" si="5"/>
        <v>0.02702702702702703</v>
      </c>
      <c r="AR44" s="7">
        <v>0</v>
      </c>
      <c r="AS44" s="7">
        <v>0</v>
      </c>
      <c r="AT44" s="7">
        <v>0</v>
      </c>
      <c r="AV44" s="7">
        <f aca="true" t="shared" si="6" ref="AV44:AV51">AM44+AR44</f>
        <v>1</v>
      </c>
      <c r="AW44" s="7">
        <f aca="true" t="shared" si="7" ref="AW44:AW51">AN44+AS44</f>
        <v>1</v>
      </c>
      <c r="AX44" s="7">
        <f aca="true" t="shared" si="8" ref="AX44:AX51">AO44+AT44</f>
        <v>0</v>
      </c>
      <c r="AZ44" s="593"/>
      <c r="BA44" s="593"/>
      <c r="BC44" s="157"/>
    </row>
    <row r="45" spans="1:55" ht="12.75">
      <c r="A45" s="157" t="s">
        <v>190</v>
      </c>
      <c r="J45" s="158">
        <v>1</v>
      </c>
      <c r="AM45" s="1">
        <f t="shared" si="0"/>
        <v>1</v>
      </c>
      <c r="AN45" s="1">
        <f t="shared" si="1"/>
        <v>1</v>
      </c>
      <c r="AO45" s="1">
        <v>0</v>
      </c>
      <c r="AP45" s="188">
        <f t="shared" si="5"/>
        <v>0.02702702702702703</v>
      </c>
      <c r="AR45" s="7">
        <v>0</v>
      </c>
      <c r="AS45" s="7">
        <v>0</v>
      </c>
      <c r="AT45" s="7">
        <v>0</v>
      </c>
      <c r="AV45" s="7">
        <f t="shared" si="6"/>
        <v>1</v>
      </c>
      <c r="AW45" s="7">
        <f t="shared" si="7"/>
        <v>1</v>
      </c>
      <c r="AX45" s="7">
        <f t="shared" si="8"/>
        <v>0</v>
      </c>
      <c r="AZ45" s="593"/>
      <c r="BA45" s="593"/>
      <c r="BC45" s="157"/>
    </row>
    <row r="46" spans="1:55" ht="12.75">
      <c r="A46" s="157" t="s">
        <v>72</v>
      </c>
      <c r="C46" s="158">
        <v>1</v>
      </c>
      <c r="D46" s="158">
        <v>1</v>
      </c>
      <c r="E46" s="158">
        <v>1</v>
      </c>
      <c r="G46" s="550">
        <v>2</v>
      </c>
      <c r="H46" s="158">
        <v>1</v>
      </c>
      <c r="I46" s="158">
        <v>1</v>
      </c>
      <c r="L46" s="158">
        <v>1</v>
      </c>
      <c r="M46" s="550">
        <v>1</v>
      </c>
      <c r="O46" s="158">
        <v>1</v>
      </c>
      <c r="P46" s="158">
        <v>1</v>
      </c>
      <c r="U46" s="158">
        <v>1</v>
      </c>
      <c r="V46" s="550">
        <v>2</v>
      </c>
      <c r="W46" s="550">
        <v>3</v>
      </c>
      <c r="X46" s="158">
        <v>1</v>
      </c>
      <c r="Y46" s="550">
        <v>2</v>
      </c>
      <c r="Z46" s="158">
        <v>1</v>
      </c>
      <c r="AC46" s="158">
        <v>1</v>
      </c>
      <c r="AH46" s="158">
        <v>1</v>
      </c>
      <c r="AI46" s="158">
        <v>1</v>
      </c>
      <c r="AJ46" s="158">
        <v>1</v>
      </c>
      <c r="AM46" s="1">
        <f t="shared" si="0"/>
        <v>25</v>
      </c>
      <c r="AN46" s="1">
        <f t="shared" si="1"/>
        <v>20</v>
      </c>
      <c r="AO46" s="1">
        <v>5</v>
      </c>
      <c r="AP46" s="188">
        <f t="shared" si="5"/>
        <v>0.5405405405405406</v>
      </c>
      <c r="AR46" s="7">
        <v>0</v>
      </c>
      <c r="AS46" s="7">
        <v>0</v>
      </c>
      <c r="AT46" s="7">
        <v>0</v>
      </c>
      <c r="AV46" s="7">
        <f t="shared" si="6"/>
        <v>25</v>
      </c>
      <c r="AW46" s="7">
        <f t="shared" si="7"/>
        <v>20</v>
      </c>
      <c r="AX46" s="7">
        <f t="shared" si="8"/>
        <v>5</v>
      </c>
      <c r="AZ46" s="593"/>
      <c r="BA46" s="593"/>
      <c r="BC46" s="157"/>
    </row>
    <row r="47" spans="1:55" ht="12.75">
      <c r="A47" s="157" t="s">
        <v>71</v>
      </c>
      <c r="D47" s="158">
        <v>1</v>
      </c>
      <c r="G47" s="550">
        <v>1</v>
      </c>
      <c r="K47" s="158">
        <v>1</v>
      </c>
      <c r="L47" s="158">
        <v>1</v>
      </c>
      <c r="M47" s="550">
        <v>2</v>
      </c>
      <c r="P47" s="158">
        <v>2</v>
      </c>
      <c r="T47" s="158">
        <v>1</v>
      </c>
      <c r="X47" s="158">
        <v>1</v>
      </c>
      <c r="AH47" s="158">
        <v>1</v>
      </c>
      <c r="AI47" s="158">
        <v>1</v>
      </c>
      <c r="AJ47" s="158">
        <v>1</v>
      </c>
      <c r="AM47" s="1">
        <f t="shared" si="0"/>
        <v>13</v>
      </c>
      <c r="AN47" s="1">
        <f t="shared" si="1"/>
        <v>11</v>
      </c>
      <c r="AO47" s="1">
        <v>2</v>
      </c>
      <c r="AP47" s="188">
        <f t="shared" si="5"/>
        <v>0.2972972972972973</v>
      </c>
      <c r="AR47" s="7">
        <v>0</v>
      </c>
      <c r="AS47" s="7">
        <v>0</v>
      </c>
      <c r="AT47" s="7">
        <v>0</v>
      </c>
      <c r="AV47" s="7">
        <f t="shared" si="6"/>
        <v>13</v>
      </c>
      <c r="AW47" s="7">
        <f t="shared" si="7"/>
        <v>11</v>
      </c>
      <c r="AX47" s="7">
        <f t="shared" si="8"/>
        <v>2</v>
      </c>
      <c r="AZ47" s="593"/>
      <c r="BA47" s="593"/>
      <c r="BC47" s="157"/>
    </row>
    <row r="48" spans="1:55" s="1158" customFormat="1" ht="12.75">
      <c r="A48" s="157" t="s">
        <v>2733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>
        <v>1</v>
      </c>
      <c r="AH48" s="189"/>
      <c r="AI48" s="189"/>
      <c r="AJ48" s="189"/>
      <c r="AK48" s="189"/>
      <c r="AL48" s="189"/>
      <c r="AM48" s="1">
        <f t="shared" si="0"/>
        <v>1</v>
      </c>
      <c r="AN48" s="1">
        <f t="shared" si="1"/>
        <v>1</v>
      </c>
      <c r="AO48" s="189">
        <v>0</v>
      </c>
      <c r="AP48" s="188">
        <f t="shared" si="5"/>
        <v>0.02702702702702703</v>
      </c>
      <c r="AR48" s="7">
        <v>0</v>
      </c>
      <c r="AS48" s="7">
        <v>0</v>
      </c>
      <c r="AT48" s="7">
        <v>0</v>
      </c>
      <c r="AU48" s="363"/>
      <c r="AV48" s="7">
        <f t="shared" si="6"/>
        <v>1</v>
      </c>
      <c r="AW48" s="7">
        <f t="shared" si="7"/>
        <v>1</v>
      </c>
      <c r="AX48" s="7">
        <f t="shared" si="8"/>
        <v>0</v>
      </c>
      <c r="AY48" s="189"/>
      <c r="AZ48" s="258"/>
      <c r="BA48" s="258"/>
      <c r="BC48" s="157"/>
    </row>
    <row r="49" spans="1:55" ht="12.75">
      <c r="A49" s="157" t="s">
        <v>94</v>
      </c>
      <c r="D49" s="158">
        <v>1</v>
      </c>
      <c r="F49" s="158">
        <v>1</v>
      </c>
      <c r="G49" s="158">
        <v>1</v>
      </c>
      <c r="H49" s="551">
        <v>1</v>
      </c>
      <c r="J49" s="158">
        <v>1</v>
      </c>
      <c r="L49" s="158">
        <v>1</v>
      </c>
      <c r="M49" s="158">
        <v>1</v>
      </c>
      <c r="O49" s="158">
        <v>1</v>
      </c>
      <c r="P49" s="158">
        <v>1</v>
      </c>
      <c r="R49" s="158">
        <v>1</v>
      </c>
      <c r="Z49" s="158">
        <v>1</v>
      </c>
      <c r="AA49" s="158">
        <v>1</v>
      </c>
      <c r="AC49" s="158">
        <v>1</v>
      </c>
      <c r="AD49" s="158">
        <v>1</v>
      </c>
      <c r="AE49" s="158">
        <v>1</v>
      </c>
      <c r="AH49" s="551">
        <v>1</v>
      </c>
      <c r="AI49" s="158">
        <v>2</v>
      </c>
      <c r="AK49" s="158">
        <v>2</v>
      </c>
      <c r="AM49" s="1">
        <f t="shared" si="0"/>
        <v>20</v>
      </c>
      <c r="AN49" s="1">
        <f t="shared" si="1"/>
        <v>18</v>
      </c>
      <c r="AO49" s="1">
        <v>2</v>
      </c>
      <c r="AP49" s="188">
        <f t="shared" si="5"/>
        <v>0.4864864864864865</v>
      </c>
      <c r="AR49" s="7">
        <v>0</v>
      </c>
      <c r="AS49" s="7">
        <v>0</v>
      </c>
      <c r="AT49" s="7">
        <v>0</v>
      </c>
      <c r="AV49" s="7">
        <f t="shared" si="6"/>
        <v>20</v>
      </c>
      <c r="AW49" s="7">
        <f t="shared" si="7"/>
        <v>18</v>
      </c>
      <c r="AX49" s="7">
        <f t="shared" si="8"/>
        <v>2</v>
      </c>
      <c r="AZ49" s="593"/>
      <c r="BA49" s="593"/>
      <c r="BC49" s="157"/>
    </row>
    <row r="50" spans="1:55" ht="12.75">
      <c r="A50" s="157" t="s">
        <v>2197</v>
      </c>
      <c r="H50" s="551"/>
      <c r="AB50" s="158">
        <v>1</v>
      </c>
      <c r="AM50" s="1">
        <f t="shared" si="0"/>
        <v>1</v>
      </c>
      <c r="AN50" s="1">
        <f t="shared" si="1"/>
        <v>1</v>
      </c>
      <c r="AO50" s="1">
        <v>0</v>
      </c>
      <c r="AP50" s="188">
        <f t="shared" si="5"/>
        <v>0.02702702702702703</v>
      </c>
      <c r="AR50" s="7">
        <v>0</v>
      </c>
      <c r="AS50" s="7">
        <v>0</v>
      </c>
      <c r="AT50" s="7">
        <v>0</v>
      </c>
      <c r="AV50" s="7">
        <f t="shared" si="6"/>
        <v>1</v>
      </c>
      <c r="AW50" s="7">
        <f t="shared" si="7"/>
        <v>1</v>
      </c>
      <c r="AX50" s="7">
        <f t="shared" si="8"/>
        <v>0</v>
      </c>
      <c r="AZ50" s="593"/>
      <c r="BA50" s="593"/>
      <c r="BC50" s="157"/>
    </row>
    <row r="51" spans="1:55" ht="12.75">
      <c r="A51" s="157" t="s">
        <v>170</v>
      </c>
      <c r="H51" s="551">
        <v>1</v>
      </c>
      <c r="AM51" s="1">
        <f t="shared" si="0"/>
        <v>1</v>
      </c>
      <c r="AN51" s="1">
        <f t="shared" si="1"/>
        <v>1</v>
      </c>
      <c r="AO51" s="1">
        <v>1</v>
      </c>
      <c r="AP51" s="188">
        <f t="shared" si="5"/>
        <v>0.02702702702702703</v>
      </c>
      <c r="AR51" s="7">
        <v>0</v>
      </c>
      <c r="AS51" s="7">
        <v>0</v>
      </c>
      <c r="AT51" s="7">
        <v>0</v>
      </c>
      <c r="AV51" s="7">
        <f t="shared" si="6"/>
        <v>1</v>
      </c>
      <c r="AW51" s="7">
        <f t="shared" si="7"/>
        <v>1</v>
      </c>
      <c r="AX51" s="7">
        <f t="shared" si="8"/>
        <v>1</v>
      </c>
      <c r="BC51" s="157"/>
    </row>
    <row r="52" spans="2:38" ht="12.75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</row>
    <row r="53" spans="2:53" s="282" customFormat="1" ht="12.75">
      <c r="B53" s="166">
        <f aca="true" t="shared" si="9" ref="B53:O53">SUM(B2:B51)</f>
        <v>7</v>
      </c>
      <c r="C53" s="166">
        <f t="shared" si="9"/>
        <v>14</v>
      </c>
      <c r="D53" s="166">
        <f t="shared" si="9"/>
        <v>21</v>
      </c>
      <c r="E53" s="166">
        <f t="shared" si="9"/>
        <v>15</v>
      </c>
      <c r="F53" s="166">
        <f t="shared" si="9"/>
        <v>23</v>
      </c>
      <c r="G53" s="166">
        <f t="shared" si="9"/>
        <v>36</v>
      </c>
      <c r="H53" s="166">
        <f t="shared" si="9"/>
        <v>16</v>
      </c>
      <c r="I53" s="166">
        <f t="shared" si="9"/>
        <v>14</v>
      </c>
      <c r="J53" s="166">
        <f t="shared" si="9"/>
        <v>23</v>
      </c>
      <c r="K53" s="166">
        <f t="shared" si="9"/>
        <v>22</v>
      </c>
      <c r="L53" s="166">
        <f t="shared" si="9"/>
        <v>29</v>
      </c>
      <c r="M53" s="166">
        <f t="shared" si="9"/>
        <v>35</v>
      </c>
      <c r="N53" s="166">
        <f t="shared" si="9"/>
        <v>14</v>
      </c>
      <c r="O53" s="166">
        <f t="shared" si="9"/>
        <v>37</v>
      </c>
      <c r="P53" s="166">
        <f>SUM(P2:P51)</f>
        <v>47</v>
      </c>
      <c r="Q53" s="166">
        <f aca="true" t="shared" si="10" ref="Q53:AL53">SUM(Q2:Q51)</f>
        <v>7</v>
      </c>
      <c r="R53" s="166">
        <f t="shared" si="10"/>
        <v>23</v>
      </c>
      <c r="S53" s="166">
        <f t="shared" si="10"/>
        <v>10</v>
      </c>
      <c r="T53" s="166">
        <f t="shared" si="10"/>
        <v>16</v>
      </c>
      <c r="U53" s="166">
        <f t="shared" si="10"/>
        <v>28</v>
      </c>
      <c r="V53" s="166">
        <f t="shared" si="10"/>
        <v>36</v>
      </c>
      <c r="W53" s="166">
        <f t="shared" si="10"/>
        <v>22</v>
      </c>
      <c r="X53" s="166">
        <f t="shared" si="10"/>
        <v>36</v>
      </c>
      <c r="Y53" s="166">
        <f t="shared" si="10"/>
        <v>28</v>
      </c>
      <c r="Z53" s="166">
        <f t="shared" si="10"/>
        <v>31</v>
      </c>
      <c r="AA53" s="166">
        <f t="shared" si="10"/>
        <v>21</v>
      </c>
      <c r="AB53" s="166">
        <f t="shared" si="10"/>
        <v>7</v>
      </c>
      <c r="AC53" s="166">
        <f t="shared" si="10"/>
        <v>37</v>
      </c>
      <c r="AD53" s="166">
        <f t="shared" si="10"/>
        <v>25</v>
      </c>
      <c r="AE53" s="166">
        <f t="shared" si="10"/>
        <v>23</v>
      </c>
      <c r="AF53" s="166">
        <f t="shared" si="10"/>
        <v>10</v>
      </c>
      <c r="AG53" s="166">
        <f t="shared" si="10"/>
        <v>8</v>
      </c>
      <c r="AH53" s="166">
        <f t="shared" si="10"/>
        <v>37</v>
      </c>
      <c r="AI53" s="166">
        <f t="shared" si="10"/>
        <v>37</v>
      </c>
      <c r="AJ53" s="166">
        <f t="shared" si="10"/>
        <v>8</v>
      </c>
      <c r="AK53" s="166">
        <f t="shared" si="10"/>
        <v>23</v>
      </c>
      <c r="AL53" s="166">
        <f t="shared" si="10"/>
        <v>21</v>
      </c>
      <c r="AM53" s="283"/>
      <c r="AN53" s="283"/>
      <c r="AO53" s="283"/>
      <c r="AR53" s="284"/>
      <c r="AS53" s="284"/>
      <c r="AT53" s="284"/>
      <c r="AU53" s="284"/>
      <c r="AV53" s="284"/>
      <c r="AW53" s="284"/>
      <c r="AX53" s="284"/>
      <c r="AY53" s="283"/>
      <c r="AZ53" s="30"/>
      <c r="BA53" s="30"/>
    </row>
    <row r="54" spans="13:53" ht="12.75">
      <c r="M54" s="179"/>
      <c r="N54" s="179"/>
      <c r="P54" s="180"/>
      <c r="R54" s="180"/>
      <c r="S54" s="180"/>
      <c r="U54" s="180"/>
      <c r="AZ54" s="30"/>
      <c r="BA54" s="30"/>
    </row>
    <row r="55" spans="12:27" ht="12.75">
      <c r="L55" s="190"/>
      <c r="M55" s="180"/>
      <c r="N55" s="180"/>
      <c r="O55" s="179"/>
      <c r="P55" s="180"/>
      <c r="Q55" s="179"/>
      <c r="R55" s="179"/>
      <c r="T55" s="179"/>
      <c r="Z55" s="179"/>
      <c r="AA55" s="179"/>
    </row>
    <row r="56" spans="12:27" ht="12.75">
      <c r="L56" s="179"/>
      <c r="M56" s="179"/>
      <c r="O56" s="179"/>
      <c r="P56" s="179"/>
      <c r="Q56" s="179"/>
      <c r="R56" s="179"/>
      <c r="S56" s="179"/>
      <c r="T56" s="179"/>
      <c r="Z56" s="179"/>
      <c r="AA56" s="179"/>
    </row>
    <row r="57" spans="10:27" ht="12.75">
      <c r="J57" s="179"/>
      <c r="K57" s="179"/>
      <c r="L57" s="179"/>
      <c r="M57" s="179"/>
      <c r="O57" s="179"/>
      <c r="P57" s="179"/>
      <c r="Q57" s="179"/>
      <c r="R57" s="179"/>
      <c r="S57" s="179"/>
      <c r="T57" s="179"/>
      <c r="Z57" s="179"/>
      <c r="AA57" s="179"/>
    </row>
    <row r="58" spans="1:42" ht="12.75">
      <c r="A58" s="157"/>
      <c r="AP58" s="188"/>
    </row>
    <row r="59" spans="1:42" ht="12.75">
      <c r="A59" s="157"/>
      <c r="AP59" s="188"/>
    </row>
    <row r="60" spans="1:42" ht="12.75">
      <c r="A60" s="157"/>
      <c r="AP60" s="188"/>
    </row>
    <row r="61" spans="9:27" ht="12.75">
      <c r="I61" s="179"/>
      <c r="J61" s="179"/>
      <c r="K61" s="179"/>
      <c r="L61" s="179"/>
      <c r="M61" s="179"/>
      <c r="O61" s="179"/>
      <c r="P61" s="179"/>
      <c r="Q61" s="179"/>
      <c r="R61" s="179"/>
      <c r="S61" s="179"/>
      <c r="T61" s="179"/>
      <c r="Z61" s="179"/>
      <c r="AA61" s="179"/>
    </row>
    <row r="62" spans="9:20" ht="12.75">
      <c r="I62" s="179"/>
      <c r="J62" s="179"/>
      <c r="K62" s="179"/>
      <c r="L62" s="179"/>
      <c r="M62" s="179"/>
      <c r="O62" s="179"/>
      <c r="P62" s="179"/>
      <c r="Q62" s="179"/>
      <c r="R62" s="179"/>
      <c r="S62" s="179"/>
      <c r="T62" s="179"/>
    </row>
    <row r="63" spans="9:53" ht="12.75">
      <c r="I63" s="179"/>
      <c r="J63" s="179"/>
      <c r="K63" s="179"/>
      <c r="L63" s="179"/>
      <c r="M63" s="179"/>
      <c r="N63" s="179"/>
      <c r="P63" s="179"/>
      <c r="Q63" s="179"/>
      <c r="R63" s="179"/>
      <c r="S63" s="179"/>
      <c r="T63" s="179"/>
      <c r="AZ63" s="282"/>
      <c r="BA63" s="282"/>
    </row>
    <row r="64" spans="9:20" ht="12.75">
      <c r="I64" s="179"/>
      <c r="J64" s="179"/>
      <c r="K64" s="179"/>
      <c r="L64" s="179"/>
      <c r="M64" s="179"/>
      <c r="N64" s="179"/>
      <c r="P64" s="179"/>
      <c r="Q64" s="179"/>
      <c r="R64" s="179"/>
      <c r="S64" s="179"/>
      <c r="T64" s="179"/>
    </row>
    <row r="65" spans="9:20" ht="12.75">
      <c r="I65" s="179"/>
      <c r="J65" s="179"/>
      <c r="K65" s="179"/>
      <c r="L65" s="179"/>
      <c r="M65" s="179"/>
      <c r="N65" s="179"/>
      <c r="P65" s="179"/>
      <c r="Q65" s="179"/>
      <c r="R65" s="179"/>
      <c r="S65" s="179"/>
      <c r="T65" s="179"/>
    </row>
    <row r="66" spans="9:20" ht="12.75">
      <c r="I66" s="179"/>
      <c r="J66" s="179"/>
      <c r="L66" s="179"/>
      <c r="M66" s="179"/>
      <c r="N66" s="191"/>
      <c r="P66" s="179"/>
      <c r="Q66" s="179"/>
      <c r="R66" s="179"/>
      <c r="S66" s="179"/>
      <c r="T66" s="179"/>
    </row>
    <row r="67" spans="9:20" ht="12.75">
      <c r="I67" s="179"/>
      <c r="J67" s="179"/>
      <c r="L67" s="179"/>
      <c r="M67" s="179"/>
      <c r="N67" s="179"/>
      <c r="P67" s="179"/>
      <c r="Q67" s="179"/>
      <c r="R67" s="179"/>
      <c r="S67" s="179"/>
      <c r="T67" s="179"/>
    </row>
    <row r="68" spans="9:20" ht="12.75">
      <c r="I68" s="179"/>
      <c r="J68" s="179"/>
      <c r="L68" s="179"/>
      <c r="M68" s="179"/>
      <c r="N68" s="179"/>
      <c r="P68" s="179"/>
      <c r="Q68" s="179"/>
      <c r="R68" s="179"/>
      <c r="S68" s="179"/>
      <c r="T68" s="179"/>
    </row>
    <row r="69" spans="9:20" ht="12.75">
      <c r="I69" s="179"/>
      <c r="J69" s="179"/>
      <c r="L69" s="179"/>
      <c r="M69" s="179"/>
      <c r="N69" s="179"/>
      <c r="P69" s="179"/>
      <c r="Q69" s="179"/>
      <c r="R69" s="179"/>
      <c r="S69" s="179"/>
      <c r="T69" s="179"/>
    </row>
    <row r="70" spans="9:18" ht="12.75">
      <c r="I70" s="179"/>
      <c r="J70" s="179"/>
      <c r="L70" s="179"/>
      <c r="M70" s="179"/>
      <c r="N70" s="179"/>
      <c r="O70" s="179"/>
      <c r="P70" s="180"/>
      <c r="Q70" s="179"/>
      <c r="R70" s="179"/>
    </row>
    <row r="71" spans="9:18" ht="12.75">
      <c r="I71" s="179"/>
      <c r="L71" s="179"/>
      <c r="M71" s="179"/>
      <c r="N71" s="179"/>
      <c r="O71" s="179"/>
      <c r="P71" s="180"/>
      <c r="Q71" s="179"/>
      <c r="R71" s="179"/>
    </row>
    <row r="72" spans="9:18" ht="12.75">
      <c r="I72" s="179"/>
      <c r="L72" s="179"/>
      <c r="M72" s="179"/>
      <c r="N72" s="179"/>
      <c r="P72" s="180"/>
      <c r="Q72" s="179"/>
      <c r="R72" s="179"/>
    </row>
    <row r="73" spans="9:18" ht="12.75">
      <c r="I73" s="179"/>
      <c r="L73" s="179"/>
      <c r="M73" s="179"/>
      <c r="N73" s="179"/>
      <c r="P73" s="180"/>
      <c r="Q73" s="179"/>
      <c r="R73" s="179"/>
    </row>
    <row r="74" spans="12:18" ht="12.75">
      <c r="L74" s="179"/>
      <c r="M74" s="179"/>
      <c r="N74" s="179"/>
      <c r="P74" s="180"/>
      <c r="Q74" s="179"/>
      <c r="R74" s="179"/>
    </row>
    <row r="75" spans="12:18" ht="12.75">
      <c r="L75" s="179"/>
      <c r="N75" s="179"/>
      <c r="Q75" s="179"/>
      <c r="R75" s="179"/>
    </row>
    <row r="76" spans="12:17" ht="12.75">
      <c r="L76" s="179"/>
      <c r="N76" s="179"/>
      <c r="Q76" s="179"/>
    </row>
    <row r="77" spans="12:17" ht="12.75">
      <c r="L77" s="179"/>
      <c r="N77" s="191"/>
      <c r="Q77" s="179"/>
    </row>
    <row r="78" spans="12:17" ht="12.75">
      <c r="L78" s="179"/>
      <c r="N78" s="191"/>
      <c r="Q78" s="179"/>
    </row>
    <row r="79" spans="12:17" ht="12.75">
      <c r="L79" s="179"/>
      <c r="N79" s="179"/>
      <c r="Q79" s="179"/>
    </row>
    <row r="80" spans="12:17" ht="12.75">
      <c r="L80" s="179"/>
      <c r="N80" s="179"/>
      <c r="Q80" s="179"/>
    </row>
    <row r="81" spans="12:17" ht="12.75">
      <c r="L81" s="179"/>
      <c r="N81" s="179"/>
      <c r="Q81" s="179"/>
    </row>
    <row r="82" spans="12:17" ht="12.75">
      <c r="L82" s="179"/>
      <c r="N82" s="191"/>
      <c r="Q82" s="179"/>
    </row>
    <row r="83" spans="12:14" ht="12.75">
      <c r="L83" s="179"/>
      <c r="N83" s="179"/>
    </row>
    <row r="84" spans="12:14" ht="12.75">
      <c r="L84" s="179"/>
      <c r="N84" s="179"/>
    </row>
    <row r="85" spans="12:14" ht="12.75">
      <c r="L85" s="179"/>
      <c r="N85" s="179"/>
    </row>
    <row r="86" spans="12:14" ht="12.75">
      <c r="L86" s="179"/>
      <c r="N86" s="179"/>
    </row>
    <row r="87" spans="12:14" ht="12.75">
      <c r="L87" s="191"/>
      <c r="N87" s="191"/>
    </row>
    <row r="88" spans="12:14" ht="12.75">
      <c r="L88" s="179"/>
      <c r="N88" s="179"/>
    </row>
    <row r="89" spans="12:14" ht="12.75">
      <c r="L89" s="179"/>
      <c r="N89" s="179"/>
    </row>
    <row r="90" spans="12:14" ht="12.75">
      <c r="L90" s="179"/>
      <c r="N90" s="179"/>
    </row>
    <row r="91" spans="12:14" ht="12.75">
      <c r="L91" s="179"/>
      <c r="N91" s="179"/>
    </row>
    <row r="92" ht="12.75">
      <c r="L92" s="179"/>
    </row>
    <row r="93" ht="12.75">
      <c r="L93" s="179"/>
    </row>
    <row r="94" ht="12.75">
      <c r="L94" s="179"/>
    </row>
    <row r="95" ht="12.75">
      <c r="L95" s="179"/>
    </row>
    <row r="96" ht="12.75">
      <c r="L96" s="179"/>
    </row>
    <row r="97" ht="12.75">
      <c r="L97" s="179"/>
    </row>
  </sheetData>
  <sheetProtection password="ED8C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selection activeCell="Y1" sqref="Y1"/>
    </sheetView>
  </sheetViews>
  <sheetFormatPr defaultColWidth="9.00390625" defaultRowHeight="12.75"/>
  <cols>
    <col min="1" max="1" width="18.00390625" style="109" customWidth="1"/>
    <col min="2" max="18" width="4.375" style="110" customWidth="1"/>
    <col min="19" max="23" width="3.25390625" style="110" customWidth="1"/>
    <col min="24" max="16384" width="9.125" style="110" customWidth="1"/>
  </cols>
  <sheetData>
    <row r="1" spans="1:27" s="112" customFormat="1" ht="27" thickBot="1">
      <c r="A1" s="1519" t="s">
        <v>636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  <c r="P1" s="1520"/>
      <c r="Q1" s="1520"/>
      <c r="R1" s="1520"/>
      <c r="S1" s="1520"/>
      <c r="T1" s="1520"/>
      <c r="U1" s="1520"/>
      <c r="V1" s="1520"/>
      <c r="W1" s="1521"/>
      <c r="X1" s="111"/>
      <c r="Y1" s="111"/>
      <c r="Z1" s="111"/>
      <c r="AA1" s="111"/>
    </row>
    <row r="2" spans="1:27" s="83" customFormat="1" ht="16.5" customHeight="1" thickBot="1">
      <c r="A2" s="1522" t="s">
        <v>26</v>
      </c>
      <c r="B2" s="1524" t="s">
        <v>1715</v>
      </c>
      <c r="C2" s="1525"/>
      <c r="D2" s="1525"/>
      <c r="E2" s="1525"/>
      <c r="F2" s="1525"/>
      <c r="G2" s="1525"/>
      <c r="H2" s="1525"/>
      <c r="I2" s="1526"/>
      <c r="J2" s="1534" t="s">
        <v>258</v>
      </c>
      <c r="K2" s="1532" t="s">
        <v>634</v>
      </c>
      <c r="L2" s="1532" t="s">
        <v>1339</v>
      </c>
      <c r="M2" s="1532" t="s">
        <v>1340</v>
      </c>
      <c r="N2" s="1532" t="s">
        <v>1627</v>
      </c>
      <c r="O2" s="1532" t="s">
        <v>1341</v>
      </c>
      <c r="P2" s="1532" t="s">
        <v>2751</v>
      </c>
      <c r="Q2" s="1532" t="s">
        <v>187</v>
      </c>
      <c r="R2" s="1527" t="s">
        <v>202</v>
      </c>
      <c r="S2" s="1529" t="s">
        <v>45</v>
      </c>
      <c r="T2" s="1530"/>
      <c r="U2" s="1530"/>
      <c r="V2" s="1530"/>
      <c r="W2" s="1531"/>
      <c r="X2" s="82"/>
      <c r="Y2" s="82"/>
      <c r="Z2" s="82"/>
      <c r="AA2" s="82"/>
    </row>
    <row r="3" spans="1:27" s="83" customFormat="1" ht="96.75" customHeight="1" thickBot="1">
      <c r="A3" s="1523"/>
      <c r="B3" s="192" t="s">
        <v>144</v>
      </c>
      <c r="C3" s="149" t="s">
        <v>104</v>
      </c>
      <c r="D3" s="151" t="s">
        <v>105</v>
      </c>
      <c r="E3" s="149" t="s">
        <v>38</v>
      </c>
      <c r="F3" s="277" t="s">
        <v>108</v>
      </c>
      <c r="G3" s="150" t="s">
        <v>42</v>
      </c>
      <c r="H3" s="371" t="s">
        <v>106</v>
      </c>
      <c r="I3" s="150" t="s">
        <v>107</v>
      </c>
      <c r="J3" s="1535"/>
      <c r="K3" s="1533"/>
      <c r="L3" s="1533"/>
      <c r="M3" s="1533"/>
      <c r="N3" s="1533"/>
      <c r="O3" s="1533"/>
      <c r="P3" s="1533"/>
      <c r="Q3" s="1533"/>
      <c r="R3" s="1528"/>
      <c r="S3" s="152" t="s">
        <v>43</v>
      </c>
      <c r="T3" s="153" t="s">
        <v>44</v>
      </c>
      <c r="U3" s="153" t="s">
        <v>25</v>
      </c>
      <c r="V3" s="153" t="s">
        <v>89</v>
      </c>
      <c r="W3" s="154" t="s">
        <v>45</v>
      </c>
      <c r="X3" s="82"/>
      <c r="Y3" s="82"/>
      <c r="AA3" s="82"/>
    </row>
    <row r="4" spans="1:35" s="83" customFormat="1" ht="12.75">
      <c r="A4" s="246" t="s">
        <v>628</v>
      </c>
      <c r="B4" s="247"/>
      <c r="C4" s="167"/>
      <c r="D4" s="367"/>
      <c r="E4" s="262"/>
      <c r="F4" s="276"/>
      <c r="G4" s="263"/>
      <c r="H4" s="372"/>
      <c r="I4" s="248"/>
      <c r="J4" s="430"/>
      <c r="K4" s="187" t="s">
        <v>259</v>
      </c>
      <c r="L4" s="187" t="s">
        <v>259</v>
      </c>
      <c r="M4" s="187" t="s">
        <v>259</v>
      </c>
      <c r="N4" s="187" t="s">
        <v>259</v>
      </c>
      <c r="O4" s="187" t="s">
        <v>259</v>
      </c>
      <c r="P4" s="187" t="s">
        <v>259</v>
      </c>
      <c r="Q4" s="187"/>
      <c r="R4" s="251"/>
      <c r="S4" s="249">
        <v>6</v>
      </c>
      <c r="T4" s="252"/>
      <c r="U4" s="253"/>
      <c r="V4" s="252"/>
      <c r="W4" s="250">
        <f>SUM(S4:V4)</f>
        <v>6</v>
      </c>
      <c r="X4" s="82"/>
      <c r="Y4" s="121"/>
      <c r="Z4" s="402"/>
      <c r="AA4" s="174"/>
      <c r="AC4" s="171"/>
      <c r="AE4" s="171"/>
      <c r="AG4" s="107"/>
      <c r="AI4" s="107"/>
    </row>
    <row r="5" spans="1:27" s="83" customFormat="1" ht="12.75">
      <c r="A5" s="260" t="s">
        <v>632</v>
      </c>
      <c r="B5" s="261"/>
      <c r="C5" s="262"/>
      <c r="D5" s="368"/>
      <c r="E5" s="262"/>
      <c r="F5" s="276"/>
      <c r="G5" s="263"/>
      <c r="H5" s="373"/>
      <c r="I5" s="263"/>
      <c r="J5" s="264"/>
      <c r="K5" s="265" t="s">
        <v>33</v>
      </c>
      <c r="L5" s="265"/>
      <c r="M5" s="265"/>
      <c r="N5" s="265"/>
      <c r="O5" s="265"/>
      <c r="P5" s="265"/>
      <c r="Q5" s="265"/>
      <c r="R5" s="266"/>
      <c r="S5" s="88"/>
      <c r="T5" s="89">
        <v>1</v>
      </c>
      <c r="U5" s="90"/>
      <c r="V5" s="90"/>
      <c r="W5" s="91">
        <f>SUM(S5:V5)</f>
        <v>1</v>
      </c>
      <c r="X5" s="82"/>
      <c r="Y5" s="82"/>
      <c r="Z5" s="429"/>
      <c r="AA5" s="174"/>
    </row>
    <row r="6" spans="1:27" s="83" customFormat="1" ht="12.75">
      <c r="A6" s="260" t="s">
        <v>2726</v>
      </c>
      <c r="B6" s="261"/>
      <c r="C6" s="262"/>
      <c r="D6" s="368"/>
      <c r="E6" s="262"/>
      <c r="F6" s="276"/>
      <c r="G6" s="263"/>
      <c r="H6" s="373"/>
      <c r="I6" s="263"/>
      <c r="J6" s="264"/>
      <c r="K6" s="265"/>
      <c r="L6" s="265"/>
      <c r="M6" s="265"/>
      <c r="N6" s="265"/>
      <c r="O6" s="265"/>
      <c r="P6" s="265" t="s">
        <v>635</v>
      </c>
      <c r="Q6" s="265"/>
      <c r="R6" s="266"/>
      <c r="S6" s="88">
        <v>1</v>
      </c>
      <c r="T6" s="89">
        <v>1</v>
      </c>
      <c r="U6" s="90"/>
      <c r="V6" s="90"/>
      <c r="W6" s="91">
        <f aca="true" t="shared" si="0" ref="W6:W33">SUM(S6:V6)</f>
        <v>2</v>
      </c>
      <c r="X6" s="82"/>
      <c r="Y6" s="82"/>
      <c r="Z6" s="429"/>
      <c r="AA6" s="174"/>
    </row>
    <row r="7" spans="1:27" s="83" customFormat="1" ht="12.75">
      <c r="A7" s="260" t="s">
        <v>2725</v>
      </c>
      <c r="B7" s="261"/>
      <c r="C7" s="262"/>
      <c r="D7" s="368"/>
      <c r="E7" s="262"/>
      <c r="F7" s="276"/>
      <c r="G7" s="263"/>
      <c r="H7" s="373"/>
      <c r="I7" s="263"/>
      <c r="J7" s="264"/>
      <c r="K7" s="265"/>
      <c r="L7" s="265"/>
      <c r="M7" s="265"/>
      <c r="N7" s="265"/>
      <c r="O7" s="265"/>
      <c r="P7" s="265" t="s">
        <v>259</v>
      </c>
      <c r="Q7" s="265"/>
      <c r="R7" s="266"/>
      <c r="S7" s="88">
        <v>1</v>
      </c>
      <c r="T7" s="89"/>
      <c r="U7" s="90"/>
      <c r="V7" s="90"/>
      <c r="W7" s="91">
        <f t="shared" si="0"/>
        <v>1</v>
      </c>
      <c r="X7" s="82"/>
      <c r="Y7" s="82"/>
      <c r="Z7" s="429"/>
      <c r="AA7" s="174"/>
    </row>
    <row r="8" spans="1:27" s="83" customFormat="1" ht="12.75">
      <c r="A8" s="260" t="s">
        <v>2734</v>
      </c>
      <c r="B8" s="261"/>
      <c r="C8" s="262"/>
      <c r="D8" s="368"/>
      <c r="E8" s="262"/>
      <c r="F8" s="276"/>
      <c r="G8" s="263"/>
      <c r="H8" s="373"/>
      <c r="I8" s="263"/>
      <c r="J8" s="264"/>
      <c r="K8" s="265"/>
      <c r="L8" s="265"/>
      <c r="M8" s="265"/>
      <c r="N8" s="265"/>
      <c r="O8" s="265"/>
      <c r="P8" s="265"/>
      <c r="Q8" s="265" t="s">
        <v>259</v>
      </c>
      <c r="R8" s="266"/>
      <c r="S8" s="88">
        <v>1</v>
      </c>
      <c r="T8" s="89"/>
      <c r="U8" s="90"/>
      <c r="V8" s="90"/>
      <c r="W8" s="91">
        <f t="shared" si="0"/>
        <v>1</v>
      </c>
      <c r="X8" s="82"/>
      <c r="Y8" s="82"/>
      <c r="Z8" s="429"/>
      <c r="AA8" s="174"/>
    </row>
    <row r="9" spans="1:27" s="83" customFormat="1" ht="12.75">
      <c r="A9" s="260" t="s">
        <v>1568</v>
      </c>
      <c r="B9" s="261"/>
      <c r="C9" s="262"/>
      <c r="D9" s="368"/>
      <c r="E9" s="262"/>
      <c r="F9" s="276"/>
      <c r="G9" s="263"/>
      <c r="H9" s="373"/>
      <c r="I9" s="263"/>
      <c r="J9" s="264"/>
      <c r="K9" s="265"/>
      <c r="L9" s="265" t="s">
        <v>259</v>
      </c>
      <c r="M9" s="265" t="s">
        <v>259</v>
      </c>
      <c r="N9" s="265" t="s">
        <v>259</v>
      </c>
      <c r="O9" s="265" t="s">
        <v>259</v>
      </c>
      <c r="P9" s="265"/>
      <c r="Q9" s="265" t="s">
        <v>259</v>
      </c>
      <c r="R9" s="266"/>
      <c r="S9" s="88">
        <v>5</v>
      </c>
      <c r="T9" s="89"/>
      <c r="U9" s="90"/>
      <c r="V9" s="90"/>
      <c r="W9" s="91">
        <f t="shared" si="0"/>
        <v>5</v>
      </c>
      <c r="X9" s="82"/>
      <c r="Y9" s="82"/>
      <c r="Z9" s="429"/>
      <c r="AA9" s="174"/>
    </row>
    <row r="10" spans="1:27" s="83" customFormat="1" ht="12.75">
      <c r="A10" s="260" t="s">
        <v>688</v>
      </c>
      <c r="B10" s="261"/>
      <c r="C10" s="262"/>
      <c r="D10" s="368"/>
      <c r="E10" s="84"/>
      <c r="F10" s="275"/>
      <c r="G10" s="85" t="s">
        <v>33</v>
      </c>
      <c r="H10" s="373"/>
      <c r="I10" s="263"/>
      <c r="J10" s="264"/>
      <c r="K10" s="265"/>
      <c r="L10" s="265"/>
      <c r="M10" s="265"/>
      <c r="N10" s="265"/>
      <c r="O10" s="265"/>
      <c r="P10" s="265"/>
      <c r="Q10" s="265"/>
      <c r="R10" s="266"/>
      <c r="S10" s="88"/>
      <c r="T10" s="89">
        <v>1</v>
      </c>
      <c r="U10" s="90"/>
      <c r="V10" s="90"/>
      <c r="W10" s="91">
        <f t="shared" si="0"/>
        <v>1</v>
      </c>
      <c r="X10" s="82"/>
      <c r="Y10" s="121"/>
      <c r="Z10" s="402"/>
      <c r="AA10" s="174"/>
    </row>
    <row r="11" spans="1:27" s="83" customFormat="1" ht="12.75">
      <c r="A11" s="260" t="s">
        <v>111</v>
      </c>
      <c r="B11" s="261" t="s">
        <v>33</v>
      </c>
      <c r="C11" s="262" t="s">
        <v>33</v>
      </c>
      <c r="D11" s="368" t="s">
        <v>33</v>
      </c>
      <c r="E11" s="84" t="s">
        <v>33</v>
      </c>
      <c r="F11" s="275" t="s">
        <v>33</v>
      </c>
      <c r="G11" s="85" t="s">
        <v>33</v>
      </c>
      <c r="H11" s="374" t="s">
        <v>33</v>
      </c>
      <c r="I11" s="85"/>
      <c r="J11" s="264" t="s">
        <v>33</v>
      </c>
      <c r="K11" s="265" t="s">
        <v>33</v>
      </c>
      <c r="L11" s="265" t="s">
        <v>33</v>
      </c>
      <c r="M11" s="265"/>
      <c r="N11" s="265"/>
      <c r="O11" s="265"/>
      <c r="P11" s="265" t="s">
        <v>33</v>
      </c>
      <c r="Q11" s="265" t="s">
        <v>33</v>
      </c>
      <c r="R11" s="266" t="s">
        <v>33</v>
      </c>
      <c r="S11" s="88"/>
      <c r="T11" s="89">
        <v>12</v>
      </c>
      <c r="U11" s="90"/>
      <c r="V11" s="90"/>
      <c r="W11" s="91">
        <f t="shared" si="0"/>
        <v>12</v>
      </c>
      <c r="X11" s="82"/>
      <c r="Y11" s="121"/>
      <c r="Z11" s="402"/>
      <c r="AA11" s="174"/>
    </row>
    <row r="12" spans="1:27" s="83" customFormat="1" ht="12.75">
      <c r="A12" s="260" t="s">
        <v>1581</v>
      </c>
      <c r="B12" s="261"/>
      <c r="C12" s="262"/>
      <c r="D12" s="368"/>
      <c r="E12" s="84"/>
      <c r="F12" s="275"/>
      <c r="G12" s="85"/>
      <c r="H12" s="374"/>
      <c r="I12" s="85"/>
      <c r="J12" s="264"/>
      <c r="K12" s="265"/>
      <c r="L12" s="265"/>
      <c r="M12" s="265" t="s">
        <v>259</v>
      </c>
      <c r="N12" s="265"/>
      <c r="O12" s="265"/>
      <c r="P12" s="265"/>
      <c r="Q12" s="265"/>
      <c r="R12" s="266"/>
      <c r="S12" s="88">
        <v>1</v>
      </c>
      <c r="T12" s="89"/>
      <c r="U12" s="90"/>
      <c r="V12" s="90"/>
      <c r="W12" s="91">
        <f t="shared" si="0"/>
        <v>1</v>
      </c>
      <c r="X12" s="82"/>
      <c r="Y12" s="121"/>
      <c r="Z12" s="402"/>
      <c r="AA12" s="174"/>
    </row>
    <row r="13" spans="1:27" s="83" customFormat="1" ht="12.75">
      <c r="A13" s="116" t="s">
        <v>16</v>
      </c>
      <c r="B13" s="193"/>
      <c r="C13" s="84"/>
      <c r="D13" s="369"/>
      <c r="E13" s="84"/>
      <c r="F13" s="275"/>
      <c r="G13" s="85"/>
      <c r="H13" s="374"/>
      <c r="I13" s="85"/>
      <c r="J13" s="136"/>
      <c r="K13" s="137" t="s">
        <v>635</v>
      </c>
      <c r="L13" s="137" t="s">
        <v>259</v>
      </c>
      <c r="M13" s="137" t="s">
        <v>259</v>
      </c>
      <c r="N13" s="137" t="s">
        <v>259</v>
      </c>
      <c r="O13" s="137" t="s">
        <v>259</v>
      </c>
      <c r="P13" s="137"/>
      <c r="Q13" s="137" t="s">
        <v>635</v>
      </c>
      <c r="R13" s="145"/>
      <c r="S13" s="88">
        <v>6</v>
      </c>
      <c r="T13" s="89">
        <v>2</v>
      </c>
      <c r="U13" s="90"/>
      <c r="V13" s="90"/>
      <c r="W13" s="91">
        <f t="shared" si="0"/>
        <v>8</v>
      </c>
      <c r="X13" s="82"/>
      <c r="Y13" s="121"/>
      <c r="Z13" s="402"/>
      <c r="AA13" s="174"/>
    </row>
    <row r="14" spans="1:27" s="83" customFormat="1" ht="12.75">
      <c r="A14" s="116" t="s">
        <v>690</v>
      </c>
      <c r="B14" s="193"/>
      <c r="C14" s="84"/>
      <c r="D14" s="369"/>
      <c r="E14" s="84" t="s">
        <v>33</v>
      </c>
      <c r="F14" s="275" t="s">
        <v>33</v>
      </c>
      <c r="G14" s="85" t="s">
        <v>33</v>
      </c>
      <c r="H14" s="374"/>
      <c r="I14" s="85"/>
      <c r="J14" s="136"/>
      <c r="K14" s="137"/>
      <c r="L14" s="137"/>
      <c r="M14" s="137"/>
      <c r="N14" s="137"/>
      <c r="O14" s="137"/>
      <c r="P14" s="137"/>
      <c r="Q14" s="137"/>
      <c r="R14" s="145"/>
      <c r="S14" s="88"/>
      <c r="T14" s="89">
        <v>3</v>
      </c>
      <c r="U14" s="90"/>
      <c r="V14" s="90"/>
      <c r="W14" s="91">
        <f t="shared" si="0"/>
        <v>3</v>
      </c>
      <c r="X14" s="82"/>
      <c r="Y14" s="121"/>
      <c r="Z14" s="402"/>
      <c r="AA14" s="174"/>
    </row>
    <row r="15" spans="1:27" s="83" customFormat="1" ht="12.75">
      <c r="A15" s="116" t="s">
        <v>2737</v>
      </c>
      <c r="B15" s="193"/>
      <c r="C15" s="84"/>
      <c r="D15" s="369"/>
      <c r="E15" s="84"/>
      <c r="F15" s="275"/>
      <c r="G15" s="85"/>
      <c r="H15" s="374"/>
      <c r="I15" s="85"/>
      <c r="J15" s="136"/>
      <c r="K15" s="137"/>
      <c r="L15" s="137"/>
      <c r="M15" s="137"/>
      <c r="N15" s="137"/>
      <c r="O15" s="137"/>
      <c r="P15" s="137"/>
      <c r="Q15" s="137" t="s">
        <v>33</v>
      </c>
      <c r="R15" s="145"/>
      <c r="S15" s="88"/>
      <c r="T15" s="89">
        <v>1</v>
      </c>
      <c r="U15" s="90"/>
      <c r="V15" s="90"/>
      <c r="W15" s="91">
        <f t="shared" si="0"/>
        <v>1</v>
      </c>
      <c r="X15" s="82"/>
      <c r="Y15" s="121"/>
      <c r="Z15" s="402"/>
      <c r="AA15" s="174"/>
    </row>
    <row r="16" spans="1:35" s="83" customFormat="1" ht="12.75">
      <c r="A16" s="116" t="s">
        <v>630</v>
      </c>
      <c r="B16" s="193"/>
      <c r="C16" s="84"/>
      <c r="D16" s="369"/>
      <c r="E16" s="84"/>
      <c r="F16" s="275"/>
      <c r="G16" s="85"/>
      <c r="H16" s="374"/>
      <c r="I16" s="85"/>
      <c r="J16" s="136"/>
      <c r="K16" s="137" t="s">
        <v>259</v>
      </c>
      <c r="L16" s="137"/>
      <c r="M16" s="137"/>
      <c r="N16" s="137"/>
      <c r="O16" s="137"/>
      <c r="P16" s="137"/>
      <c r="Q16" s="137"/>
      <c r="R16" s="87"/>
      <c r="S16" s="92">
        <v>1</v>
      </c>
      <c r="T16" s="86"/>
      <c r="U16" s="299"/>
      <c r="V16" s="299"/>
      <c r="W16" s="91">
        <f t="shared" si="0"/>
        <v>1</v>
      </c>
      <c r="X16" s="82"/>
      <c r="Y16" s="121"/>
      <c r="Z16" s="107"/>
      <c r="AA16" s="157"/>
      <c r="AC16" s="157"/>
      <c r="AE16" s="168"/>
      <c r="AG16" s="171"/>
      <c r="AI16" s="171"/>
    </row>
    <row r="17" spans="1:35" s="83" customFormat="1" ht="12.75">
      <c r="A17" s="116" t="s">
        <v>1569</v>
      </c>
      <c r="B17" s="193"/>
      <c r="C17" s="84"/>
      <c r="D17" s="369"/>
      <c r="E17" s="84"/>
      <c r="F17" s="275"/>
      <c r="G17" s="85"/>
      <c r="H17" s="374"/>
      <c r="I17" s="85"/>
      <c r="J17" s="136"/>
      <c r="K17" s="137"/>
      <c r="L17" s="137" t="s">
        <v>259</v>
      </c>
      <c r="M17" s="137" t="s">
        <v>259</v>
      </c>
      <c r="N17" s="137" t="s">
        <v>259</v>
      </c>
      <c r="O17" s="137" t="s">
        <v>259</v>
      </c>
      <c r="P17" s="137" t="s">
        <v>259</v>
      </c>
      <c r="Q17" s="137" t="s">
        <v>259</v>
      </c>
      <c r="R17" s="145" t="s">
        <v>33</v>
      </c>
      <c r="S17" s="88">
        <v>6</v>
      </c>
      <c r="T17" s="89">
        <v>1</v>
      </c>
      <c r="U17" s="90"/>
      <c r="V17" s="90"/>
      <c r="W17" s="91">
        <f t="shared" si="0"/>
        <v>7</v>
      </c>
      <c r="X17" s="82"/>
      <c r="Y17" s="121"/>
      <c r="Z17" s="107"/>
      <c r="AA17" s="157"/>
      <c r="AC17" s="157"/>
      <c r="AE17" s="168"/>
      <c r="AG17" s="171"/>
      <c r="AI17" s="171"/>
    </row>
    <row r="18" spans="1:27" s="83" customFormat="1" ht="12.75">
      <c r="A18" s="116" t="s">
        <v>260</v>
      </c>
      <c r="B18" s="193"/>
      <c r="C18" s="84"/>
      <c r="D18" s="369"/>
      <c r="E18" s="84"/>
      <c r="F18" s="275"/>
      <c r="G18" s="85"/>
      <c r="H18" s="374"/>
      <c r="I18" s="85"/>
      <c r="J18" s="136" t="s">
        <v>259</v>
      </c>
      <c r="K18" s="137" t="s">
        <v>259</v>
      </c>
      <c r="L18" s="137"/>
      <c r="M18" s="137"/>
      <c r="N18" s="137"/>
      <c r="O18" s="137"/>
      <c r="P18" s="137"/>
      <c r="Q18" s="137"/>
      <c r="R18" s="145"/>
      <c r="S18" s="88">
        <v>2</v>
      </c>
      <c r="T18" s="89"/>
      <c r="U18" s="90"/>
      <c r="V18" s="90"/>
      <c r="W18" s="91">
        <f t="shared" si="0"/>
        <v>2</v>
      </c>
      <c r="X18" s="82"/>
      <c r="Y18" s="121"/>
      <c r="Z18" s="402"/>
      <c r="AA18" s="280"/>
    </row>
    <row r="19" spans="1:27" s="83" customFormat="1" ht="12.75">
      <c r="A19" s="116" t="s">
        <v>691</v>
      </c>
      <c r="B19" s="193"/>
      <c r="C19" s="262"/>
      <c r="D19" s="368"/>
      <c r="E19" s="84"/>
      <c r="F19" s="275"/>
      <c r="G19" s="85" t="s">
        <v>33</v>
      </c>
      <c r="H19" s="374"/>
      <c r="I19" s="85"/>
      <c r="J19" s="136"/>
      <c r="K19" s="137"/>
      <c r="L19" s="137"/>
      <c r="M19" s="137"/>
      <c r="N19" s="137"/>
      <c r="O19" s="137"/>
      <c r="P19" s="137"/>
      <c r="Q19" s="137"/>
      <c r="R19" s="145"/>
      <c r="S19" s="88"/>
      <c r="T19" s="89">
        <v>1</v>
      </c>
      <c r="U19" s="90"/>
      <c r="V19" s="90"/>
      <c r="W19" s="91">
        <f t="shared" si="0"/>
        <v>1</v>
      </c>
      <c r="X19" s="82"/>
      <c r="Y19" s="121"/>
      <c r="Z19" s="402"/>
      <c r="AA19" s="280"/>
    </row>
    <row r="20" spans="1:27" s="83" customFormat="1" ht="12.75">
      <c r="A20" s="116" t="s">
        <v>143</v>
      </c>
      <c r="B20" s="193"/>
      <c r="C20" s="262" t="s">
        <v>33</v>
      </c>
      <c r="D20" s="368" t="s">
        <v>33</v>
      </c>
      <c r="E20" s="84" t="s">
        <v>33</v>
      </c>
      <c r="F20" s="275" t="s">
        <v>33</v>
      </c>
      <c r="G20" s="85" t="s">
        <v>33</v>
      </c>
      <c r="H20" s="374" t="s">
        <v>33</v>
      </c>
      <c r="I20" s="85"/>
      <c r="J20" s="136" t="s">
        <v>259</v>
      </c>
      <c r="K20" s="137" t="s">
        <v>259</v>
      </c>
      <c r="L20" s="137"/>
      <c r="M20" s="137" t="s">
        <v>259</v>
      </c>
      <c r="N20" s="137" t="s">
        <v>259</v>
      </c>
      <c r="O20" s="137" t="s">
        <v>259</v>
      </c>
      <c r="P20" s="137" t="s">
        <v>259</v>
      </c>
      <c r="Q20" s="137" t="s">
        <v>259</v>
      </c>
      <c r="R20" s="145" t="s">
        <v>33</v>
      </c>
      <c r="S20" s="88">
        <v>7</v>
      </c>
      <c r="T20" s="89">
        <v>7</v>
      </c>
      <c r="U20" s="90"/>
      <c r="V20" s="90"/>
      <c r="W20" s="91">
        <f t="shared" si="0"/>
        <v>14</v>
      </c>
      <c r="X20" s="82"/>
      <c r="Y20" s="121"/>
      <c r="Z20" s="257"/>
      <c r="AA20" s="280"/>
    </row>
    <row r="21" spans="1:27" s="83" customFormat="1" ht="12.75">
      <c r="A21" s="116" t="s">
        <v>180</v>
      </c>
      <c r="B21" s="193"/>
      <c r="C21" s="84"/>
      <c r="D21" s="369"/>
      <c r="E21" s="84"/>
      <c r="F21" s="275"/>
      <c r="G21" s="85" t="s">
        <v>33</v>
      </c>
      <c r="H21" s="374" t="s">
        <v>33</v>
      </c>
      <c r="I21" s="85"/>
      <c r="J21" s="136"/>
      <c r="K21" s="137"/>
      <c r="L21" s="137" t="s">
        <v>33</v>
      </c>
      <c r="M21" s="137"/>
      <c r="N21" s="137"/>
      <c r="O21" s="137"/>
      <c r="P21" s="137" t="s">
        <v>33</v>
      </c>
      <c r="Q21" s="137"/>
      <c r="R21" s="145"/>
      <c r="S21" s="88"/>
      <c r="T21" s="89">
        <v>4</v>
      </c>
      <c r="U21" s="90"/>
      <c r="V21" s="90"/>
      <c r="W21" s="91">
        <f t="shared" si="0"/>
        <v>4</v>
      </c>
      <c r="X21" s="82"/>
      <c r="Y21" s="121"/>
      <c r="Z21" s="429"/>
      <c r="AA21" s="174"/>
    </row>
    <row r="22" spans="1:29" s="83" customFormat="1" ht="12.75">
      <c r="A22" s="117" t="s">
        <v>27</v>
      </c>
      <c r="B22" s="193" t="s">
        <v>33</v>
      </c>
      <c r="C22" s="262" t="s">
        <v>33</v>
      </c>
      <c r="D22" s="368" t="s">
        <v>33</v>
      </c>
      <c r="E22" s="84"/>
      <c r="F22" s="275"/>
      <c r="G22" s="85"/>
      <c r="H22" s="374" t="s">
        <v>33</v>
      </c>
      <c r="I22" s="85"/>
      <c r="J22" s="136" t="s">
        <v>33</v>
      </c>
      <c r="K22" s="137" t="s">
        <v>33</v>
      </c>
      <c r="L22" s="137" t="s">
        <v>33</v>
      </c>
      <c r="M22" s="137"/>
      <c r="N22" s="137"/>
      <c r="O22" s="137"/>
      <c r="P22" s="137" t="s">
        <v>33</v>
      </c>
      <c r="Q22" s="137" t="s">
        <v>33</v>
      </c>
      <c r="R22" s="145" t="s">
        <v>1689</v>
      </c>
      <c r="S22" s="88"/>
      <c r="T22" s="89">
        <v>8</v>
      </c>
      <c r="U22" s="90">
        <v>1</v>
      </c>
      <c r="V22" s="90"/>
      <c r="W22" s="91">
        <f t="shared" si="0"/>
        <v>9</v>
      </c>
      <c r="X22" s="82"/>
      <c r="Y22" s="121"/>
      <c r="Z22" s="402"/>
      <c r="AA22" s="174"/>
      <c r="AC22" s="157"/>
    </row>
    <row r="23" spans="1:29" s="83" customFormat="1" ht="12.75">
      <c r="A23" s="176" t="s">
        <v>11</v>
      </c>
      <c r="B23" s="193" t="s">
        <v>33</v>
      </c>
      <c r="C23" s="262" t="s">
        <v>33</v>
      </c>
      <c r="D23" s="368" t="s">
        <v>33</v>
      </c>
      <c r="E23" s="506"/>
      <c r="F23" s="137" t="s">
        <v>33</v>
      </c>
      <c r="G23" s="505" t="s">
        <v>33</v>
      </c>
      <c r="H23" s="136" t="s">
        <v>33</v>
      </c>
      <c r="I23" s="93"/>
      <c r="J23" s="136" t="s">
        <v>33</v>
      </c>
      <c r="K23" s="137" t="s">
        <v>33</v>
      </c>
      <c r="L23" s="137" t="s">
        <v>33</v>
      </c>
      <c r="M23" s="137"/>
      <c r="N23" s="137"/>
      <c r="O23" s="137"/>
      <c r="P23" s="137" t="s">
        <v>33</v>
      </c>
      <c r="Q23" s="137" t="s">
        <v>33</v>
      </c>
      <c r="R23" s="145" t="s">
        <v>33</v>
      </c>
      <c r="S23" s="88"/>
      <c r="T23" s="89">
        <v>10</v>
      </c>
      <c r="U23" s="90"/>
      <c r="V23" s="90">
        <v>1</v>
      </c>
      <c r="W23" s="91">
        <f t="shared" si="0"/>
        <v>11</v>
      </c>
      <c r="X23" s="82"/>
      <c r="Y23" s="121"/>
      <c r="Z23" s="642"/>
      <c r="AA23" s="174"/>
      <c r="AC23" s="168"/>
    </row>
    <row r="24" spans="1:29" s="83" customFormat="1" ht="12.75">
      <c r="A24" s="176" t="s">
        <v>12</v>
      </c>
      <c r="B24" s="193"/>
      <c r="C24" s="92"/>
      <c r="D24" s="299"/>
      <c r="E24" s="92"/>
      <c r="F24" s="86"/>
      <c r="G24" s="93"/>
      <c r="H24" s="94"/>
      <c r="I24" s="93"/>
      <c r="J24" s="136" t="s">
        <v>259</v>
      </c>
      <c r="K24" s="137" t="s">
        <v>259</v>
      </c>
      <c r="L24" s="137"/>
      <c r="M24" s="137"/>
      <c r="N24" s="137"/>
      <c r="O24" s="137"/>
      <c r="P24" s="137"/>
      <c r="Q24" s="137"/>
      <c r="R24" s="145"/>
      <c r="S24" s="88">
        <v>2</v>
      </c>
      <c r="T24" s="89"/>
      <c r="U24" s="90"/>
      <c r="V24" s="90"/>
      <c r="W24" s="91">
        <f t="shared" si="0"/>
        <v>2</v>
      </c>
      <c r="X24" s="82"/>
      <c r="Y24" s="121"/>
      <c r="Z24" s="548"/>
      <c r="AA24" s="174"/>
      <c r="AC24" s="157"/>
    </row>
    <row r="25" spans="1:29" s="83" customFormat="1" ht="12.75">
      <c r="A25" s="118" t="s">
        <v>125</v>
      </c>
      <c r="B25" s="193" t="s">
        <v>33</v>
      </c>
      <c r="C25" s="262" t="s">
        <v>33</v>
      </c>
      <c r="D25" s="368" t="s">
        <v>33</v>
      </c>
      <c r="E25" s="84"/>
      <c r="F25" s="275"/>
      <c r="G25" s="93"/>
      <c r="H25" s="374" t="s">
        <v>33</v>
      </c>
      <c r="I25" s="93"/>
      <c r="J25" s="136" t="s">
        <v>33</v>
      </c>
      <c r="K25" s="137" t="s">
        <v>33</v>
      </c>
      <c r="L25" s="137" t="s">
        <v>33</v>
      </c>
      <c r="M25" s="137"/>
      <c r="N25" s="137"/>
      <c r="O25" s="137"/>
      <c r="P25" s="137" t="s">
        <v>33</v>
      </c>
      <c r="Q25" s="137" t="s">
        <v>33</v>
      </c>
      <c r="R25" s="145" t="s">
        <v>1689</v>
      </c>
      <c r="S25" s="88"/>
      <c r="T25" s="89">
        <v>8</v>
      </c>
      <c r="U25" s="90">
        <v>1</v>
      </c>
      <c r="V25" s="90"/>
      <c r="W25" s="91">
        <f t="shared" si="0"/>
        <v>9</v>
      </c>
      <c r="X25" s="82"/>
      <c r="Y25" s="121"/>
      <c r="Z25" s="548"/>
      <c r="AA25" s="174"/>
      <c r="AC25" s="157"/>
    </row>
    <row r="26" spans="1:29" s="83" customFormat="1" ht="12.75">
      <c r="A26" s="176" t="s">
        <v>689</v>
      </c>
      <c r="B26" s="193"/>
      <c r="C26" s="262"/>
      <c r="D26" s="368"/>
      <c r="E26" s="84"/>
      <c r="F26" s="275"/>
      <c r="G26" s="505" t="s">
        <v>33</v>
      </c>
      <c r="H26" s="374"/>
      <c r="I26" s="93"/>
      <c r="J26" s="136"/>
      <c r="K26" s="137"/>
      <c r="L26" s="137"/>
      <c r="M26" s="137"/>
      <c r="N26" s="137"/>
      <c r="O26" s="137"/>
      <c r="P26" s="137"/>
      <c r="Q26" s="137"/>
      <c r="R26" s="145"/>
      <c r="S26" s="88"/>
      <c r="T26" s="89">
        <v>1</v>
      </c>
      <c r="U26" s="90"/>
      <c r="V26" s="90"/>
      <c r="W26" s="91">
        <f t="shared" si="0"/>
        <v>1</v>
      </c>
      <c r="X26" s="82"/>
      <c r="Y26" s="121"/>
      <c r="Z26" s="642"/>
      <c r="AA26" s="174"/>
      <c r="AC26" s="157"/>
    </row>
    <row r="27" spans="1:35" s="83" customFormat="1" ht="12.75">
      <c r="A27" s="116" t="s">
        <v>139</v>
      </c>
      <c r="B27" s="193"/>
      <c r="C27" s="84"/>
      <c r="D27" s="369"/>
      <c r="E27" s="84" t="s">
        <v>33</v>
      </c>
      <c r="F27" s="275" t="s">
        <v>33</v>
      </c>
      <c r="G27" s="85" t="s">
        <v>33</v>
      </c>
      <c r="H27" s="374" t="s">
        <v>33</v>
      </c>
      <c r="I27" s="85"/>
      <c r="J27" s="94"/>
      <c r="K27" s="137" t="s">
        <v>33</v>
      </c>
      <c r="L27" s="137" t="s">
        <v>33</v>
      </c>
      <c r="M27" s="86"/>
      <c r="N27" s="86"/>
      <c r="O27" s="86"/>
      <c r="P27" s="137" t="s">
        <v>33</v>
      </c>
      <c r="Q27" s="137" t="s">
        <v>33</v>
      </c>
      <c r="R27" s="145" t="s">
        <v>33</v>
      </c>
      <c r="S27" s="92"/>
      <c r="T27" s="86">
        <v>9</v>
      </c>
      <c r="U27" s="299"/>
      <c r="V27" s="86"/>
      <c r="W27" s="91">
        <f t="shared" si="0"/>
        <v>9</v>
      </c>
      <c r="X27" s="82"/>
      <c r="Y27" s="121"/>
      <c r="Z27" s="168"/>
      <c r="AA27" s="174"/>
      <c r="AC27" s="171"/>
      <c r="AE27" s="171"/>
      <c r="AG27" s="107"/>
      <c r="AI27" s="107"/>
    </row>
    <row r="28" spans="1:35" s="83" customFormat="1" ht="12.75">
      <c r="A28" s="116" t="s">
        <v>1570</v>
      </c>
      <c r="B28" s="193"/>
      <c r="C28" s="84"/>
      <c r="D28" s="369"/>
      <c r="E28" s="84"/>
      <c r="F28" s="275"/>
      <c r="G28" s="85"/>
      <c r="H28" s="374"/>
      <c r="I28" s="85"/>
      <c r="J28" s="94"/>
      <c r="K28" s="137"/>
      <c r="L28" s="137" t="s">
        <v>259</v>
      </c>
      <c r="M28" s="86"/>
      <c r="N28" s="86"/>
      <c r="O28" s="86"/>
      <c r="P28" s="86"/>
      <c r="Q28" s="86"/>
      <c r="R28" s="145"/>
      <c r="S28" s="88">
        <v>1</v>
      </c>
      <c r="T28" s="89"/>
      <c r="U28" s="90"/>
      <c r="V28" s="90"/>
      <c r="W28" s="91">
        <f t="shared" si="0"/>
        <v>1</v>
      </c>
      <c r="X28" s="82"/>
      <c r="Y28" s="121"/>
      <c r="Z28" s="548"/>
      <c r="AA28" s="174"/>
      <c r="AC28" s="171"/>
      <c r="AE28" s="171"/>
      <c r="AG28" s="107"/>
      <c r="AI28" s="107"/>
    </row>
    <row r="29" spans="1:35" s="83" customFormat="1" ht="12.75">
      <c r="A29" s="116" t="s">
        <v>1571</v>
      </c>
      <c r="B29" s="193"/>
      <c r="C29" s="84"/>
      <c r="D29" s="369"/>
      <c r="E29" s="84"/>
      <c r="F29" s="275"/>
      <c r="G29" s="85"/>
      <c r="H29" s="374"/>
      <c r="I29" s="85"/>
      <c r="J29" s="94"/>
      <c r="K29" s="137"/>
      <c r="L29" s="137" t="s">
        <v>259</v>
      </c>
      <c r="M29" s="86"/>
      <c r="N29" s="86"/>
      <c r="O29" s="86"/>
      <c r="P29" s="86"/>
      <c r="Q29" s="86"/>
      <c r="R29" s="145"/>
      <c r="S29" s="88">
        <v>1</v>
      </c>
      <c r="T29" s="89"/>
      <c r="U29" s="90"/>
      <c r="V29" s="90"/>
      <c r="W29" s="91">
        <f t="shared" si="0"/>
        <v>1</v>
      </c>
      <c r="X29" s="82"/>
      <c r="Y29" s="121"/>
      <c r="AA29" s="174"/>
      <c r="AC29" s="171"/>
      <c r="AE29" s="171"/>
      <c r="AG29" s="107"/>
      <c r="AI29" s="107"/>
    </row>
    <row r="30" spans="1:35" s="83" customFormat="1" ht="12.75">
      <c r="A30" s="116" t="s">
        <v>1572</v>
      </c>
      <c r="B30" s="193"/>
      <c r="C30" s="84"/>
      <c r="D30" s="369"/>
      <c r="E30" s="84"/>
      <c r="F30" s="275"/>
      <c r="G30" s="85"/>
      <c r="H30" s="374"/>
      <c r="I30" s="85"/>
      <c r="J30" s="94"/>
      <c r="K30" s="137"/>
      <c r="L30" s="137" t="s">
        <v>33</v>
      </c>
      <c r="M30" s="86"/>
      <c r="N30" s="86"/>
      <c r="O30" s="86"/>
      <c r="P30" s="86"/>
      <c r="Q30" s="86"/>
      <c r="R30" s="145"/>
      <c r="S30" s="88"/>
      <c r="T30" s="89">
        <v>1</v>
      </c>
      <c r="U30" s="90"/>
      <c r="V30" s="90"/>
      <c r="W30" s="91">
        <f t="shared" si="0"/>
        <v>1</v>
      </c>
      <c r="X30" s="82"/>
      <c r="Y30" s="121"/>
      <c r="AA30" s="174"/>
      <c r="AC30" s="171"/>
      <c r="AE30" s="171"/>
      <c r="AG30" s="107"/>
      <c r="AI30" s="107"/>
    </row>
    <row r="31" spans="1:35" s="83" customFormat="1" ht="12.75">
      <c r="A31" s="116" t="s">
        <v>2736</v>
      </c>
      <c r="B31" s="193"/>
      <c r="C31" s="84"/>
      <c r="D31" s="369"/>
      <c r="E31" s="84"/>
      <c r="F31" s="275"/>
      <c r="G31" s="85"/>
      <c r="H31" s="374"/>
      <c r="I31" s="85"/>
      <c r="J31" s="94"/>
      <c r="K31" s="137"/>
      <c r="L31" s="137"/>
      <c r="M31" s="86"/>
      <c r="N31" s="86"/>
      <c r="O31" s="86"/>
      <c r="P31" s="86"/>
      <c r="Q31" s="137" t="s">
        <v>259</v>
      </c>
      <c r="R31" s="145"/>
      <c r="S31" s="88">
        <v>1</v>
      </c>
      <c r="T31" s="89"/>
      <c r="U31" s="90"/>
      <c r="V31" s="90"/>
      <c r="W31" s="91">
        <f t="shared" si="0"/>
        <v>1</v>
      </c>
      <c r="X31" s="82"/>
      <c r="Y31" s="121"/>
      <c r="AA31" s="174"/>
      <c r="AC31" s="171"/>
      <c r="AE31" s="171"/>
      <c r="AG31" s="107"/>
      <c r="AI31" s="107"/>
    </row>
    <row r="32" spans="1:35" s="83" customFormat="1" ht="12.75">
      <c r="A32" s="116" t="s">
        <v>2735</v>
      </c>
      <c r="B32" s="193"/>
      <c r="C32" s="84"/>
      <c r="D32" s="369"/>
      <c r="E32" s="84"/>
      <c r="F32" s="275"/>
      <c r="G32" s="85"/>
      <c r="H32" s="374"/>
      <c r="I32" s="85"/>
      <c r="J32" s="94"/>
      <c r="K32" s="137"/>
      <c r="L32" s="137"/>
      <c r="M32" s="86"/>
      <c r="N32" s="86"/>
      <c r="O32" s="86"/>
      <c r="P32" s="86"/>
      <c r="Q32" s="137" t="s">
        <v>259</v>
      </c>
      <c r="R32" s="145"/>
      <c r="S32" s="88">
        <v>1</v>
      </c>
      <c r="T32" s="89"/>
      <c r="U32" s="90"/>
      <c r="V32" s="90"/>
      <c r="W32" s="91">
        <f t="shared" si="0"/>
        <v>1</v>
      </c>
      <c r="X32" s="82"/>
      <c r="Y32" s="121"/>
      <c r="AA32" s="174"/>
      <c r="AC32" s="171"/>
      <c r="AE32" s="171"/>
      <c r="AG32" s="107"/>
      <c r="AI32" s="107"/>
    </row>
    <row r="33" spans="1:35" s="83" customFormat="1" ht="12.75">
      <c r="A33" s="116" t="s">
        <v>1582</v>
      </c>
      <c r="B33" s="193"/>
      <c r="C33" s="84"/>
      <c r="D33" s="369"/>
      <c r="E33" s="84"/>
      <c r="F33" s="275"/>
      <c r="G33" s="85"/>
      <c r="H33" s="374"/>
      <c r="I33" s="85"/>
      <c r="J33" s="94"/>
      <c r="K33" s="137"/>
      <c r="L33" s="137"/>
      <c r="M33" s="137" t="s">
        <v>259</v>
      </c>
      <c r="N33" s="137" t="s">
        <v>259</v>
      </c>
      <c r="O33" s="137" t="s">
        <v>259</v>
      </c>
      <c r="P33" s="137" t="s">
        <v>259</v>
      </c>
      <c r="Q33" s="137"/>
      <c r="R33" s="145"/>
      <c r="S33" s="88">
        <v>4</v>
      </c>
      <c r="T33" s="89"/>
      <c r="U33" s="90"/>
      <c r="V33" s="90"/>
      <c r="W33" s="91">
        <f t="shared" si="0"/>
        <v>4</v>
      </c>
      <c r="X33" s="82"/>
      <c r="Y33" s="121"/>
      <c r="AA33" s="174"/>
      <c r="AC33" s="171"/>
      <c r="AE33" s="171"/>
      <c r="AG33" s="107"/>
      <c r="AI33" s="107"/>
    </row>
    <row r="34" spans="1:35" s="83" customFormat="1" ht="12.75">
      <c r="A34" s="116" t="s">
        <v>1567</v>
      </c>
      <c r="B34" s="193"/>
      <c r="C34" s="84"/>
      <c r="D34" s="369"/>
      <c r="E34" s="84"/>
      <c r="F34" s="275"/>
      <c r="G34" s="85"/>
      <c r="H34" s="374"/>
      <c r="I34" s="85"/>
      <c r="J34" s="94"/>
      <c r="K34" s="137"/>
      <c r="L34" s="137" t="s">
        <v>259</v>
      </c>
      <c r="M34" s="86"/>
      <c r="N34" s="137" t="s">
        <v>259</v>
      </c>
      <c r="O34" s="137" t="s">
        <v>259</v>
      </c>
      <c r="P34" s="137" t="s">
        <v>259</v>
      </c>
      <c r="Q34" s="137"/>
      <c r="R34" s="145"/>
      <c r="S34" s="88">
        <v>4</v>
      </c>
      <c r="T34" s="89"/>
      <c r="U34" s="90"/>
      <c r="V34" s="90"/>
      <c r="W34" s="91">
        <f>SUM(S34:V34)</f>
        <v>4</v>
      </c>
      <c r="X34" s="82"/>
      <c r="Y34" s="121"/>
      <c r="Z34" s="548"/>
      <c r="AA34" s="174"/>
      <c r="AC34" s="171"/>
      <c r="AE34" s="171"/>
      <c r="AG34" s="107"/>
      <c r="AI34" s="107"/>
    </row>
    <row r="35" spans="1:35" s="83" customFormat="1" ht="12.75">
      <c r="A35" s="116" t="s">
        <v>633</v>
      </c>
      <c r="B35" s="193"/>
      <c r="C35" s="84"/>
      <c r="D35" s="369"/>
      <c r="E35" s="84"/>
      <c r="F35" s="275"/>
      <c r="G35" s="85"/>
      <c r="H35" s="374"/>
      <c r="I35" s="85"/>
      <c r="J35" s="94"/>
      <c r="K35" s="137" t="s">
        <v>259</v>
      </c>
      <c r="L35" s="86"/>
      <c r="M35" s="86"/>
      <c r="N35" s="86"/>
      <c r="O35" s="86"/>
      <c r="P35" s="86"/>
      <c r="Q35" s="86"/>
      <c r="R35" s="145"/>
      <c r="S35" s="88">
        <v>1</v>
      </c>
      <c r="T35" s="89"/>
      <c r="U35" s="90"/>
      <c r="V35" s="90"/>
      <c r="W35" s="91">
        <f>SUM(S35:V35)</f>
        <v>1</v>
      </c>
      <c r="X35" s="82"/>
      <c r="Y35" s="121"/>
      <c r="Z35" s="548"/>
      <c r="AA35" s="174"/>
      <c r="AC35" s="171"/>
      <c r="AE35" s="171"/>
      <c r="AG35" s="107"/>
      <c r="AI35" s="107"/>
    </row>
    <row r="36" spans="1:35" s="83" customFormat="1" ht="13.5" thickBot="1">
      <c r="A36" s="309" t="s">
        <v>163</v>
      </c>
      <c r="B36" s="310" t="s">
        <v>33</v>
      </c>
      <c r="C36" s="311"/>
      <c r="D36" s="370"/>
      <c r="E36" s="311"/>
      <c r="F36" s="431"/>
      <c r="G36" s="312"/>
      <c r="H36" s="375"/>
      <c r="I36" s="312"/>
      <c r="J36" s="314"/>
      <c r="K36" s="315"/>
      <c r="L36" s="315"/>
      <c r="M36" s="315"/>
      <c r="N36" s="315"/>
      <c r="O36" s="315"/>
      <c r="P36" s="315"/>
      <c r="Q36" s="315"/>
      <c r="R36" s="313"/>
      <c r="S36" s="95"/>
      <c r="T36" s="96"/>
      <c r="U36" s="97"/>
      <c r="V36" s="97"/>
      <c r="W36" s="98">
        <f>SUM(S36:V36)</f>
        <v>0</v>
      </c>
      <c r="X36" s="82"/>
      <c r="Y36" s="121"/>
      <c r="AA36" s="157"/>
      <c r="AC36" s="157"/>
      <c r="AE36" s="168"/>
      <c r="AG36" s="171"/>
      <c r="AI36" s="171"/>
    </row>
    <row r="37" spans="1:27" s="83" customFormat="1" ht="12.7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548"/>
      <c r="AA37" s="157"/>
    </row>
    <row r="38" spans="1:29" s="42" customFormat="1" ht="12.75">
      <c r="A38" s="113" t="s">
        <v>1716</v>
      </c>
      <c r="B38" s="100"/>
      <c r="C38" s="100"/>
      <c r="D38" s="101"/>
      <c r="E38" s="101"/>
      <c r="F38" s="101"/>
      <c r="G38" s="102"/>
      <c r="H38" s="102"/>
      <c r="I38" s="103"/>
      <c r="J38" s="105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Z38" s="110"/>
      <c r="AA38" s="157"/>
      <c r="AC38" s="83"/>
    </row>
    <row r="39" spans="1:33" s="83" customFormat="1" ht="12.75">
      <c r="A39" s="115" t="s">
        <v>85</v>
      </c>
      <c r="B39" s="67" t="s">
        <v>97</v>
      </c>
      <c r="C39" s="100"/>
      <c r="D39" s="101"/>
      <c r="E39" s="82"/>
      <c r="F39" s="82"/>
      <c r="G39" s="106" t="s">
        <v>98</v>
      </c>
      <c r="J39" s="107"/>
      <c r="K39" s="108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Z39" s="110"/>
      <c r="AA39" s="157"/>
      <c r="AE39" s="107"/>
      <c r="AG39" s="171"/>
    </row>
    <row r="40" spans="1:33" s="258" customFormat="1" ht="12.75">
      <c r="A40" s="104" t="s">
        <v>11</v>
      </c>
      <c r="B40" s="104" t="s">
        <v>261</v>
      </c>
      <c r="C40" s="363"/>
      <c r="D40" s="364"/>
      <c r="E40" s="365"/>
      <c r="F40" s="365"/>
      <c r="G40" s="366" t="s">
        <v>287</v>
      </c>
      <c r="J40" s="168"/>
      <c r="K40" s="278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Z40" s="168"/>
      <c r="AA40" s="157"/>
      <c r="AE40" s="168"/>
      <c r="AG40" s="171"/>
    </row>
    <row r="41" spans="10:33" s="83" customFormat="1" ht="12.75"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Z41" s="168"/>
      <c r="AA41" s="107"/>
      <c r="AE41" s="82"/>
      <c r="AG41" s="258"/>
    </row>
    <row r="42" spans="1:31" s="83" customFormat="1" ht="12.75">
      <c r="A42" s="113" t="s">
        <v>99</v>
      </c>
      <c r="B42" s="114"/>
      <c r="C42" s="114"/>
      <c r="D42" s="102"/>
      <c r="E42" s="82"/>
      <c r="F42" s="82"/>
      <c r="G42" s="10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Z42" s="168"/>
      <c r="AA42" s="107"/>
      <c r="AE42" s="82"/>
    </row>
    <row r="43" spans="1:31" s="83" customFormat="1" ht="12.75">
      <c r="A43" s="115" t="s">
        <v>85</v>
      </c>
      <c r="B43" s="67" t="s">
        <v>97</v>
      </c>
      <c r="C43" s="100"/>
      <c r="D43" s="101"/>
      <c r="E43" s="82"/>
      <c r="F43" s="82"/>
      <c r="G43" s="106" t="s">
        <v>98</v>
      </c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Z43" s="168"/>
      <c r="AA43" s="171"/>
      <c r="AE43" s="82"/>
    </row>
    <row r="44" spans="1:10" ht="12.75">
      <c r="A44" s="267" t="s">
        <v>633</v>
      </c>
      <c r="B44" s="30" t="s">
        <v>361</v>
      </c>
      <c r="G44" s="30" t="s">
        <v>361</v>
      </c>
      <c r="J44" s="171"/>
    </row>
    <row r="45" spans="1:26" ht="12.75">
      <c r="A45" s="267" t="s">
        <v>632</v>
      </c>
      <c r="B45" s="30" t="s">
        <v>361</v>
      </c>
      <c r="G45" s="30" t="s">
        <v>150</v>
      </c>
      <c r="J45" s="171"/>
      <c r="Z45" s="42"/>
    </row>
    <row r="46" spans="1:26" ht="12.75">
      <c r="A46" s="168" t="s">
        <v>688</v>
      </c>
      <c r="B46" s="30" t="s">
        <v>741</v>
      </c>
      <c r="G46" s="30" t="s">
        <v>326</v>
      </c>
      <c r="J46" s="171"/>
      <c r="Z46" s="168"/>
    </row>
    <row r="47" spans="1:10" ht="12.75">
      <c r="A47" s="109" t="s">
        <v>689</v>
      </c>
      <c r="B47" s="30" t="s">
        <v>741</v>
      </c>
      <c r="G47" s="30" t="s">
        <v>326</v>
      </c>
      <c r="J47" s="104"/>
    </row>
    <row r="48" spans="1:10" ht="12.75">
      <c r="A48" s="168" t="s">
        <v>690</v>
      </c>
      <c r="B48" s="30" t="s">
        <v>741</v>
      </c>
      <c r="G48" s="30" t="s">
        <v>326</v>
      </c>
      <c r="J48" s="168"/>
    </row>
    <row r="49" spans="1:10" ht="12.75">
      <c r="A49" s="171" t="s">
        <v>691</v>
      </c>
      <c r="B49" s="30" t="s">
        <v>741</v>
      </c>
      <c r="G49" s="30" t="s">
        <v>326</v>
      </c>
      <c r="J49" s="168"/>
    </row>
    <row r="50" spans="1:10" ht="12.75">
      <c r="A50" s="267" t="s">
        <v>1581</v>
      </c>
      <c r="B50" s="30" t="s">
        <v>29</v>
      </c>
      <c r="G50" s="30" t="s">
        <v>204</v>
      </c>
      <c r="J50" s="107"/>
    </row>
    <row r="51" spans="1:10" ht="12.75">
      <c r="A51" s="257" t="s">
        <v>2736</v>
      </c>
      <c r="B51" s="30" t="s">
        <v>1346</v>
      </c>
      <c r="G51" s="30" t="s">
        <v>213</v>
      </c>
      <c r="J51" s="107"/>
    </row>
    <row r="52" spans="1:10" ht="12.75">
      <c r="A52" s="257" t="s">
        <v>2737</v>
      </c>
      <c r="B52" s="30" t="s">
        <v>1346</v>
      </c>
      <c r="G52" s="30" t="s">
        <v>1346</v>
      </c>
      <c r="J52" s="171"/>
    </row>
    <row r="53" spans="1:10" ht="12.75">
      <c r="A53" s="171"/>
      <c r="J53" s="171"/>
    </row>
    <row r="54" ht="12.75">
      <c r="A54" s="171"/>
    </row>
    <row r="55" ht="12.75">
      <c r="B55" s="174"/>
    </row>
    <row r="56" ht="12.75">
      <c r="B56" s="174"/>
    </row>
    <row r="58" ht="12.75">
      <c r="A58" s="171"/>
    </row>
    <row r="59" ht="12.75">
      <c r="A59" s="171"/>
    </row>
  </sheetData>
  <sheetProtection password="ED8C" sheet="1" objects="1" scenarios="1" selectLockedCells="1" selectUnlockedCells="1"/>
  <mergeCells count="13">
    <mergeCell ref="Q2:Q3"/>
    <mergeCell ref="O2:O3"/>
    <mergeCell ref="P2:P3"/>
    <mergeCell ref="A1:W1"/>
    <mergeCell ref="A2:A3"/>
    <mergeCell ref="B2:I2"/>
    <mergeCell ref="R2:R3"/>
    <mergeCell ref="S2:W2"/>
    <mergeCell ref="K2:K3"/>
    <mergeCell ref="N2:N3"/>
    <mergeCell ref="L2:L3"/>
    <mergeCell ref="M2:M3"/>
    <mergeCell ref="J2:J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 Bílek</cp:lastModifiedBy>
  <cp:lastPrinted>2011-10-18T08:15:42Z</cp:lastPrinted>
  <dcterms:created xsi:type="dcterms:W3CDTF">2006-05-02T09:37:11Z</dcterms:created>
  <dcterms:modified xsi:type="dcterms:W3CDTF">2015-12-16T20:26:37Z</dcterms:modified>
  <cp:category/>
  <cp:version/>
  <cp:contentType/>
  <cp:contentStatus/>
</cp:coreProperties>
</file>