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20" yWindow="465" windowWidth="9405" windowHeight="7185" tabRatio="680" activeTab="0"/>
  </bookViews>
  <sheets>
    <sheet name="List1" sheetId="1" r:id="rId1"/>
    <sheet name="List2a" sheetId="2" r:id="rId2"/>
    <sheet name="List2b" sheetId="3" r:id="rId3"/>
    <sheet name="List3a" sheetId="4" r:id="rId4"/>
    <sheet name="List3b" sheetId="5" r:id="rId5"/>
    <sheet name="List3c" sheetId="6" r:id="rId6"/>
  </sheets>
  <definedNames>
    <definedName name="_xlnm.Print_Area" localSheetId="2">'List2b'!#REF!</definedName>
  </definedNames>
  <calcPr fullCalcOnLoad="1"/>
</workbook>
</file>

<file path=xl/sharedStrings.xml><?xml version="1.0" encoding="utf-8"?>
<sst xmlns="http://schemas.openxmlformats.org/spreadsheetml/2006/main" count="3384" uniqueCount="671">
  <si>
    <t>Pavel Šigut</t>
  </si>
  <si>
    <t>14,324</t>
  </si>
  <si>
    <t>14,324 (14,108 PP)</t>
  </si>
  <si>
    <t>Soutěže mimo</t>
  </si>
  <si>
    <t>Vítězství mimo</t>
  </si>
  <si>
    <t>Soutěže celkově</t>
  </si>
  <si>
    <t>Vítězství celkově</t>
  </si>
  <si>
    <t>Starty celkově</t>
  </si>
  <si>
    <t>Starty mimo</t>
  </si>
  <si>
    <t>Jméno / Soutěž</t>
  </si>
  <si>
    <t>Denisa Izvorská</t>
  </si>
  <si>
    <t>Starší žáci</t>
  </si>
  <si>
    <t>Mladší žáci</t>
  </si>
  <si>
    <t>Štafeta 4x60m</t>
  </si>
  <si>
    <t>13,923 (13,414 LP)</t>
  </si>
  <si>
    <t>400 m štafeta CTIF</t>
  </si>
  <si>
    <t>Mladší</t>
  </si>
  <si>
    <t>Starší</t>
  </si>
  <si>
    <t>Celkově</t>
  </si>
  <si>
    <t>1.</t>
  </si>
  <si>
    <t>4.</t>
  </si>
  <si>
    <t>11.</t>
  </si>
  <si>
    <t>3.</t>
  </si>
  <si>
    <t>2.</t>
  </si>
  <si>
    <t>10.</t>
  </si>
  <si>
    <t>6.</t>
  </si>
  <si>
    <t>8.</t>
  </si>
  <si>
    <t>14.</t>
  </si>
  <si>
    <t>5.</t>
  </si>
  <si>
    <t>7.</t>
  </si>
  <si>
    <t>9.</t>
  </si>
  <si>
    <t>20.</t>
  </si>
  <si>
    <t>19.</t>
  </si>
  <si>
    <t>Muži</t>
  </si>
  <si>
    <t>Ženy</t>
  </si>
  <si>
    <t>12.</t>
  </si>
  <si>
    <t>Datum</t>
  </si>
  <si>
    <t>Místo</t>
  </si>
  <si>
    <t>Čas</t>
  </si>
  <si>
    <t>Umístění</t>
  </si>
  <si>
    <t>Počet družstev</t>
  </si>
  <si>
    <t>Vítěz (druhý)</t>
  </si>
  <si>
    <t>Jeho čas</t>
  </si>
  <si>
    <t>Vladimír Bílek</t>
  </si>
  <si>
    <t>Jiří Ryška</t>
  </si>
  <si>
    <t>B</t>
  </si>
  <si>
    <t>Radomír Rusina</t>
  </si>
  <si>
    <t>Michal Bílek</t>
  </si>
  <si>
    <t>Aleš Vyvial</t>
  </si>
  <si>
    <t>Jan Izvorský</t>
  </si>
  <si>
    <t>Luděk Juřica</t>
  </si>
  <si>
    <t>Jan Šigut</t>
  </si>
  <si>
    <t>Starty za metylovská družstva</t>
  </si>
  <si>
    <t>Jméno</t>
  </si>
  <si>
    <t>Vítězství</t>
  </si>
  <si>
    <t>Účast</t>
  </si>
  <si>
    <t>Hostování</t>
  </si>
  <si>
    <t>Starty</t>
  </si>
  <si>
    <t>Soutěže</t>
  </si>
  <si>
    <t>SB</t>
  </si>
  <si>
    <t>PB</t>
  </si>
  <si>
    <t>Zuzana Bílková</t>
  </si>
  <si>
    <t>Denisa Ryšková</t>
  </si>
  <si>
    <t>Soutěž</t>
  </si>
  <si>
    <t>Družstvo</t>
  </si>
  <si>
    <t>Příslušnost cizích závodníků:</t>
  </si>
  <si>
    <t>Nad 35 let</t>
  </si>
  <si>
    <t>Libor Rusina</t>
  </si>
  <si>
    <t>Kristýna Ryšková</t>
  </si>
  <si>
    <t>---</t>
  </si>
  <si>
    <t>Hadicová štafeta</t>
  </si>
  <si>
    <t>Uzlová štafeta</t>
  </si>
  <si>
    <t>Požární útok</t>
  </si>
  <si>
    <t>Požární útok - CTIF</t>
  </si>
  <si>
    <t>Štafeta dvojic</t>
  </si>
  <si>
    <t>13,923</t>
  </si>
  <si>
    <t>14,115</t>
  </si>
  <si>
    <t>13.</t>
  </si>
  <si>
    <t>ŽB</t>
  </si>
  <si>
    <t>ŽA</t>
  </si>
  <si>
    <t>MB</t>
  </si>
  <si>
    <t>MA</t>
  </si>
  <si>
    <t>15.</t>
  </si>
  <si>
    <t>16.</t>
  </si>
  <si>
    <t>Bruzovice</t>
  </si>
  <si>
    <t>Jana Kolibová</t>
  </si>
  <si>
    <t>Paskov</t>
  </si>
  <si>
    <t>18.</t>
  </si>
  <si>
    <t>Martina Uhrová</t>
  </si>
  <si>
    <t>N</t>
  </si>
  <si>
    <t>Adéla Štandlová</t>
  </si>
  <si>
    <t>Radim Tomášek</t>
  </si>
  <si>
    <t>Kateřina Michalíková</t>
  </si>
  <si>
    <t>Tereza Tomášková</t>
  </si>
  <si>
    <t>Celoroční činnost</t>
  </si>
  <si>
    <t>Pořadí</t>
  </si>
  <si>
    <t xml:space="preserve"> SDH</t>
  </si>
  <si>
    <t>Frýdek</t>
  </si>
  <si>
    <t>Lučina</t>
  </si>
  <si>
    <t>Raškovice</t>
  </si>
  <si>
    <t>Řepiště</t>
  </si>
  <si>
    <t>Kozlovice</t>
  </si>
  <si>
    <t>Metylovice</t>
  </si>
  <si>
    <t>Krmelín</t>
  </si>
  <si>
    <t>Dobratice</t>
  </si>
  <si>
    <t>Dobrá</t>
  </si>
  <si>
    <t>Skalice</t>
  </si>
  <si>
    <t>Vyšní Lhoty</t>
  </si>
  <si>
    <t>Nižní Lhoty</t>
  </si>
  <si>
    <t>Brušperk</t>
  </si>
  <si>
    <t>Soupiska:</t>
  </si>
  <si>
    <t>Sedliště</t>
  </si>
  <si>
    <t>Michaela Kovalová</t>
  </si>
  <si>
    <t>Ml</t>
  </si>
  <si>
    <t>Nýdek</t>
  </si>
  <si>
    <t>Lucie Hajdušková</t>
  </si>
  <si>
    <t>Pavel Kahánek</t>
  </si>
  <si>
    <t>Místek-Bahno</t>
  </si>
  <si>
    <t>Lískovec</t>
  </si>
  <si>
    <t>Pržno</t>
  </si>
  <si>
    <t>Nová Ves</t>
  </si>
  <si>
    <t>Tomáš M Halata</t>
  </si>
  <si>
    <t>Tomáš P Halata</t>
  </si>
  <si>
    <t>Nošovice</t>
  </si>
  <si>
    <t>Stella Izvorská</t>
  </si>
  <si>
    <t>Vladan Wiej st.</t>
  </si>
  <si>
    <t>17.</t>
  </si>
  <si>
    <t>21.</t>
  </si>
  <si>
    <t>22.</t>
  </si>
  <si>
    <t>23.</t>
  </si>
  <si>
    <t>24.</t>
  </si>
  <si>
    <t>Řeka</t>
  </si>
  <si>
    <t>25.</t>
  </si>
  <si>
    <t>26.</t>
  </si>
  <si>
    <t>Vít Závodný</t>
  </si>
  <si>
    <t>Natali Kociánová</t>
  </si>
  <si>
    <t>Jiří Židek</t>
  </si>
  <si>
    <t>Markéta Bílková</t>
  </si>
  <si>
    <t>Renáta Matulová</t>
  </si>
  <si>
    <t>14,30</t>
  </si>
  <si>
    <t>14,30 (14,266 LP)</t>
  </si>
  <si>
    <t>17,488 (16,611 LP)</t>
  </si>
  <si>
    <t>Gabriela Ryšková</t>
  </si>
  <si>
    <t>Ondřej Halata</t>
  </si>
  <si>
    <t>16,809 (M 16,754)</t>
  </si>
  <si>
    <t>16,998 (M 16,599)</t>
  </si>
  <si>
    <t>St</t>
  </si>
  <si>
    <t>40.</t>
  </si>
  <si>
    <t>Dolní Lomná</t>
  </si>
  <si>
    <t>Krásná</t>
  </si>
  <si>
    <t>Soběšovice</t>
  </si>
  <si>
    <t>Dolní Lištná</t>
  </si>
  <si>
    <t>Pseudohostovačky:</t>
  </si>
  <si>
    <t>Anna Bílková</t>
  </si>
  <si>
    <t>Radka Hazuchová</t>
  </si>
  <si>
    <t>Věra Kosňovská</t>
  </si>
  <si>
    <t>Zuzana Bártková</t>
  </si>
  <si>
    <t>Emma Izvorská</t>
  </si>
  <si>
    <t>Sofie Šigutová</t>
  </si>
  <si>
    <t>Veronika Krpcová</t>
  </si>
  <si>
    <t>Um.</t>
  </si>
  <si>
    <t>Petr Ječmen</t>
  </si>
  <si>
    <t>ZPV - 2019</t>
  </si>
  <si>
    <t>Celkový součet</t>
  </si>
  <si>
    <t>Hukvaldy</t>
  </si>
  <si>
    <t>Muži nad 35 let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</si>
  <si>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</si>
  <si>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</si>
  <si>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</si>
  <si>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</si>
  <si>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</si>
  <si>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</si>
  <si>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</si>
  <si>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</si>
  <si>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</si>
  <si>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Jakub Adámek</t>
  </si>
  <si>
    <t>Pržno B</t>
  </si>
  <si>
    <t>Fryčovice</t>
  </si>
  <si>
    <t>Rychaltice</t>
  </si>
  <si>
    <t>Pržno A</t>
  </si>
  <si>
    <t>Kaňovice</t>
  </si>
  <si>
    <t>Michaela Hyšplerová</t>
  </si>
  <si>
    <t>Karolína Svobodová</t>
  </si>
  <si>
    <t>Johana Bílková</t>
  </si>
  <si>
    <t>Pražmo</t>
  </si>
  <si>
    <t>Baška</t>
  </si>
  <si>
    <t>Pazderna</t>
  </si>
  <si>
    <t>Tomáš Halata st.</t>
  </si>
  <si>
    <t>Tomáš Halata ml.</t>
  </si>
  <si>
    <t>Post</t>
  </si>
  <si>
    <t>Roman Konečný</t>
  </si>
  <si>
    <t>Těrlicko-Hradiště</t>
  </si>
  <si>
    <t>Vladan Wiej</t>
  </si>
  <si>
    <t xml:space="preserve">Malenovice </t>
  </si>
  <si>
    <t>Eliška Uhrová</t>
  </si>
  <si>
    <t>David Grus</t>
  </si>
  <si>
    <t>Tomáš Kaňok</t>
  </si>
  <si>
    <t>Barbora Blechová</t>
  </si>
  <si>
    <t>19,474</t>
  </si>
  <si>
    <t>16,035</t>
  </si>
  <si>
    <t>16,735</t>
  </si>
  <si>
    <t>16,035 (M 15,928)</t>
  </si>
  <si>
    <t>20,595</t>
  </si>
  <si>
    <t>18,36</t>
  </si>
  <si>
    <t>18,583</t>
  </si>
  <si>
    <t>16,998 (M 15,459)</t>
  </si>
  <si>
    <t>Patrik Gřešek</t>
  </si>
  <si>
    <t>Soutěže mužů v roce 2020</t>
  </si>
  <si>
    <t>Soutěže žen v roce 2020</t>
  </si>
  <si>
    <t>Soutěže družstev nad 35 let v roce 2020</t>
  </si>
  <si>
    <t>Soutěže mladších žáků v roce 2020</t>
  </si>
  <si>
    <t>Plamen 2019 - 2020</t>
  </si>
  <si>
    <t>19.10. ZPV</t>
  </si>
  <si>
    <t xml:space="preserve">  7.3. Hadicová štafeta</t>
  </si>
  <si>
    <t xml:space="preserve">  7.3. Uzlová štafeta</t>
  </si>
  <si>
    <t>23.5. Štafeta dvojic</t>
  </si>
  <si>
    <t>23.5. Štafeta CTIF</t>
  </si>
  <si>
    <t>23.5. Štafeta 4x60m</t>
  </si>
  <si>
    <t>23.5. Požární útok CTIF</t>
  </si>
  <si>
    <t>23.5. Požární útok</t>
  </si>
  <si>
    <t>Starty žáků a dorostenců v sezoně 2020</t>
  </si>
  <si>
    <t>ZPV - 2020</t>
  </si>
  <si>
    <t>Hostování 2020:</t>
  </si>
  <si>
    <t>Staré Město</t>
  </si>
  <si>
    <t>Žabeň</t>
  </si>
  <si>
    <t>Komorní Lhotka</t>
  </si>
  <si>
    <t>Třanovice</t>
  </si>
  <si>
    <t>Vít Berenda</t>
  </si>
  <si>
    <t>Plamen 2019-2020</t>
  </si>
  <si>
    <t>21.6. Oprechtice</t>
  </si>
  <si>
    <t>Lukavec</t>
  </si>
  <si>
    <t>Větřkovice</t>
  </si>
  <si>
    <t>Výškovice</t>
  </si>
  <si>
    <t>Jistebník</t>
  </si>
  <si>
    <t>Lubno</t>
  </si>
  <si>
    <t>Dolní Bečva</t>
  </si>
  <si>
    <t>Markvartovice</t>
  </si>
  <si>
    <t>Tošodry</t>
  </si>
  <si>
    <t>Bělá</t>
  </si>
  <si>
    <t>Tísek</t>
  </si>
  <si>
    <t>Proskovice B</t>
  </si>
  <si>
    <t>Krásné Pole</t>
  </si>
  <si>
    <t>Svinov</t>
  </si>
  <si>
    <t>Bohuslavice</t>
  </si>
  <si>
    <t>Vrbice B</t>
  </si>
  <si>
    <t>Děhylov</t>
  </si>
  <si>
    <t>Stachovice</t>
  </si>
  <si>
    <t>Plesná</t>
  </si>
  <si>
    <t>Svinov B</t>
  </si>
  <si>
    <t>Starý Bohumín</t>
  </si>
  <si>
    <t>NP</t>
  </si>
  <si>
    <t>LP</t>
  </si>
  <si>
    <t>PP</t>
  </si>
  <si>
    <t>Oprechtice</t>
  </si>
  <si>
    <t>Mošnov</t>
  </si>
  <si>
    <t>Hrabůvka</t>
  </si>
  <si>
    <t>Proskovice</t>
  </si>
  <si>
    <t>Pustkovec</t>
  </si>
  <si>
    <t>Malenovice</t>
  </si>
  <si>
    <t>Trojanovice</t>
  </si>
  <si>
    <t>Velká</t>
  </si>
  <si>
    <t>Hukovice</t>
  </si>
  <si>
    <t>Ratiboř</t>
  </si>
  <si>
    <t>Vrbice</t>
  </si>
  <si>
    <t>Petřvaldík</t>
  </si>
  <si>
    <t>Bartovice</t>
  </si>
  <si>
    <t>Podvysoká</t>
  </si>
  <si>
    <t>Prchalov A</t>
  </si>
  <si>
    <t>Prchalov B</t>
  </si>
  <si>
    <t>Zbora</t>
  </si>
  <si>
    <t>Jakubčovice</t>
  </si>
  <si>
    <t>36.</t>
  </si>
  <si>
    <t>37.</t>
  </si>
  <si>
    <t>38.</t>
  </si>
  <si>
    <t>Čierne</t>
  </si>
  <si>
    <t>Jak-Luk Fireteam</t>
  </si>
  <si>
    <t>Malenovice A</t>
  </si>
  <si>
    <t>Malenovice B</t>
  </si>
  <si>
    <t>Dorost</t>
  </si>
  <si>
    <t>Vyšní Lhoty A</t>
  </si>
  <si>
    <t>Vyšní Lhoty B</t>
  </si>
  <si>
    <t>Mini žáci</t>
  </si>
  <si>
    <t>Ženy nad 35 let</t>
  </si>
  <si>
    <t>K</t>
  </si>
  <si>
    <t>SA</t>
  </si>
  <si>
    <t>ST</t>
  </si>
  <si>
    <t>R</t>
  </si>
  <si>
    <t>Pavek Kahánek</t>
  </si>
  <si>
    <t>Václav Chyla</t>
  </si>
  <si>
    <t>Zuzana Kunátová</t>
  </si>
  <si>
    <t>PP2</t>
  </si>
  <si>
    <t>PP1</t>
  </si>
  <si>
    <t>Tomáš Vantuch</t>
  </si>
  <si>
    <t>Oprechtice A</t>
  </si>
  <si>
    <t>Oprechtice B</t>
  </si>
  <si>
    <t>Fryčovice A</t>
  </si>
  <si>
    <t>Fryčovice B</t>
  </si>
  <si>
    <t>Nová Ves A</t>
  </si>
  <si>
    <t>Nová Ves B</t>
  </si>
  <si>
    <t>VIP OSH FM</t>
  </si>
  <si>
    <t>20.6. Oprechtice</t>
  </si>
  <si>
    <t>Oprechtice - ženy nad 35 let</t>
  </si>
  <si>
    <t>15.530</t>
  </si>
  <si>
    <t>14.013</t>
  </si>
  <si>
    <t>17.702</t>
  </si>
  <si>
    <t>M: 16.673</t>
  </si>
  <si>
    <t>15.436</t>
  </si>
  <si>
    <t>Ž: 20.860</t>
  </si>
  <si>
    <t>25.047</t>
  </si>
  <si>
    <t>18.325</t>
  </si>
  <si>
    <t>15.994</t>
  </si>
  <si>
    <t>Jak-Luk</t>
  </si>
  <si>
    <t>Velké Hoštice</t>
  </si>
  <si>
    <t>Velká </t>
  </si>
  <si>
    <t>Jamnice</t>
  </si>
  <si>
    <t>Neplachovice B</t>
  </si>
  <si>
    <t>Hliník nad Váhom</t>
  </si>
  <si>
    <t>Milostovice</t>
  </si>
  <si>
    <t>18, 772</t>
  </si>
  <si>
    <t>Muglinov</t>
  </si>
  <si>
    <t>Sádek</t>
  </si>
  <si>
    <t>39.</t>
  </si>
  <si>
    <t>Pravčice</t>
  </si>
  <si>
    <t>Bolatice</t>
  </si>
  <si>
    <t>Hostašovice</t>
  </si>
  <si>
    <t>Malé Hoštice A</t>
  </si>
  <si>
    <t>Neplachovice</t>
  </si>
  <si>
    <t>Radíkov</t>
  </si>
  <si>
    <t>Kozmice</t>
  </si>
  <si>
    <t>Prchalov 27.6.2020</t>
  </si>
  <si>
    <t>Oprechtice 21.6.2020</t>
  </si>
  <si>
    <t>Oprechtice 20.6.2020</t>
  </si>
  <si>
    <t>Turčianske Teplice</t>
  </si>
  <si>
    <t>27.6. Prchalov</t>
  </si>
  <si>
    <t>Prchalov</t>
  </si>
  <si>
    <t>15.493</t>
  </si>
  <si>
    <t>14.127</t>
  </si>
  <si>
    <t>16.656</t>
  </si>
  <si>
    <t>16.908</t>
  </si>
  <si>
    <t>14.497</t>
  </si>
  <si>
    <t>Hnojník</t>
  </si>
  <si>
    <t>Morávka</t>
  </si>
  <si>
    <t>Žabeň A</t>
  </si>
  <si>
    <t>Žabeň B</t>
  </si>
  <si>
    <t>Lhotka</t>
  </si>
  <si>
    <t>Horní Domaslavice</t>
  </si>
  <si>
    <t>Metylovice B</t>
  </si>
  <si>
    <t>Metylovice A</t>
  </si>
  <si>
    <t>Michálkovice</t>
  </si>
  <si>
    <t>Mniší</t>
  </si>
  <si>
    <t>Vlčovice</t>
  </si>
  <si>
    <t>Metylovice 4.7.2020</t>
  </si>
  <si>
    <t>Lenka Lednická</t>
  </si>
  <si>
    <t>Barbora Šigutová</t>
  </si>
  <si>
    <t>Vlčovice 35</t>
  </si>
  <si>
    <t>Bartovice 35</t>
  </si>
  <si>
    <t xml:space="preserve">  4.7. Metylovice</t>
  </si>
  <si>
    <t>A: 16.682</t>
  </si>
  <si>
    <t>B: 16.409</t>
  </si>
  <si>
    <t>14.058</t>
  </si>
  <si>
    <t>A: 18.011</t>
  </si>
  <si>
    <t>B: N</t>
  </si>
  <si>
    <t>17.332</t>
  </si>
  <si>
    <t>M: 16.082</t>
  </si>
  <si>
    <t>Ž: 19.357</t>
  </si>
  <si>
    <t>16.215</t>
  </si>
  <si>
    <t>22.190</t>
  </si>
  <si>
    <t>Markvartovice - noční</t>
  </si>
  <si>
    <t xml:space="preserve">Jistebník </t>
  </si>
  <si>
    <t xml:space="preserve">Lukavec </t>
  </si>
  <si>
    <t xml:space="preserve">Hrabůvka </t>
  </si>
  <si>
    <t xml:space="preserve">Stachovice </t>
  </si>
  <si>
    <t xml:space="preserve">Ratiboř </t>
  </si>
  <si>
    <t xml:space="preserve">Svinov </t>
  </si>
  <si>
    <t xml:space="preserve">Hukovice </t>
  </si>
  <si>
    <t xml:space="preserve">Proskovice B </t>
  </si>
  <si>
    <t xml:space="preserve">Prchalov B </t>
  </si>
  <si>
    <t>Trojanovice B</t>
  </si>
  <si>
    <t>Heřmánky</t>
  </si>
  <si>
    <t>Partutovice</t>
  </si>
  <si>
    <t xml:space="preserve">Trojanovice A </t>
  </si>
  <si>
    <t xml:space="preserve">Prchalov A </t>
  </si>
  <si>
    <t xml:space="preserve">Svinov A </t>
  </si>
  <si>
    <t>Bytčica</t>
  </si>
  <si>
    <t>Spálov</t>
  </si>
  <si>
    <t>Trojanovice 11.7.2020</t>
  </si>
  <si>
    <t>11.7. Trojanovice</t>
  </si>
  <si>
    <t>Nemětice - noční</t>
  </si>
  <si>
    <t>16.120</t>
  </si>
  <si>
    <t>14.280</t>
  </si>
  <si>
    <t>21.867</t>
  </si>
  <si>
    <t>Svinov A</t>
  </si>
  <si>
    <t>17.011</t>
  </si>
  <si>
    <t>16.814</t>
  </si>
  <si>
    <t>15.166</t>
  </si>
  <si>
    <t>TošOdry</t>
  </si>
  <si>
    <t>Dolní Lutyně</t>
  </si>
  <si>
    <t>Plumlov</t>
  </si>
  <si>
    <t>?</t>
  </si>
  <si>
    <t>13.604</t>
  </si>
  <si>
    <t>16.895</t>
  </si>
  <si>
    <t>16.431</t>
  </si>
  <si>
    <t>15.116</t>
  </si>
  <si>
    <t>14.398</t>
  </si>
  <si>
    <t>Letohrad-Orlice</t>
  </si>
  <si>
    <t>Letohrad-Kunčice</t>
  </si>
  <si>
    <t>Soutěž o nejrychlejší proudařku</t>
  </si>
  <si>
    <t>Bělá - noční</t>
  </si>
  <si>
    <t>Krhová</t>
  </si>
  <si>
    <t xml:space="preserve">  1.8. Vrbice</t>
  </si>
  <si>
    <t>Čechtín</t>
  </si>
  <si>
    <t>Trnava</t>
  </si>
  <si>
    <t>Lukov</t>
  </si>
  <si>
    <t>Petrovice</t>
  </si>
  <si>
    <t>Hrobice</t>
  </si>
  <si>
    <t>Olšovec</t>
  </si>
  <si>
    <t>Velký Ořechov</t>
  </si>
  <si>
    <t>Myštěves</t>
  </si>
  <si>
    <t>Veselá</t>
  </si>
  <si>
    <t>čas</t>
  </si>
  <si>
    <t>Vrbice 1.8.2020</t>
  </si>
  <si>
    <t>--.</t>
  </si>
  <si>
    <t>Závada</t>
  </si>
  <si>
    <t>Velké Karlovice</t>
  </si>
  <si>
    <t>Loučka</t>
  </si>
  <si>
    <t>Rokytnice</t>
  </si>
  <si>
    <t>Loukov</t>
  </si>
  <si>
    <t>Prostřední Bečva</t>
  </si>
  <si>
    <t>Podhradní Lhota</t>
  </si>
  <si>
    <t>Leskovec</t>
  </si>
  <si>
    <t>Hošťalková</t>
  </si>
  <si>
    <t>Valašská Polanka</t>
  </si>
  <si>
    <t>Velká Bystřice</t>
  </si>
  <si>
    <t>Střítež nad Ludinou</t>
  </si>
  <si>
    <t>Dominika Ručková</t>
  </si>
  <si>
    <t>Oprechtice 35</t>
  </si>
  <si>
    <t>Vellké Karlovice 35</t>
  </si>
  <si>
    <t>D</t>
  </si>
  <si>
    <t xml:space="preserve">Trojanovice </t>
  </si>
  <si>
    <t xml:space="preserve">Výškovice </t>
  </si>
  <si>
    <t xml:space="preserve">Děhylov </t>
  </si>
  <si>
    <t xml:space="preserve">Proskovice </t>
  </si>
  <si>
    <t xml:space="preserve">Lubno </t>
  </si>
  <si>
    <t xml:space="preserve">Mošnov </t>
  </si>
  <si>
    <t xml:space="preserve">Petřvaldík </t>
  </si>
  <si>
    <t xml:space="preserve">Plesná </t>
  </si>
  <si>
    <t xml:space="preserve">Skalice  </t>
  </si>
  <si>
    <t xml:space="preserve">Tošodry </t>
  </si>
  <si>
    <t xml:space="preserve">Vrbice B </t>
  </si>
  <si>
    <t xml:space="preserve">Těrlicko-Hradiště </t>
  </si>
  <si>
    <t xml:space="preserve">Metylovice </t>
  </si>
  <si>
    <t xml:space="preserve">Oprechtice </t>
  </si>
  <si>
    <t xml:space="preserve">Heřmánky </t>
  </si>
  <si>
    <t xml:space="preserve">Tísek  </t>
  </si>
  <si>
    <t xml:space="preserve">Podvysoká </t>
  </si>
  <si>
    <t xml:space="preserve">Markvartovice  </t>
  </si>
  <si>
    <t xml:space="preserve">Pustkovec </t>
  </si>
  <si>
    <t xml:space="preserve">Hostašovice </t>
  </si>
  <si>
    <t xml:space="preserve">Markvartovice </t>
  </si>
  <si>
    <t xml:space="preserve">Brušperk  </t>
  </si>
  <si>
    <t xml:space="preserve">Milostovice  </t>
  </si>
  <si>
    <t xml:space="preserve">Tísek </t>
  </si>
  <si>
    <t xml:space="preserve">Bělá </t>
  </si>
  <si>
    <t xml:space="preserve">Brušperk </t>
  </si>
  <si>
    <t xml:space="preserve">Bartovice </t>
  </si>
  <si>
    <t xml:space="preserve">Dolní Lištná </t>
  </si>
  <si>
    <t xml:space="preserve">Kozmice </t>
  </si>
  <si>
    <t xml:space="preserve">Dolní Lomná </t>
  </si>
  <si>
    <t xml:space="preserve">Chlebičov </t>
  </si>
  <si>
    <t>Větřkovice 9.8.2020</t>
  </si>
  <si>
    <t>15.430</t>
  </si>
  <si>
    <t>14.199</t>
  </si>
  <si>
    <t>20.437</t>
  </si>
  <si>
    <t>16.362</t>
  </si>
  <si>
    <t xml:space="preserve">  9.8. Větřkovice</t>
  </si>
  <si>
    <t>Ostravice</t>
  </si>
  <si>
    <t>Příbor</t>
  </si>
  <si>
    <t>Rokytnice dorostenky</t>
  </si>
  <si>
    <t>JakLuk</t>
  </si>
  <si>
    <t>15.78</t>
  </si>
  <si>
    <t>13.65</t>
  </si>
  <si>
    <t>17.44</t>
  </si>
  <si>
    <t>16.08</t>
  </si>
  <si>
    <t>15.19</t>
  </si>
  <si>
    <t>14.34</t>
  </si>
  <si>
    <t>Pavel Krpec</t>
  </si>
  <si>
    <t>15.8. Svinov</t>
  </si>
  <si>
    <t>Svinov 15.8.2020</t>
  </si>
  <si>
    <t>Bravantice</t>
  </si>
  <si>
    <t xml:space="preserve">Svinov B </t>
  </si>
  <si>
    <t>Oprechtice ženy</t>
  </si>
  <si>
    <t>Martin Gryč</t>
  </si>
  <si>
    <t>Nikol Steffek</t>
  </si>
  <si>
    <t>14.920</t>
  </si>
  <si>
    <t>14.144</t>
  </si>
  <si>
    <t>17.603</t>
  </si>
  <si>
    <t>16.590</t>
  </si>
  <si>
    <t>15.360</t>
  </si>
  <si>
    <t>19.040</t>
  </si>
  <si>
    <t>Český Těšín-Mosty</t>
  </si>
  <si>
    <t>22.8. Mošnov</t>
  </si>
  <si>
    <t>Mošnov 22.8.2020</t>
  </si>
  <si>
    <t>Pržno 29.8.2020</t>
  </si>
  <si>
    <t>16.495</t>
  </si>
  <si>
    <t>Soutěž netradičních družstev</t>
  </si>
  <si>
    <t>Do 40 let</t>
  </si>
  <si>
    <t>Cimrmani</t>
  </si>
  <si>
    <t>Nad 40 let</t>
  </si>
  <si>
    <t>Nevěsta a její stádo</t>
  </si>
  <si>
    <t>Tým dědy Michalce junior</t>
  </si>
  <si>
    <t>Tým dědy Michalce</t>
  </si>
  <si>
    <t>Bílci</t>
  </si>
  <si>
    <t>Čupovice</t>
  </si>
  <si>
    <t>1. kolo</t>
  </si>
  <si>
    <t>2. kolo</t>
  </si>
  <si>
    <t>Sportovní legendy</t>
  </si>
  <si>
    <t>--,</t>
  </si>
  <si>
    <t>Tajemství staré bambitky</t>
  </si>
  <si>
    <t>Comeback</t>
  </si>
  <si>
    <t>Mladí hasiči</t>
  </si>
  <si>
    <t>29.8. Pržno</t>
  </si>
  <si>
    <t>Markéta st.</t>
  </si>
  <si>
    <t>Vladimír</t>
  </si>
  <si>
    <t>Markéta ml.</t>
  </si>
  <si>
    <t>Zuzana</t>
  </si>
  <si>
    <t>Jan</t>
  </si>
  <si>
    <t>Martin Nováček</t>
  </si>
  <si>
    <t>Eva Kubečková</t>
  </si>
  <si>
    <t>Jan Krejčí</t>
  </si>
  <si>
    <t>Radim Kubečka</t>
  </si>
  <si>
    <t>Ivo Němec</t>
  </si>
  <si>
    <t>Alena Uhrová</t>
  </si>
  <si>
    <t>Milan Pečinka</t>
  </si>
  <si>
    <t>Jan Bílek</t>
  </si>
  <si>
    <t>Michal ml.</t>
  </si>
  <si>
    <t>Michal st.</t>
  </si>
  <si>
    <t>Rudolf Mališ</t>
  </si>
  <si>
    <t>Tomáš Halata</t>
  </si>
  <si>
    <t>Libor Olbrich</t>
  </si>
  <si>
    <t>Marián Uher</t>
  </si>
  <si>
    <t>Aleš Velička</t>
  </si>
  <si>
    <t>Michal Vyvial</t>
  </si>
  <si>
    <t>Pavel Halata</t>
  </si>
  <si>
    <t>Hana Uhrová</t>
  </si>
  <si>
    <t>Jarmila Němcová</t>
  </si>
  <si>
    <t>Zdeněk Blecha</t>
  </si>
  <si>
    <t>Jiří Raška</t>
  </si>
  <si>
    <t>Jindřich Pospíšil</t>
  </si>
  <si>
    <t>Jan Pospíšil</t>
  </si>
  <si>
    <t>Jarmila Kratochvílová</t>
  </si>
  <si>
    <t>Věra Čáslavská</t>
  </si>
  <si>
    <t>Martina Navrátilová</t>
  </si>
  <si>
    <t>Helena Fibigerová</t>
  </si>
  <si>
    <t>Laura Kociánová</t>
  </si>
  <si>
    <t>Eva Veličková</t>
  </si>
  <si>
    <t>Kryštof Bílek</t>
  </si>
  <si>
    <t>Magdaléna Bílková</t>
  </si>
  <si>
    <t>loupežník Karaba</t>
  </si>
  <si>
    <t>princ Jakub</t>
  </si>
  <si>
    <t>rádce Lorenc</t>
  </si>
  <si>
    <t>rádce Ferenc</t>
  </si>
  <si>
    <t>královna Olivie</t>
  </si>
  <si>
    <t>kuchař Frit</t>
  </si>
  <si>
    <t>teta Libuše</t>
  </si>
  <si>
    <t>hospodyně Hedvika</t>
  </si>
  <si>
    <t>hrnčířka Anička</t>
  </si>
  <si>
    <t>Cmeback</t>
  </si>
  <si>
    <t>Natálie Kociánová</t>
  </si>
  <si>
    <t>Iva</t>
  </si>
  <si>
    <t>Saša</t>
  </si>
  <si>
    <t>Tomáš</t>
  </si>
  <si>
    <t>Marcelka</t>
  </si>
  <si>
    <t>Lexa</t>
  </si>
  <si>
    <t>Simona</t>
  </si>
  <si>
    <t>Ozzák</t>
  </si>
  <si>
    <t>Metylovice 29.8.2020</t>
  </si>
  <si>
    <t>Štěpánkovice - noční</t>
  </si>
  <si>
    <t>Pšánky</t>
  </si>
  <si>
    <t>Myštěves (Nejrychlejší zadek)</t>
  </si>
  <si>
    <t xml:space="preserve">  4.9. Podhradní Lhota - noční</t>
  </si>
  <si>
    <t xml:space="preserve">  5.9. Bartovice</t>
  </si>
  <si>
    <t>12.9. Jistebník</t>
  </si>
  <si>
    <t>Tereza Chříbková</t>
  </si>
  <si>
    <t>Lukáš Tabach</t>
  </si>
  <si>
    <t>Nikola Škultetyová</t>
  </si>
  <si>
    <t>Podhradní Lhota - noční 4.9.2020</t>
  </si>
  <si>
    <t>Bartovice 5.9.2020</t>
  </si>
  <si>
    <t>Ženy 35 let</t>
  </si>
  <si>
    <t>Hranice</t>
  </si>
  <si>
    <t>Otinoves</t>
  </si>
  <si>
    <t>Olšany</t>
  </si>
  <si>
    <t>Opatovice</t>
  </si>
  <si>
    <t xml:space="preserve">Vlčovice  </t>
  </si>
  <si>
    <t>Přílepy</t>
  </si>
  <si>
    <t>Záhlinice</t>
  </si>
  <si>
    <t>Býškovice</t>
  </si>
  <si>
    <t>Francova Lhota</t>
  </si>
  <si>
    <t>Holešov</t>
  </si>
  <si>
    <t>Odry</t>
  </si>
  <si>
    <t>Proskovice A</t>
  </si>
  <si>
    <t>Beáta Oplerová</t>
  </si>
  <si>
    <t>Trojanovice A</t>
  </si>
  <si>
    <t>Loučky</t>
  </si>
  <si>
    <t>Bruzovice A</t>
  </si>
  <si>
    <t>Petřvaldík B</t>
  </si>
  <si>
    <t>Petřvaldík A</t>
  </si>
  <si>
    <t>Lučina 6.9.2020</t>
  </si>
  <si>
    <t>Bruzovice B</t>
  </si>
  <si>
    <t xml:space="preserve">Lučina </t>
  </si>
  <si>
    <t>Podhradní Lhota - noční</t>
  </si>
  <si>
    <t>19.35</t>
  </si>
  <si>
    <t>16.13</t>
  </si>
  <si>
    <t>16.422</t>
  </si>
  <si>
    <t>13.727</t>
  </si>
  <si>
    <t>16.875</t>
  </si>
  <si>
    <t>16.457</t>
  </si>
  <si>
    <t>Ž: 19.976</t>
  </si>
  <si>
    <t>M: N</t>
  </si>
  <si>
    <t>16.587</t>
  </si>
  <si>
    <t>24.907</t>
  </si>
  <si>
    <t>19.25</t>
  </si>
  <si>
    <t>14.06</t>
  </si>
  <si>
    <t>6.9. Lučina</t>
  </si>
  <si>
    <t>Košatka</t>
  </si>
  <si>
    <t>15.663</t>
  </si>
  <si>
    <t>14.143</t>
  </si>
  <si>
    <t>16.960</t>
  </si>
  <si>
    <t>16.448</t>
  </si>
  <si>
    <t>15.235</t>
  </si>
  <si>
    <t>16.674</t>
  </si>
  <si>
    <t>Jan Kaňa</t>
  </si>
  <si>
    <t>Petřvald</t>
  </si>
  <si>
    <t>Odry B</t>
  </si>
  <si>
    <t>Odry A</t>
  </si>
  <si>
    <t>Závišice</t>
  </si>
  <si>
    <t>Hladké Životice</t>
  </si>
  <si>
    <t>Klimkovice</t>
  </si>
  <si>
    <t>Nvá Ves B</t>
  </si>
  <si>
    <t>Petřvaldík 13.9.2020</t>
  </si>
  <si>
    <t>13.9. Petřvaldík</t>
  </si>
  <si>
    <t>19.13</t>
  </si>
  <si>
    <t>15.81</t>
  </si>
  <si>
    <t>Jistebník 12.9.2020</t>
  </si>
  <si>
    <t>Martina Krejčí</t>
  </si>
  <si>
    <t>Ostravice 19.9.2020</t>
  </si>
  <si>
    <t>Metylovice 35</t>
  </si>
  <si>
    <t>18.760</t>
  </si>
  <si>
    <t>21.786</t>
  </si>
  <si>
    <t>A: 19.946</t>
  </si>
  <si>
    <t>B: 23.033</t>
  </si>
  <si>
    <t>22.833</t>
  </si>
  <si>
    <t>18.883</t>
  </si>
  <si>
    <t>19.348</t>
  </si>
  <si>
    <t>19.9. Ostravice</t>
  </si>
  <si>
    <t>Vřesina - noční</t>
  </si>
  <si>
    <t>14,920</t>
  </si>
  <si>
    <t>15,116</t>
  </si>
  <si>
    <t>15,19</t>
  </si>
  <si>
    <t>15,530</t>
  </si>
  <si>
    <t>16,409</t>
  </si>
  <si>
    <t>16,673</t>
  </si>
  <si>
    <t>16,656</t>
  </si>
  <si>
    <t>16,875</t>
  </si>
  <si>
    <t>16,895</t>
  </si>
  <si>
    <t>19,357</t>
  </si>
  <si>
    <t>19,976</t>
  </si>
  <si>
    <t>14,868 (14,392 PP)</t>
  </si>
  <si>
    <t>16,50 (16,18 PP, M 15,493)</t>
  </si>
  <si>
    <t>16,656 (16,611 LP)</t>
  </si>
  <si>
    <t>19,357 (19,311 PP)</t>
  </si>
  <si>
    <t>14,920 (14,124 LP)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</si>
</sst>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mmm/yyyy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_K_č"/>
    <numFmt numFmtId="173" formatCode="h:mm:ss;@"/>
    <numFmt numFmtId="174" formatCode="[h]:mm:ss;@"/>
    <numFmt numFmtId="175" formatCode="mm:ss.0;@"/>
    <numFmt numFmtId="176" formatCode="00.000"/>
    <numFmt numFmtId="177" formatCode="[$€-2]\ #\ ##,000_);[Red]\([$€-2]\ #\ ##,000\)"/>
    <numFmt numFmtId="178" formatCode="0.000;[Red]0.000"/>
    <numFmt numFmtId="179" formatCode="#,##0.0\ &quot;Kč&quot;"/>
    <numFmt numFmtId="180" formatCode="#,##0.0"/>
    <numFmt numFmtId="181" formatCode="#.##"/>
    <numFmt numFmtId="182" formatCode="hh:mm"/>
    <numFmt numFmtId="183" formatCode="0\."/>
    <numFmt numFmtId="184" formatCode="0.00;[Red]0.00"/>
    <numFmt numFmtId="185" formatCode="m:ss.00;@"/>
    <numFmt numFmtId="186" formatCode="0.0000"/>
    <numFmt numFmtId="187" formatCode="mm:ss.00"/>
    <numFmt numFmtId="188" formatCode="m:ss.00"/>
    <numFmt numFmtId="189" formatCode="m:ss.0"/>
    <numFmt numFmtId="190" formatCode="mm\,ss.0"/>
    <numFmt numFmtId="191" formatCode="h:mm:ss.0"/>
    <numFmt numFmtId="192" formatCode="hh:mm:ss"/>
    <numFmt numFmtId="193" formatCode="m:ss"/>
    <numFmt numFmtId="194" formatCode="mmm\ dd"/>
    <numFmt numFmtId="195" formatCode="d/m;@"/>
    <numFmt numFmtId="196" formatCode="0&quot;.&quot;"/>
    <numFmt numFmtId="197" formatCode="m:ss.000"/>
    <numFmt numFmtId="198" formatCode="h:mm:ss\ AM/PM;@"/>
    <numFmt numFmtId="199" formatCode="hh:mm:ss;@"/>
    <numFmt numFmtId="200" formatCode="mm:ss;@"/>
    <numFmt numFmtId="201" formatCode="[$€-2]\ #,##0.00_);[Red]\([$€-2]\ #,##0.00\)"/>
    <numFmt numFmtId="202" formatCode="hh:mm:ss.00"/>
    <numFmt numFmtId="203" formatCode="[$-F400]h:mm:ss\ AM/PM"/>
    <numFmt numFmtId="204" formatCode="mm:ss.000"/>
    <numFmt numFmtId="205" formatCode="dd/\ mmm/"/>
    <numFmt numFmtId="206" formatCode="[$¥€-2]\ #\ ##,000_);[Red]\([$€-2]\ #\ ##,000\)"/>
    <numFmt numFmtId="207" formatCode="[mm]:ss"/>
    <numFmt numFmtId="208" formatCode="General\."/>
    <numFmt numFmtId="209" formatCode="#,##0.00\ &quot;Kč&quot;"/>
    <numFmt numFmtId="210" formatCode="d/m/"/>
    <numFmt numFmtId="211" formatCode="0000.000"/>
  </numFmts>
  <fonts count="7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 CE"/>
      <family val="2"/>
    </font>
    <font>
      <b/>
      <sz val="20"/>
      <name val="Arial C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Times New Roman CE"/>
      <family val="0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0"/>
      <color indexed="8"/>
      <name val="Arial CE"/>
      <family val="0"/>
    </font>
    <font>
      <u val="single"/>
      <sz val="10"/>
      <color indexed="8"/>
      <name val="Arial"/>
      <family val="2"/>
    </font>
    <font>
      <sz val="10"/>
      <color indexed="23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FF0000"/>
      <name val="Arial CE"/>
      <family val="0"/>
    </font>
    <font>
      <b/>
      <sz val="10"/>
      <color theme="1"/>
      <name val="Arial"/>
      <family val="2"/>
    </font>
    <font>
      <sz val="10"/>
      <color rgb="FF808080"/>
      <name val="Arial"/>
      <family val="2"/>
    </font>
    <font>
      <sz val="10"/>
      <color theme="1"/>
      <name val="Arial CE"/>
      <family val="0"/>
    </font>
    <font>
      <i/>
      <sz val="10"/>
      <color theme="1"/>
      <name val="Arial"/>
      <family val="2"/>
    </font>
    <font>
      <b/>
      <sz val="10"/>
      <color theme="1"/>
      <name val="Arial CE"/>
      <family val="0"/>
    </font>
    <font>
      <u val="single"/>
      <sz val="10"/>
      <color theme="1"/>
      <name val="Arial"/>
      <family val="2"/>
    </font>
    <font>
      <sz val="10"/>
      <color rgb="FF808080"/>
      <name val="Arial CE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45" fillId="0" borderId="1" applyNumberFormat="0" applyFill="0" applyAlignment="0" applyProtection="0"/>
    <xf numFmtId="0" fontId="18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7" fillId="33" borderId="3" applyNumberFormat="0" applyAlignment="0" applyProtection="0"/>
    <xf numFmtId="0" fontId="19" fillId="34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20" fillId="0" borderId="6" applyNumberFormat="0" applyFill="0" applyAlignment="0" applyProtection="0"/>
    <xf numFmtId="0" fontId="49" fillId="0" borderId="7" applyNumberFormat="0" applyFill="0" applyAlignment="0" applyProtection="0"/>
    <xf numFmtId="0" fontId="21" fillId="0" borderId="8" applyNumberFormat="0" applyFill="0" applyAlignment="0" applyProtection="0"/>
    <xf numFmtId="0" fontId="50" fillId="0" borderId="9" applyNumberFormat="0" applyFill="0" applyAlignment="0" applyProtection="0"/>
    <xf numFmtId="0" fontId="2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0" fillId="37" borderId="11" applyNumberFormat="0" applyFont="0" applyAlignment="0" applyProtection="0"/>
    <xf numFmtId="0" fontId="5" fillId="38" borderId="12" applyNumberForma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39" borderId="0" applyNumberFormat="0" applyBorder="0" applyAlignment="0" applyProtection="0"/>
    <xf numFmtId="0" fontId="26" fillId="10" borderId="0" applyNumberFormat="0" applyBorder="0" applyAlignment="0" applyProtection="0"/>
    <xf numFmtId="0" fontId="56" fillId="40" borderId="0" applyNumberFormat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41" borderId="15" applyNumberFormat="0" applyAlignment="0" applyProtection="0"/>
    <xf numFmtId="0" fontId="29" fillId="13" borderId="16" applyNumberFormat="0" applyAlignment="0" applyProtection="0"/>
    <xf numFmtId="0" fontId="59" fillId="42" borderId="15" applyNumberFormat="0" applyAlignment="0" applyProtection="0"/>
    <xf numFmtId="0" fontId="30" fillId="43" borderId="16" applyNumberFormat="0" applyAlignment="0" applyProtection="0"/>
    <xf numFmtId="0" fontId="60" fillId="42" borderId="17" applyNumberFormat="0" applyAlignment="0" applyProtection="0"/>
    <xf numFmtId="0" fontId="31" fillId="43" borderId="18" applyNumberFormat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17" fillId="45" borderId="0" applyNumberFormat="0" applyBorder="0" applyAlignment="0" applyProtection="0"/>
    <xf numFmtId="0" fontId="44" fillId="46" borderId="0" applyNumberFormat="0" applyBorder="0" applyAlignment="0" applyProtection="0"/>
    <xf numFmtId="0" fontId="17" fillId="47" borderId="0" applyNumberFormat="0" applyBorder="0" applyAlignment="0" applyProtection="0"/>
    <xf numFmtId="0" fontId="44" fillId="48" borderId="0" applyNumberFormat="0" applyBorder="0" applyAlignment="0" applyProtection="0"/>
    <xf numFmtId="0" fontId="17" fillId="49" borderId="0" applyNumberFormat="0" applyBorder="0" applyAlignment="0" applyProtection="0"/>
    <xf numFmtId="0" fontId="44" fillId="50" borderId="0" applyNumberFormat="0" applyBorder="0" applyAlignment="0" applyProtection="0"/>
    <xf numFmtId="0" fontId="17" fillId="30" borderId="0" applyNumberFormat="0" applyBorder="0" applyAlignment="0" applyProtection="0"/>
    <xf numFmtId="0" fontId="44" fillId="51" borderId="0" applyNumberFormat="0" applyBorder="0" applyAlignment="0" applyProtection="0"/>
    <xf numFmtId="0" fontId="17" fillId="31" borderId="0" applyNumberFormat="0" applyBorder="0" applyAlignment="0" applyProtection="0"/>
    <xf numFmtId="0" fontId="44" fillId="52" borderId="0" applyNumberFormat="0" applyBorder="0" applyAlignment="0" applyProtection="0"/>
    <xf numFmtId="0" fontId="17" fillId="53" borderId="0" applyNumberFormat="0" applyBorder="0" applyAlignment="0" applyProtection="0"/>
  </cellStyleXfs>
  <cellXfs count="5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0" fontId="0" fillId="0" borderId="26" xfId="0" applyNumberFormat="1" applyFont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0" fontId="3" fillId="0" borderId="2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left"/>
    </xf>
    <xf numFmtId="166" fontId="0" fillId="0" borderId="23" xfId="0" applyNumberForma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49" fontId="0" fillId="0" borderId="23" xfId="0" applyNumberFormat="1" applyBorder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29" xfId="0" applyFont="1" applyFill="1" applyBorder="1" applyAlignment="1">
      <alignment horizontal="left"/>
    </xf>
    <xf numFmtId="0" fontId="0" fillId="54" borderId="24" xfId="0" applyFill="1" applyBorder="1" applyAlignment="1">
      <alignment horizontal="center" vertical="center"/>
    </xf>
    <xf numFmtId="0" fontId="0" fillId="54" borderId="25" xfId="0" applyFill="1" applyBorder="1" applyAlignment="1">
      <alignment horizontal="center" vertical="center"/>
    </xf>
    <xf numFmtId="49" fontId="0" fillId="54" borderId="25" xfId="0" applyNumberFormat="1" applyFill="1" applyBorder="1" applyAlignment="1">
      <alignment horizontal="center" vertical="center"/>
    </xf>
    <xf numFmtId="49" fontId="0" fillId="54" borderId="26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28" xfId="0" applyNumberFormat="1" applyBorder="1" applyAlignment="1">
      <alignment horizontal="left"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28" xfId="0" applyNumberFormat="1" applyFill="1" applyBorder="1" applyAlignment="1">
      <alignment horizontal="left"/>
    </xf>
    <xf numFmtId="49" fontId="0" fillId="0" borderId="30" xfId="0" applyNumberForma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0" fillId="0" borderId="23" xfId="0" applyNumberForma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textRotation="90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36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Fill="1" applyBorder="1" applyAlignment="1" applyProtection="1">
      <alignment/>
      <protection locked="0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25" xfId="0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23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0" fillId="0" borderId="39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0" fillId="0" borderId="40" xfId="0" applyNumberFormat="1" applyBorder="1" applyAlignment="1">
      <alignment horizontal="left"/>
    </xf>
    <xf numFmtId="0" fontId="0" fillId="0" borderId="25" xfId="0" applyFont="1" applyFill="1" applyBorder="1" applyAlignment="1" applyProtection="1">
      <alignment horizontal="center"/>
      <protection locked="0"/>
    </xf>
    <xf numFmtId="166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3" fillId="0" borderId="22" xfId="0" applyNumberFormat="1" applyFont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166" fontId="5" fillId="0" borderId="0" xfId="0" applyNumberFormat="1" applyFont="1" applyAlignment="1">
      <alignment horizontal="left" vertical="center"/>
    </xf>
    <xf numFmtId="0" fontId="5" fillId="0" borderId="0" xfId="0" applyFont="1" applyFill="1" applyBorder="1" applyAlignment="1">
      <alignment/>
    </xf>
    <xf numFmtId="0" fontId="0" fillId="0" borderId="34" xfId="0" applyFont="1" applyFill="1" applyBorder="1" applyAlignment="1" applyProtection="1">
      <alignment horizontal="center"/>
      <protection locked="0"/>
    </xf>
    <xf numFmtId="166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hidden="1"/>
    </xf>
    <xf numFmtId="1" fontId="14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/>
    </xf>
    <xf numFmtId="10" fontId="3" fillId="0" borderId="0" xfId="0" applyNumberFormat="1" applyFont="1" applyBorder="1" applyAlignment="1">
      <alignment horizontal="left"/>
    </xf>
    <xf numFmtId="0" fontId="0" fillId="0" borderId="41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10" fontId="0" fillId="0" borderId="43" xfId="0" applyNumberFormat="1" applyFont="1" applyBorder="1" applyAlignment="1">
      <alignment horizontal="right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top"/>
    </xf>
    <xf numFmtId="0" fontId="63" fillId="0" borderId="0" xfId="0" applyFont="1" applyBorder="1" applyAlignment="1">
      <alignment horizontal="left"/>
    </xf>
    <xf numFmtId="0" fontId="0" fillId="0" borderId="46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left"/>
    </xf>
    <xf numFmtId="0" fontId="62" fillId="0" borderId="0" xfId="0" applyFont="1" applyAlignment="1">
      <alignment/>
    </xf>
    <xf numFmtId="0" fontId="6" fillId="0" borderId="0" xfId="0" applyFont="1" applyBorder="1" applyAlignment="1">
      <alignment textRotation="90"/>
    </xf>
    <xf numFmtId="0" fontId="6" fillId="0" borderId="0" xfId="0" applyFont="1" applyFill="1" applyBorder="1" applyAlignment="1">
      <alignment horizontal="center" textRotation="90"/>
    </xf>
    <xf numFmtId="0" fontId="6" fillId="0" borderId="0" xfId="0" applyNumberFormat="1" applyFont="1" applyFill="1" applyBorder="1" applyAlignment="1">
      <alignment horizontal="center" textRotation="90"/>
    </xf>
    <xf numFmtId="10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24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54" borderId="25" xfId="0" applyNumberForma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47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42" xfId="0" applyFont="1" applyBorder="1" applyAlignment="1">
      <alignment horizontal="center"/>
    </xf>
    <xf numFmtId="0" fontId="12" fillId="55" borderId="48" xfId="0" applyFont="1" applyFill="1" applyBorder="1" applyAlignment="1" applyProtection="1">
      <alignment vertical="center"/>
      <protection locked="0"/>
    </xf>
    <xf numFmtId="2" fontId="16" fillId="55" borderId="49" xfId="0" applyNumberFormat="1" applyFont="1" applyFill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62" fillId="0" borderId="25" xfId="0" applyFont="1" applyBorder="1" applyAlignment="1">
      <alignment/>
    </xf>
    <xf numFmtId="0" fontId="62" fillId="0" borderId="47" xfId="0" applyFont="1" applyBorder="1" applyAlignment="1">
      <alignment/>
    </xf>
    <xf numFmtId="0" fontId="64" fillId="0" borderId="25" xfId="0" applyFont="1" applyBorder="1" applyAlignment="1">
      <alignment horizontal="center"/>
    </xf>
    <xf numFmtId="166" fontId="5" fillId="0" borderId="24" xfId="0" applyNumberFormat="1" applyFont="1" applyBorder="1" applyAlignment="1">
      <alignment horizontal="center" vertical="center"/>
    </xf>
    <xf numFmtId="166" fontId="5" fillId="0" borderId="42" xfId="0" applyNumberFormat="1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>
      <alignment horizontal="center" vertical="top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top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10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" fontId="0" fillId="0" borderId="32" xfId="0" applyNumberFormat="1" applyFont="1" applyFill="1" applyBorder="1" applyAlignment="1">
      <alignment horizontal="center"/>
    </xf>
    <xf numFmtId="0" fontId="0" fillId="0" borderId="37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/>
    </xf>
    <xf numFmtId="10" fontId="63" fillId="0" borderId="0" xfId="0" applyNumberFormat="1" applyFont="1" applyBorder="1" applyAlignment="1">
      <alignment horizontal="left"/>
    </xf>
    <xf numFmtId="2" fontId="0" fillId="0" borderId="23" xfId="0" applyNumberForma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4" fillId="0" borderId="25" xfId="0" applyFont="1" applyBorder="1" applyAlignment="1">
      <alignment/>
    </xf>
    <xf numFmtId="0" fontId="65" fillId="0" borderId="31" xfId="0" applyFont="1" applyFill="1" applyBorder="1" applyAlignment="1">
      <alignment horizontal="center"/>
    </xf>
    <xf numFmtId="0" fontId="65" fillId="0" borderId="50" xfId="0" applyFont="1" applyFill="1" applyBorder="1" applyAlignment="1">
      <alignment horizontal="center"/>
    </xf>
    <xf numFmtId="166" fontId="5" fillId="0" borderId="25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166" fontId="5" fillId="0" borderId="47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166" fontId="5" fillId="0" borderId="0" xfId="0" applyNumberFormat="1" applyFont="1" applyFill="1" applyAlignment="1">
      <alignment horizontal="center" vertical="center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6" fontId="0" fillId="0" borderId="0" xfId="0" applyNumberFormat="1" applyFont="1" applyAlignment="1">
      <alignment horizontal="center"/>
    </xf>
    <xf numFmtId="166" fontId="5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left"/>
    </xf>
    <xf numFmtId="49" fontId="0" fillId="0" borderId="28" xfId="0" applyNumberFormat="1" applyFont="1" applyFill="1" applyBorder="1" applyAlignment="1">
      <alignment horizontal="left"/>
    </xf>
    <xf numFmtId="0" fontId="0" fillId="0" borderId="51" xfId="0" applyFont="1" applyFill="1" applyBorder="1" applyAlignment="1" applyProtection="1">
      <alignment/>
      <protection locked="0"/>
    </xf>
    <xf numFmtId="0" fontId="5" fillId="0" borderId="47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7" xfId="0" applyFont="1" applyBorder="1" applyAlignment="1">
      <alignment horizontal="center" vertical="top"/>
    </xf>
    <xf numFmtId="0" fontId="14" fillId="0" borderId="25" xfId="0" applyFont="1" applyBorder="1" applyAlignment="1">
      <alignment horizontal="left" vertical="top"/>
    </xf>
    <xf numFmtId="0" fontId="14" fillId="0" borderId="25" xfId="0" applyFont="1" applyBorder="1" applyAlignment="1">
      <alignment horizontal="center" vertical="top"/>
    </xf>
    <xf numFmtId="166" fontId="0" fillId="0" borderId="0" xfId="0" applyNumberFormat="1" applyFont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62" fillId="0" borderId="36" xfId="0" applyFont="1" applyBorder="1" applyAlignment="1">
      <alignment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2" fontId="0" fillId="0" borderId="28" xfId="0" applyNumberFormat="1" applyBorder="1" applyAlignment="1" quotePrefix="1">
      <alignment horizontal="left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188" fontId="5" fillId="0" borderId="0" xfId="0" applyNumberFormat="1" applyFont="1" applyFill="1" applyBorder="1" applyAlignment="1">
      <alignment horizontal="center" vertical="center"/>
    </xf>
    <xf numFmtId="0" fontId="5" fillId="0" borderId="53" xfId="0" applyFont="1" applyBorder="1" applyAlignment="1">
      <alignment horizontal="left" vertical="top"/>
    </xf>
    <xf numFmtId="0" fontId="5" fillId="0" borderId="53" xfId="0" applyFont="1" applyBorder="1" applyAlignment="1">
      <alignment horizontal="center" vertical="top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10" fontId="63" fillId="0" borderId="0" xfId="0" applyNumberFormat="1" applyFont="1" applyBorder="1" applyAlignment="1">
      <alignment horizontal="center"/>
    </xf>
    <xf numFmtId="0" fontId="63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textRotation="90"/>
    </xf>
    <xf numFmtId="0" fontId="5" fillId="0" borderId="53" xfId="0" applyFont="1" applyFill="1" applyBorder="1" applyAlignment="1">
      <alignment horizontal="center" textRotation="90"/>
    </xf>
    <xf numFmtId="0" fontId="5" fillId="0" borderId="55" xfId="0" applyFont="1" applyFill="1" applyBorder="1" applyAlignment="1">
      <alignment horizontal="center" textRotation="90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left" vertical="center"/>
    </xf>
    <xf numFmtId="0" fontId="5" fillId="0" borderId="2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62" fillId="0" borderId="0" xfId="0" applyNumberFormat="1" applyFont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0" fontId="0" fillId="0" borderId="0" xfId="0" applyNumberFormat="1" applyBorder="1" applyAlignment="1">
      <alignment horizontal="left"/>
    </xf>
    <xf numFmtId="0" fontId="0" fillId="0" borderId="0" xfId="0" applyFill="1" applyAlignment="1">
      <alignment horizontal="center"/>
    </xf>
    <xf numFmtId="188" fontId="62" fillId="0" borderId="0" xfId="0" applyNumberFormat="1" applyFont="1" applyAlignment="1">
      <alignment horizontal="left"/>
    </xf>
    <xf numFmtId="0" fontId="66" fillId="0" borderId="0" xfId="85" applyFont="1">
      <alignment/>
      <protection/>
    </xf>
    <xf numFmtId="0" fontId="0" fillId="0" borderId="0" xfId="85" applyFont="1">
      <alignment/>
      <protection/>
    </xf>
    <xf numFmtId="0" fontId="0" fillId="0" borderId="0" xfId="0" applyFont="1" applyAlignment="1">
      <alignment horizontal="center"/>
    </xf>
    <xf numFmtId="0" fontId="0" fillId="0" borderId="57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10" fontId="0" fillId="0" borderId="22" xfId="0" applyNumberFormat="1" applyFont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166" fontId="0" fillId="0" borderId="23" xfId="0" applyNumberFormat="1" applyBorder="1" applyAlignment="1" quotePrefix="1">
      <alignment horizontal="left"/>
    </xf>
    <xf numFmtId="49" fontId="0" fillId="0" borderId="28" xfId="0" applyNumberFormat="1" applyFont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0" fontId="3" fillId="0" borderId="0" xfId="0" applyNumberFormat="1" applyFont="1" applyBorder="1" applyAlignment="1">
      <alignment/>
    </xf>
    <xf numFmtId="2" fontId="16" fillId="55" borderId="49" xfId="0" applyNumberFormat="1" applyFont="1" applyFill="1" applyBorder="1" applyAlignment="1">
      <alignment horizontal="left" vertical="center"/>
    </xf>
    <xf numFmtId="0" fontId="67" fillId="0" borderId="59" xfId="0" applyFont="1" applyBorder="1" applyAlignment="1">
      <alignment/>
    </xf>
    <xf numFmtId="2" fontId="62" fillId="0" borderId="60" xfId="0" applyNumberFormat="1" applyFont="1" applyBorder="1" applyAlignment="1">
      <alignment horizontal="center"/>
    </xf>
    <xf numFmtId="2" fontId="62" fillId="0" borderId="36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left" vertical="center"/>
    </xf>
    <xf numFmtId="166" fontId="5" fillId="0" borderId="25" xfId="0" applyNumberFormat="1" applyFont="1" applyBorder="1" applyAlignment="1">
      <alignment horizontal="center" vertical="center"/>
    </xf>
    <xf numFmtId="166" fontId="14" fillId="0" borderId="25" xfId="0" applyNumberFormat="1" applyFont="1" applyBorder="1" applyAlignment="1">
      <alignment horizontal="center" vertical="center"/>
    </xf>
    <xf numFmtId="166" fontId="14" fillId="0" borderId="25" xfId="0" applyNumberFormat="1" applyFont="1" applyBorder="1" applyAlignment="1">
      <alignment horizontal="left" vertical="center"/>
    </xf>
    <xf numFmtId="0" fontId="12" fillId="55" borderId="59" xfId="0" applyFont="1" applyFill="1" applyBorder="1" applyAlignment="1" applyProtection="1">
      <alignment vertical="center"/>
      <protection locked="0"/>
    </xf>
    <xf numFmtId="2" fontId="16" fillId="55" borderId="36" xfId="0" applyNumberFormat="1" applyFont="1" applyFill="1" applyBorder="1" applyAlignment="1">
      <alignment horizontal="left" vertical="center"/>
    </xf>
    <xf numFmtId="2" fontId="16" fillId="55" borderId="36" xfId="0" applyNumberFormat="1" applyFont="1" applyFill="1" applyBorder="1" applyAlignment="1">
      <alignment horizontal="center" vertical="center"/>
    </xf>
    <xf numFmtId="2" fontId="16" fillId="55" borderId="60" xfId="0" applyNumberFormat="1" applyFont="1" applyFill="1" applyBorder="1" applyAlignment="1">
      <alignment horizontal="left" vertical="center"/>
    </xf>
    <xf numFmtId="166" fontId="5" fillId="0" borderId="26" xfId="0" applyNumberFormat="1" applyFont="1" applyBorder="1" applyAlignment="1">
      <alignment horizontal="center" vertical="center"/>
    </xf>
    <xf numFmtId="166" fontId="14" fillId="0" borderId="24" xfId="0" applyNumberFormat="1" applyFont="1" applyBorder="1" applyAlignment="1">
      <alignment horizontal="center" vertical="center"/>
    </xf>
    <xf numFmtId="166" fontId="14" fillId="0" borderId="26" xfId="0" applyNumberFormat="1" applyFont="1" applyBorder="1" applyAlignment="1">
      <alignment horizontal="center" vertical="center"/>
    </xf>
    <xf numFmtId="166" fontId="5" fillId="0" borderId="47" xfId="0" applyNumberFormat="1" applyFont="1" applyBorder="1" applyAlignment="1">
      <alignment horizontal="center" vertical="center"/>
    </xf>
    <xf numFmtId="166" fontId="5" fillId="0" borderId="43" xfId="0" applyNumberFormat="1" applyFont="1" applyBorder="1" applyAlignment="1">
      <alignment horizontal="center" vertical="center"/>
    </xf>
    <xf numFmtId="166" fontId="5" fillId="0" borderId="24" xfId="0" applyNumberFormat="1" applyFont="1" applyBorder="1" applyAlignment="1">
      <alignment horizontal="left" vertical="center"/>
    </xf>
    <xf numFmtId="166" fontId="14" fillId="0" borderId="42" xfId="0" applyNumberFormat="1" applyFont="1" applyBorder="1" applyAlignment="1">
      <alignment horizontal="left" vertical="center"/>
    </xf>
    <xf numFmtId="166" fontId="14" fillId="0" borderId="47" xfId="0" applyNumberFormat="1" applyFont="1" applyBorder="1" applyAlignment="1">
      <alignment horizontal="center" vertical="center"/>
    </xf>
    <xf numFmtId="166" fontId="14" fillId="0" borderId="43" xfId="0" applyNumberFormat="1" applyFont="1" applyBorder="1" applyAlignment="1">
      <alignment horizontal="center" vertical="center"/>
    </xf>
    <xf numFmtId="166" fontId="14" fillId="0" borderId="24" xfId="0" applyNumberFormat="1" applyFont="1" applyBorder="1" applyAlignment="1">
      <alignment horizontal="left" vertical="center"/>
    </xf>
    <xf numFmtId="166" fontId="5" fillId="0" borderId="42" xfId="0" applyNumberFormat="1" applyFont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right" vertical="center"/>
    </xf>
    <xf numFmtId="0" fontId="0" fillId="0" borderId="33" xfId="0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5" xfId="0" applyFont="1" applyBorder="1" applyAlignment="1">
      <alignment/>
    </xf>
    <xf numFmtId="166" fontId="0" fillId="0" borderId="25" xfId="0" applyNumberFormat="1" applyFont="1" applyBorder="1" applyAlignment="1">
      <alignment horizontal="center"/>
    </xf>
    <xf numFmtId="0" fontId="68" fillId="0" borderId="25" xfId="0" applyFont="1" applyBorder="1" applyAlignment="1">
      <alignment/>
    </xf>
    <xf numFmtId="166" fontId="68" fillId="0" borderId="25" xfId="0" applyNumberFormat="1" applyFont="1" applyBorder="1" applyAlignment="1">
      <alignment horizontal="center"/>
    </xf>
    <xf numFmtId="0" fontId="67" fillId="0" borderId="36" xfId="0" applyFont="1" applyBorder="1" applyAlignment="1">
      <alignment/>
    </xf>
    <xf numFmtId="166" fontId="0" fillId="0" borderId="26" xfId="0" applyNumberFormat="1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166" fontId="68" fillId="0" borderId="26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7" xfId="0" applyFont="1" applyBorder="1" applyAlignment="1">
      <alignment/>
    </xf>
    <xf numFmtId="166" fontId="0" fillId="0" borderId="47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center"/>
    </xf>
    <xf numFmtId="0" fontId="68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2" xfId="0" applyFont="1" applyBorder="1" applyAlignment="1">
      <alignment/>
    </xf>
    <xf numFmtId="0" fontId="4" fillId="0" borderId="42" xfId="0" applyFont="1" applyBorder="1" applyAlignment="1">
      <alignment/>
    </xf>
    <xf numFmtId="166" fontId="4" fillId="0" borderId="47" xfId="0" applyNumberFormat="1" applyFont="1" applyBorder="1" applyAlignment="1">
      <alignment horizontal="center"/>
    </xf>
    <xf numFmtId="166" fontId="4" fillId="0" borderId="43" xfId="0" applyNumberFormat="1" applyFont="1" applyBorder="1" applyAlignment="1">
      <alignment horizontal="center"/>
    </xf>
    <xf numFmtId="166" fontId="5" fillId="0" borderId="61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0" fontId="16" fillId="55" borderId="36" xfId="0" applyFont="1" applyFill="1" applyBorder="1" applyAlignment="1" applyProtection="1">
      <alignment horizontal="left" vertical="center"/>
      <protection locked="0"/>
    </xf>
    <xf numFmtId="166" fontId="16" fillId="56" borderId="36" xfId="0" applyNumberFormat="1" applyFont="1" applyFill="1" applyBorder="1" applyAlignment="1">
      <alignment horizontal="center" vertical="center"/>
    </xf>
    <xf numFmtId="2" fontId="16" fillId="56" borderId="36" xfId="0" applyNumberFormat="1" applyFont="1" applyFill="1" applyBorder="1" applyAlignment="1">
      <alignment horizontal="left" vertical="center"/>
    </xf>
    <xf numFmtId="166" fontId="16" fillId="56" borderId="60" xfId="0" applyNumberFormat="1" applyFont="1" applyFill="1" applyBorder="1" applyAlignment="1">
      <alignment horizontal="center" vertical="center"/>
    </xf>
    <xf numFmtId="0" fontId="67" fillId="0" borderId="59" xfId="0" applyFont="1" applyBorder="1" applyAlignment="1">
      <alignment horizontal="left" vertical="center"/>
    </xf>
    <xf numFmtId="0" fontId="62" fillId="0" borderId="36" xfId="0" applyFont="1" applyBorder="1" applyAlignment="1">
      <alignment horizontal="left" vertical="center"/>
    </xf>
    <xf numFmtId="166" fontId="62" fillId="0" borderId="60" xfId="0" applyNumberFormat="1" applyFont="1" applyBorder="1" applyAlignment="1">
      <alignment horizontal="center" vertical="center"/>
    </xf>
    <xf numFmtId="166" fontId="13" fillId="0" borderId="59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0" fillId="0" borderId="25" xfId="0" applyBorder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66" fillId="0" borderId="0" xfId="0" applyFont="1" applyAlignment="1">
      <alignment horizontal="left" vertical="center"/>
    </xf>
    <xf numFmtId="166" fontId="66" fillId="0" borderId="0" xfId="0" applyNumberFormat="1" applyFont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0" fontId="5" fillId="0" borderId="25" xfId="0" applyFont="1" applyBorder="1" applyAlignment="1">
      <alignment horizontal="left"/>
    </xf>
    <xf numFmtId="166" fontId="5" fillId="0" borderId="25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6" fontId="5" fillId="0" borderId="26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166" fontId="5" fillId="0" borderId="47" xfId="0" applyNumberFormat="1" applyFont="1" applyBorder="1" applyAlignment="1">
      <alignment horizontal="center"/>
    </xf>
    <xf numFmtId="166" fontId="5" fillId="0" borderId="43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166" fontId="14" fillId="0" borderId="25" xfId="0" applyNumberFormat="1" applyFont="1" applyBorder="1" applyAlignment="1">
      <alignment horizontal="center"/>
    </xf>
    <xf numFmtId="166" fontId="14" fillId="0" borderId="26" xfId="0" applyNumberFormat="1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166" fontId="5" fillId="0" borderId="61" xfId="0" applyNumberFormat="1" applyFont="1" applyBorder="1" applyAlignment="1">
      <alignment horizontal="center"/>
    </xf>
    <xf numFmtId="2" fontId="16" fillId="55" borderId="6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0" fontId="0" fillId="0" borderId="0" xfId="0" applyNumberForma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47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2" fontId="16" fillId="55" borderId="62" xfId="0" applyNumberFormat="1" applyFont="1" applyFill="1" applyBorder="1" applyAlignment="1">
      <alignment horizontal="center" vertical="center"/>
    </xf>
    <xf numFmtId="166" fontId="5" fillId="0" borderId="63" xfId="0" applyNumberFormat="1" applyFont="1" applyBorder="1" applyAlignment="1">
      <alignment horizontal="left" vertical="center"/>
    </xf>
    <xf numFmtId="166" fontId="14" fillId="0" borderId="63" xfId="0" applyNumberFormat="1" applyFont="1" applyBorder="1" applyAlignment="1">
      <alignment horizontal="left" vertical="center"/>
    </xf>
    <xf numFmtId="166" fontId="5" fillId="0" borderId="64" xfId="0" applyNumberFormat="1" applyFont="1" applyBorder="1" applyAlignment="1">
      <alignment horizontal="left" vertical="center"/>
    </xf>
    <xf numFmtId="166" fontId="14" fillId="0" borderId="25" xfId="0" applyNumberFormat="1" applyFont="1" applyFill="1" applyBorder="1" applyAlignment="1">
      <alignment horizontal="left" vertical="center"/>
    </xf>
    <xf numFmtId="166" fontId="5" fillId="0" borderId="25" xfId="0" applyNumberFormat="1" applyFont="1" applyFill="1" applyBorder="1" applyAlignment="1">
      <alignment horizontal="left" vertical="center"/>
    </xf>
    <xf numFmtId="166" fontId="5" fillId="0" borderId="47" xfId="0" applyNumberFormat="1" applyFont="1" applyFill="1" applyBorder="1" applyAlignment="1">
      <alignment horizontal="left" vertical="center"/>
    </xf>
    <xf numFmtId="166" fontId="14" fillId="0" borderId="24" xfId="0" applyNumberFormat="1" applyFont="1" applyFill="1" applyBorder="1" applyAlignment="1">
      <alignment horizontal="left" vertical="center"/>
    </xf>
    <xf numFmtId="166" fontId="5" fillId="0" borderId="24" xfId="0" applyNumberFormat="1" applyFont="1" applyFill="1" applyBorder="1" applyAlignment="1">
      <alignment horizontal="left" vertical="center"/>
    </xf>
    <xf numFmtId="49" fontId="5" fillId="0" borderId="42" xfId="0" applyNumberFormat="1" applyFont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166" fontId="14" fillId="0" borderId="0" xfId="0" applyNumberFormat="1" applyFont="1" applyFill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166" fontId="5" fillId="0" borderId="25" xfId="0" applyNumberFormat="1" applyFont="1" applyFill="1" applyBorder="1" applyAlignment="1">
      <alignment horizontal="center" vertical="center"/>
    </xf>
    <xf numFmtId="166" fontId="14" fillId="0" borderId="25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166" fontId="14" fillId="0" borderId="26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166" fontId="5" fillId="0" borderId="47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left" vertical="center"/>
    </xf>
    <xf numFmtId="0" fontId="0" fillId="0" borderId="24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left" vertical="center"/>
    </xf>
    <xf numFmtId="2" fontId="0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/>
    </xf>
    <xf numFmtId="1" fontId="4" fillId="0" borderId="25" xfId="0" applyNumberFormat="1" applyFont="1" applyFill="1" applyBorder="1" applyAlignment="1">
      <alignment horizontal="left" vertical="center"/>
    </xf>
    <xf numFmtId="2" fontId="14" fillId="0" borderId="25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66" fontId="4" fillId="0" borderId="24" xfId="0" applyNumberFormat="1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166" fontId="0" fillId="0" borderId="42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left" vertical="center"/>
    </xf>
    <xf numFmtId="2" fontId="0" fillId="0" borderId="47" xfId="0" applyNumberFormat="1" applyFont="1" applyFill="1" applyBorder="1" applyAlignment="1">
      <alignment horizontal="center" vertical="center"/>
    </xf>
    <xf numFmtId="2" fontId="5" fillId="0" borderId="47" xfId="0" applyNumberFormat="1" applyFont="1" applyFill="1" applyBorder="1" applyAlignment="1">
      <alignment horizontal="center" vertical="center"/>
    </xf>
    <xf numFmtId="2" fontId="5" fillId="0" borderId="43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left" vertical="center"/>
    </xf>
    <xf numFmtId="1" fontId="0" fillId="0" borderId="24" xfId="0" applyNumberFormat="1" applyFont="1" applyFill="1" applyBorder="1" applyAlignment="1">
      <alignment horizontal="left" vertical="center"/>
    </xf>
    <xf numFmtId="1" fontId="4" fillId="0" borderId="24" xfId="0" applyNumberFormat="1" applyFont="1" applyFill="1" applyBorder="1" applyAlignment="1">
      <alignment horizontal="left" vertical="center"/>
    </xf>
    <xf numFmtId="1" fontId="0" fillId="0" borderId="42" xfId="0" applyNumberFormat="1" applyFont="1" applyFill="1" applyBorder="1" applyAlignment="1">
      <alignment horizontal="left" vertical="center"/>
    </xf>
    <xf numFmtId="2" fontId="0" fillId="0" borderId="43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/>
    </xf>
    <xf numFmtId="1" fontId="5" fillId="0" borderId="0" xfId="0" applyNumberFormat="1" applyFont="1" applyAlignment="1" quotePrefix="1">
      <alignment horizontal="center" vertical="center"/>
    </xf>
    <xf numFmtId="166" fontId="5" fillId="0" borderId="61" xfId="0" applyNumberFormat="1" applyFont="1" applyFill="1" applyBorder="1" applyAlignment="1">
      <alignment horizontal="center" vertical="center"/>
    </xf>
    <xf numFmtId="166" fontId="14" fillId="0" borderId="61" xfId="0" applyNumberFormat="1" applyFont="1" applyFill="1" applyBorder="1" applyAlignment="1">
      <alignment horizontal="center" vertical="center"/>
    </xf>
    <xf numFmtId="166" fontId="5" fillId="0" borderId="24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14" fillId="0" borderId="42" xfId="0" applyNumberFormat="1" applyFont="1" applyBorder="1" applyAlignment="1">
      <alignment horizontal="center" vertical="center"/>
    </xf>
    <xf numFmtId="166" fontId="14" fillId="0" borderId="47" xfId="0" applyNumberFormat="1" applyFont="1" applyBorder="1" applyAlignment="1">
      <alignment horizontal="left" vertical="center"/>
    </xf>
    <xf numFmtId="166" fontId="5" fillId="0" borderId="54" xfId="0" applyNumberFormat="1" applyFont="1" applyBorder="1" applyAlignment="1">
      <alignment horizontal="center" vertical="center"/>
    </xf>
    <xf numFmtId="166" fontId="5" fillId="0" borderId="53" xfId="0" applyNumberFormat="1" applyFont="1" applyBorder="1" applyAlignment="1">
      <alignment horizontal="left" vertical="center"/>
    </xf>
    <xf numFmtId="2" fontId="5" fillId="0" borderId="53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166" fontId="5" fillId="0" borderId="33" xfId="0" applyNumberFormat="1" applyFont="1" applyBorder="1" applyAlignment="1">
      <alignment horizontal="left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166" fontId="5" fillId="0" borderId="66" xfId="0" applyNumberFormat="1" applyFont="1" applyBorder="1" applyAlignment="1">
      <alignment horizontal="left" vertical="center"/>
    </xf>
    <xf numFmtId="2" fontId="5" fillId="0" borderId="66" xfId="0" applyNumberFormat="1" applyFont="1" applyBorder="1" applyAlignment="1">
      <alignment horizontal="center" vertical="center"/>
    </xf>
    <xf numFmtId="2" fontId="5" fillId="0" borderId="67" xfId="0" applyNumberFormat="1" applyFont="1" applyBorder="1" applyAlignment="1">
      <alignment horizontal="center" vertical="center"/>
    </xf>
    <xf numFmtId="0" fontId="67" fillId="0" borderId="57" xfId="0" applyFont="1" applyBorder="1" applyAlignment="1">
      <alignment/>
    </xf>
    <xf numFmtId="0" fontId="62" fillId="0" borderId="58" xfId="0" applyFont="1" applyBorder="1" applyAlignment="1">
      <alignment/>
    </xf>
    <xf numFmtId="2" fontId="62" fillId="0" borderId="58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6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2" fillId="0" borderId="25" xfId="0" applyFont="1" applyBorder="1" applyAlignment="1">
      <alignment horizontal="left" vertical="center"/>
    </xf>
    <xf numFmtId="166" fontId="5" fillId="0" borderId="0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2" fontId="0" fillId="0" borderId="25" xfId="0" applyNumberFormat="1" applyFont="1" applyFill="1" applyBorder="1" applyAlignment="1">
      <alignment vertical="center"/>
    </xf>
    <xf numFmtId="2" fontId="14" fillId="0" borderId="25" xfId="0" applyNumberFormat="1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1" fontId="14" fillId="0" borderId="0" xfId="0" applyNumberFormat="1" applyFont="1" applyAlignment="1" quotePrefix="1">
      <alignment horizontal="center" vertical="center"/>
    </xf>
    <xf numFmtId="0" fontId="70" fillId="0" borderId="60" xfId="0" applyFont="1" applyFill="1" applyBorder="1" applyAlignment="1" applyProtection="1">
      <alignment horizontal="center" textRotation="90"/>
      <protection locked="0"/>
    </xf>
    <xf numFmtId="0" fontId="0" fillId="0" borderId="69" xfId="0" applyFont="1" applyFill="1" applyBorder="1" applyAlignment="1" applyProtection="1">
      <alignment horizontal="center" textRotation="90"/>
      <protection locked="0"/>
    </xf>
    <xf numFmtId="0" fontId="0" fillId="0" borderId="70" xfId="0" applyFont="1" applyFill="1" applyBorder="1" applyAlignment="1" applyProtection="1">
      <alignment horizontal="center" textRotation="90"/>
      <protection locked="0"/>
    </xf>
    <xf numFmtId="0" fontId="0" fillId="0" borderId="71" xfId="0" applyFont="1" applyFill="1" applyBorder="1" applyAlignment="1" applyProtection="1">
      <alignment horizontal="center" textRotation="90"/>
      <protection locked="0"/>
    </xf>
    <xf numFmtId="0" fontId="0" fillId="0" borderId="72" xfId="0" applyFont="1" applyFill="1" applyBorder="1" applyAlignment="1" applyProtection="1">
      <alignment horizontal="center" textRotation="90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65" fillId="0" borderId="57" xfId="0" applyFont="1" applyFill="1" applyBorder="1" applyAlignment="1">
      <alignment horizontal="center"/>
    </xf>
    <xf numFmtId="0" fontId="0" fillId="0" borderId="56" xfId="0" applyFont="1" applyFill="1" applyBorder="1" applyAlignment="1" applyProtection="1">
      <alignment horizontal="center"/>
      <protection locked="0"/>
    </xf>
    <xf numFmtId="0" fontId="5" fillId="0" borderId="57" xfId="0" applyFont="1" applyFill="1" applyBorder="1" applyAlignment="1">
      <alignment horizontal="center"/>
    </xf>
    <xf numFmtId="14" fontId="0" fillId="0" borderId="44" xfId="0" applyNumberFormat="1" applyBorder="1" applyAlignment="1">
      <alignment horizontal="right" vertical="center"/>
    </xf>
    <xf numFmtId="0" fontId="0" fillId="0" borderId="38" xfId="0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1" fontId="5" fillId="0" borderId="0" xfId="0" applyNumberFormat="1" applyFont="1" applyFill="1" applyAlignment="1" quotePrefix="1">
      <alignment horizontal="center" vertical="center"/>
    </xf>
    <xf numFmtId="166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 quotePrefix="1">
      <alignment horizontal="center" vertical="center"/>
    </xf>
    <xf numFmtId="166" fontId="14" fillId="0" borderId="24" xfId="0" applyNumberFormat="1" applyFont="1" applyFill="1" applyBorder="1" applyAlignment="1">
      <alignment horizontal="center" vertical="center"/>
    </xf>
    <xf numFmtId="166" fontId="14" fillId="0" borderId="42" xfId="0" applyNumberFormat="1" applyFont="1" applyFill="1" applyBorder="1" applyAlignment="1">
      <alignment horizontal="left" vertical="center"/>
    </xf>
    <xf numFmtId="166" fontId="14" fillId="0" borderId="47" xfId="0" applyNumberFormat="1" applyFont="1" applyFill="1" applyBorder="1" applyAlignment="1">
      <alignment horizontal="center" vertical="center"/>
    </xf>
    <xf numFmtId="166" fontId="14" fillId="0" borderId="43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49" fontId="0" fillId="0" borderId="75" xfId="0" applyNumberFormat="1" applyBorder="1" applyAlignment="1">
      <alignment horizontal="left"/>
    </xf>
    <xf numFmtId="49" fontId="0" fillId="0" borderId="47" xfId="0" applyNumberForma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57" borderId="0" xfId="0" applyFill="1" applyBorder="1" applyAlignment="1">
      <alignment horizontal="center"/>
    </xf>
    <xf numFmtId="0" fontId="0" fillId="57" borderId="0" xfId="0" applyFill="1" applyBorder="1" applyAlignment="1">
      <alignment horizontal="center" vertical="center"/>
    </xf>
    <xf numFmtId="0" fontId="0" fillId="58" borderId="0" xfId="0" applyFill="1" applyBorder="1" applyAlignment="1">
      <alignment horizontal="center"/>
    </xf>
    <xf numFmtId="0" fontId="0" fillId="59" borderId="0" xfId="0" applyFill="1" applyBorder="1" applyAlignment="1">
      <alignment horizontal="center"/>
    </xf>
    <xf numFmtId="0" fontId="0" fillId="0" borderId="50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" fontId="0" fillId="0" borderId="44" xfId="0" applyNumberFormat="1" applyFont="1" applyFill="1" applyBorder="1" applyAlignment="1">
      <alignment horizontal="center"/>
    </xf>
    <xf numFmtId="0" fontId="0" fillId="0" borderId="73" xfId="0" applyNumberFormat="1" applyFont="1" applyFill="1" applyBorder="1" applyAlignment="1">
      <alignment horizontal="center"/>
    </xf>
    <xf numFmtId="1" fontId="0" fillId="0" borderId="44" xfId="0" applyNumberFormat="1" applyFont="1" applyFill="1" applyBorder="1" applyAlignment="1">
      <alignment horizontal="center"/>
    </xf>
    <xf numFmtId="0" fontId="5" fillId="0" borderId="73" xfId="0" applyNumberFormat="1" applyFont="1" applyFill="1" applyBorder="1" applyAlignment="1">
      <alignment horizontal="center"/>
    </xf>
    <xf numFmtId="49" fontId="0" fillId="0" borderId="77" xfId="0" applyNumberFormat="1" applyBorder="1" applyAlignment="1">
      <alignment horizontal="left"/>
    </xf>
    <xf numFmtId="49" fontId="0" fillId="0" borderId="40" xfId="0" applyNumberFormat="1" applyFill="1" applyBorder="1" applyAlignment="1">
      <alignment horizontal="left"/>
    </xf>
    <xf numFmtId="14" fontId="0" fillId="0" borderId="24" xfId="0" applyNumberForma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1" fillId="60" borderId="20" xfId="0" applyNumberFormat="1" applyFont="1" applyFill="1" applyBorder="1" applyAlignment="1">
      <alignment horizontal="center" vertical="center"/>
    </xf>
    <xf numFmtId="49" fontId="1" fillId="60" borderId="21" xfId="0" applyNumberFormat="1" applyFont="1" applyFill="1" applyBorder="1" applyAlignment="1">
      <alignment horizontal="center" vertical="center"/>
    </xf>
    <xf numFmtId="49" fontId="1" fillId="60" borderId="22" xfId="0" applyNumberFormat="1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2" fontId="0" fillId="0" borderId="61" xfId="0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3" xfId="0" applyBorder="1" applyAlignment="1">
      <alignment vertical="center"/>
    </xf>
    <xf numFmtId="166" fontId="5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166" fontId="5" fillId="0" borderId="25" xfId="0" applyNumberFormat="1" applyFont="1" applyBorder="1" applyAlignment="1">
      <alignment vertical="center"/>
    </xf>
    <xf numFmtId="0" fontId="5" fillId="0" borderId="21" xfId="0" applyFont="1" applyFill="1" applyBorder="1" applyAlignment="1" applyProtection="1">
      <alignment horizontal="center" textRotation="90"/>
      <protection locked="0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12" fillId="55" borderId="59" xfId="0" applyFont="1" applyFill="1" applyBorder="1" applyAlignment="1" applyProtection="1">
      <alignment/>
      <protection locked="0"/>
    </xf>
    <xf numFmtId="0" fontId="12" fillId="55" borderId="36" xfId="0" applyFont="1" applyFill="1" applyBorder="1" applyAlignment="1" applyProtection="1">
      <alignment/>
      <protection locked="0"/>
    </xf>
    <xf numFmtId="0" fontId="12" fillId="0" borderId="36" xfId="0" applyFont="1" applyBorder="1" applyAlignment="1">
      <alignment/>
    </xf>
    <xf numFmtId="0" fontId="12" fillId="0" borderId="60" xfId="0" applyFont="1" applyBorder="1" applyAlignment="1">
      <alignment/>
    </xf>
    <xf numFmtId="14" fontId="13" fillId="0" borderId="20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5" fillId="0" borderId="71" xfId="0" applyFont="1" applyFill="1" applyBorder="1" applyAlignment="1" applyProtection="1">
      <alignment horizontal="center" textRotation="90"/>
      <protection locked="0"/>
    </xf>
    <xf numFmtId="0" fontId="5" fillId="0" borderId="78" xfId="0" applyFont="1" applyFill="1" applyBorder="1" applyAlignment="1" applyProtection="1">
      <alignment horizontal="center" textRotation="90"/>
      <protection locked="0"/>
    </xf>
    <xf numFmtId="0" fontId="5" fillId="0" borderId="33" xfId="0" applyFont="1" applyFill="1" applyBorder="1" applyAlignment="1" applyProtection="1">
      <alignment horizontal="center" textRotation="90"/>
      <protection locked="0"/>
    </xf>
    <xf numFmtId="0" fontId="5" fillId="0" borderId="21" xfId="0" applyFont="1" applyFill="1" applyBorder="1" applyAlignment="1" applyProtection="1">
      <alignment horizontal="center" vertical="center" textRotation="90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2" xfId="0" applyFont="1" applyFill="1" applyBorder="1" applyAlignment="1" applyProtection="1">
      <alignment horizontal="center" vertical="center" textRotation="90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4" xfId="0" applyFont="1" applyFill="1" applyBorder="1" applyAlignment="1" applyProtection="1">
      <alignment horizontal="center" vertical="center" textRotation="90"/>
      <protection locked="0"/>
    </xf>
    <xf numFmtId="0" fontId="5" fillId="0" borderId="24" xfId="0" applyFont="1" applyBorder="1" applyAlignment="1">
      <alignment/>
    </xf>
    <xf numFmtId="0" fontId="5" fillId="0" borderId="25" xfId="0" applyFont="1" applyFill="1" applyBorder="1" applyAlignment="1" applyProtection="1">
      <alignment horizontal="center" vertical="center"/>
      <protection locked="0"/>
    </xf>
    <xf numFmtId="10" fontId="10" fillId="61" borderId="48" xfId="0" applyNumberFormat="1" applyFont="1" applyFill="1" applyBorder="1" applyAlignment="1">
      <alignment horizontal="left"/>
    </xf>
    <xf numFmtId="10" fontId="9" fillId="0" borderId="36" xfId="0" applyNumberFormat="1" applyFont="1" applyBorder="1" applyAlignment="1">
      <alignment horizontal="left"/>
    </xf>
    <xf numFmtId="10" fontId="9" fillId="0" borderId="49" xfId="0" applyNumberFormat="1" applyFont="1" applyBorder="1" applyAlignment="1">
      <alignment horizontal="left"/>
    </xf>
    <xf numFmtId="10" fontId="9" fillId="0" borderId="60" xfId="0" applyNumberFormat="1" applyFont="1" applyBorder="1" applyAlignment="1">
      <alignment horizontal="left"/>
    </xf>
    <xf numFmtId="0" fontId="10" fillId="0" borderId="59" xfId="0" applyFont="1" applyFill="1" applyBorder="1" applyAlignment="1">
      <alignment/>
    </xf>
    <xf numFmtId="0" fontId="9" fillId="0" borderId="36" xfId="0" applyFont="1" applyBorder="1" applyAlignment="1">
      <alignment/>
    </xf>
    <xf numFmtId="0" fontId="9" fillId="0" borderId="60" xfId="0" applyFont="1" applyBorder="1" applyAlignment="1">
      <alignment/>
    </xf>
    <xf numFmtId="0" fontId="5" fillId="0" borderId="79" xfId="0" applyFont="1" applyFill="1" applyBorder="1" applyAlignment="1">
      <alignment horizontal="center" vertical="center" textRotation="45"/>
    </xf>
    <xf numFmtId="0" fontId="0" fillId="0" borderId="80" xfId="0" applyFont="1" applyBorder="1" applyAlignment="1">
      <alignment horizontal="center" vertical="center" textRotation="45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textRotation="90"/>
      <protection locked="0"/>
    </xf>
    <xf numFmtId="0" fontId="5" fillId="0" borderId="81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 textRotation="90"/>
      <protection locked="0"/>
    </xf>
    <xf numFmtId="0" fontId="5" fillId="0" borderId="53" xfId="0" applyFont="1" applyFill="1" applyBorder="1" applyAlignment="1">
      <alignment horizontal="center"/>
    </xf>
    <xf numFmtId="0" fontId="0" fillId="0" borderId="82" xfId="0" applyFont="1" applyFill="1" applyBorder="1" applyAlignment="1" applyProtection="1">
      <alignment horizontal="center" textRotation="90"/>
      <protection locked="0"/>
    </xf>
    <xf numFmtId="0" fontId="5" fillId="0" borderId="83" xfId="0" applyFont="1" applyFill="1" applyBorder="1" applyAlignment="1">
      <alignment horizontal="center"/>
    </xf>
  </cellXfs>
  <cellStyles count="11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Comma [0]" xfId="54"/>
    <cellStyle name="Default" xfId="55"/>
    <cellStyle name="Default 2" xfId="56"/>
    <cellStyle name="Excel Built-in Normal" xfId="57"/>
    <cellStyle name="Hyperlink" xfId="58"/>
    <cellStyle name="Hypertextový odkaz 2" xfId="59"/>
    <cellStyle name="Chybně 2" xfId="60"/>
    <cellStyle name="Kontrolní buňka" xfId="61"/>
    <cellStyle name="Kontrolní buňka 2" xfId="62"/>
    <cellStyle name="Currency" xfId="63"/>
    <cellStyle name="Currency [0]" xfId="64"/>
    <cellStyle name="Nadpis 1" xfId="65"/>
    <cellStyle name="Nadpis 1 2" xfId="66"/>
    <cellStyle name="Nadpis 2" xfId="67"/>
    <cellStyle name="Nadpis 2 2" xfId="68"/>
    <cellStyle name="Nadpis 3" xfId="69"/>
    <cellStyle name="Nadpis 3 2" xfId="70"/>
    <cellStyle name="Nadpis 4" xfId="71"/>
    <cellStyle name="Nadpis 4 2" xfId="72"/>
    <cellStyle name="Název" xfId="73"/>
    <cellStyle name="Název 2" xfId="74"/>
    <cellStyle name="Neutrální" xfId="75"/>
    <cellStyle name="Neutrální 2" xfId="76"/>
    <cellStyle name="Normální 10" xfId="77"/>
    <cellStyle name="normální 11" xfId="78"/>
    <cellStyle name="normální 12" xfId="79"/>
    <cellStyle name="normální 13" xfId="80"/>
    <cellStyle name="normální 14" xfId="81"/>
    <cellStyle name="normální 15" xfId="82"/>
    <cellStyle name="Normální 16" xfId="83"/>
    <cellStyle name="Normální 17" xfId="84"/>
    <cellStyle name="normální 2" xfId="85"/>
    <cellStyle name="normální 2 2" xfId="86"/>
    <cellStyle name="normální 2 3" xfId="87"/>
    <cellStyle name="normální 2 4" xfId="88"/>
    <cellStyle name="normální 2 5" xfId="89"/>
    <cellStyle name="normální 3" xfId="90"/>
    <cellStyle name="normální 3 2" xfId="91"/>
    <cellStyle name="normální 3 3" xfId="92"/>
    <cellStyle name="normální 3 4" xfId="93"/>
    <cellStyle name="normální 4" xfId="94"/>
    <cellStyle name="Normální 4 2" xfId="95"/>
    <cellStyle name="normální 5" xfId="96"/>
    <cellStyle name="Normální 6" xfId="97"/>
    <cellStyle name="Normální 7" xfId="98"/>
    <cellStyle name="normální 8" xfId="99"/>
    <cellStyle name="Normální 9" xfId="100"/>
    <cellStyle name="Followed Hyperlink" xfId="101"/>
    <cellStyle name="Poznámka" xfId="102"/>
    <cellStyle name="Poznámka 2" xfId="103"/>
    <cellStyle name="Percent" xfId="104"/>
    <cellStyle name="Propojená buňka" xfId="105"/>
    <cellStyle name="Propojená buňka 2" xfId="106"/>
    <cellStyle name="Správně" xfId="107"/>
    <cellStyle name="Správně 2" xfId="108"/>
    <cellStyle name="Špatně" xfId="109"/>
    <cellStyle name="Text upozornění" xfId="110"/>
    <cellStyle name="Text upozornění 2" xfId="111"/>
    <cellStyle name="Vstup" xfId="112"/>
    <cellStyle name="Vstup 2" xfId="113"/>
    <cellStyle name="Výpočet" xfId="114"/>
    <cellStyle name="Výpočet 2" xfId="115"/>
    <cellStyle name="Výstup" xfId="116"/>
    <cellStyle name="Výstup 2" xfId="117"/>
    <cellStyle name="Vysvětlující text" xfId="118"/>
    <cellStyle name="Vysvětlující text 2" xfId="119"/>
    <cellStyle name="Zvýraznění 1" xfId="120"/>
    <cellStyle name="Zvýraznění 1 2" xfId="121"/>
    <cellStyle name="Zvýraznění 2" xfId="122"/>
    <cellStyle name="Zvýraznění 2 2" xfId="123"/>
    <cellStyle name="Zvýraznění 3" xfId="124"/>
    <cellStyle name="Zvýraznění 3 2" xfId="125"/>
    <cellStyle name="Zvýraznění 4" xfId="126"/>
    <cellStyle name="Zvýraznění 4 2" xfId="127"/>
    <cellStyle name="Zvýraznění 5" xfId="128"/>
    <cellStyle name="Zvýraznění 5 2" xfId="129"/>
    <cellStyle name="Zvýraznění 6" xfId="130"/>
    <cellStyle name="Zvýraznění 6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0.125" style="43" bestFit="1" customWidth="1"/>
    <col min="2" max="2" width="21.875" style="32" bestFit="1" customWidth="1"/>
    <col min="3" max="3" width="9.00390625" style="34" bestFit="1" customWidth="1"/>
    <col min="4" max="4" width="8.25390625" style="33" customWidth="1"/>
    <col min="5" max="5" width="13.375" style="37" bestFit="1" customWidth="1"/>
    <col min="6" max="6" width="16.00390625" style="33" bestFit="1" customWidth="1"/>
    <col min="7" max="7" width="8.375" style="34" customWidth="1"/>
    <col min="8" max="8" width="9.125" style="32" customWidth="1"/>
    <col min="9" max="9" width="10.125" style="43" bestFit="1" customWidth="1"/>
    <col min="10" max="10" width="21.875" style="32" bestFit="1" customWidth="1"/>
    <col min="11" max="11" width="9.00390625" style="34" customWidth="1"/>
    <col min="12" max="12" width="8.25390625" style="33" bestFit="1" customWidth="1"/>
    <col min="13" max="13" width="13.375" style="33" bestFit="1" customWidth="1"/>
    <col min="14" max="14" width="16.625" style="33" bestFit="1" customWidth="1"/>
    <col min="15" max="15" width="8.375" style="34" bestFit="1" customWidth="1"/>
    <col min="16" max="16" width="9.125" style="32" customWidth="1"/>
    <col min="17" max="17" width="10.125" style="43" bestFit="1" customWidth="1"/>
    <col min="18" max="18" width="21.00390625" style="32" bestFit="1" customWidth="1"/>
    <col min="19" max="19" width="9.125" style="34" bestFit="1" customWidth="1"/>
    <col min="20" max="20" width="8.25390625" style="33" bestFit="1" customWidth="1"/>
    <col min="21" max="21" width="13.375" style="33" bestFit="1" customWidth="1"/>
    <col min="22" max="22" width="15.625" style="33" bestFit="1" customWidth="1"/>
    <col min="23" max="23" width="8.375" style="34" bestFit="1" customWidth="1"/>
    <col min="24" max="24" width="9.125" style="32" customWidth="1"/>
    <col min="25" max="25" width="10.125" style="33" bestFit="1" customWidth="1"/>
    <col min="26" max="26" width="16.25390625" style="32" bestFit="1" customWidth="1"/>
    <col min="27" max="27" width="9.00390625" style="33" bestFit="1" customWidth="1"/>
    <col min="28" max="28" width="8.25390625" style="33" bestFit="1" customWidth="1"/>
    <col min="29" max="29" width="13.375" style="33" bestFit="1" customWidth="1"/>
    <col min="30" max="30" width="14.125" style="33" bestFit="1" customWidth="1"/>
    <col min="31" max="31" width="8.375" style="33" bestFit="1" customWidth="1"/>
    <col min="32" max="16384" width="9.125" style="32" customWidth="1"/>
  </cols>
  <sheetData>
    <row r="1" spans="1:31" ht="18">
      <c r="A1" s="537" t="s">
        <v>207</v>
      </c>
      <c r="B1" s="538"/>
      <c r="C1" s="538"/>
      <c r="D1" s="538"/>
      <c r="E1" s="538"/>
      <c r="F1" s="538"/>
      <c r="G1" s="539"/>
      <c r="I1" s="537" t="s">
        <v>208</v>
      </c>
      <c r="J1" s="540"/>
      <c r="K1" s="540"/>
      <c r="L1" s="540"/>
      <c r="M1" s="540"/>
      <c r="N1" s="540"/>
      <c r="O1" s="541"/>
      <c r="Q1" s="537" t="s">
        <v>209</v>
      </c>
      <c r="R1" s="540"/>
      <c r="S1" s="540"/>
      <c r="T1" s="540"/>
      <c r="U1" s="540"/>
      <c r="V1" s="540"/>
      <c r="W1" s="541"/>
      <c r="Y1" s="537" t="s">
        <v>210</v>
      </c>
      <c r="Z1" s="540"/>
      <c r="AA1" s="540"/>
      <c r="AB1" s="540"/>
      <c r="AC1" s="540"/>
      <c r="AD1" s="540"/>
      <c r="AE1" s="541"/>
    </row>
    <row r="2" spans="1:31" ht="12.75">
      <c r="A2" s="39" t="s">
        <v>36</v>
      </c>
      <c r="B2" s="40" t="s">
        <v>37</v>
      </c>
      <c r="C2" s="41" t="s">
        <v>38</v>
      </c>
      <c r="D2" s="40" t="s">
        <v>39</v>
      </c>
      <c r="E2" s="155" t="s">
        <v>40</v>
      </c>
      <c r="F2" s="40" t="s">
        <v>41</v>
      </c>
      <c r="G2" s="42" t="s">
        <v>42</v>
      </c>
      <c r="I2" s="39" t="s">
        <v>36</v>
      </c>
      <c r="J2" s="40" t="s">
        <v>37</v>
      </c>
      <c r="K2" s="41" t="s">
        <v>38</v>
      </c>
      <c r="L2" s="40" t="s">
        <v>39</v>
      </c>
      <c r="M2" s="40" t="s">
        <v>40</v>
      </c>
      <c r="N2" s="40" t="s">
        <v>41</v>
      </c>
      <c r="O2" s="42" t="s">
        <v>42</v>
      </c>
      <c r="Q2" s="39" t="s">
        <v>36</v>
      </c>
      <c r="R2" s="40" t="s">
        <v>37</v>
      </c>
      <c r="S2" s="41" t="s">
        <v>38</v>
      </c>
      <c r="T2" s="40" t="s">
        <v>39</v>
      </c>
      <c r="U2" s="40" t="s">
        <v>40</v>
      </c>
      <c r="V2" s="40" t="s">
        <v>41</v>
      </c>
      <c r="W2" s="42" t="s">
        <v>42</v>
      </c>
      <c r="Y2" s="39" t="s">
        <v>36</v>
      </c>
      <c r="Z2" s="40" t="s">
        <v>37</v>
      </c>
      <c r="AA2" s="41" t="s">
        <v>38</v>
      </c>
      <c r="AB2" s="40" t="s">
        <v>39</v>
      </c>
      <c r="AC2" s="40" t="s">
        <v>40</v>
      </c>
      <c r="AD2" s="40" t="s">
        <v>41</v>
      </c>
      <c r="AE2" s="42" t="s">
        <v>42</v>
      </c>
    </row>
    <row r="3" spans="1:31" ht="12.75">
      <c r="A3" s="322">
        <v>44002</v>
      </c>
      <c r="B3" s="323" t="s">
        <v>253</v>
      </c>
      <c r="C3" s="324" t="s">
        <v>302</v>
      </c>
      <c r="D3" s="325" t="s">
        <v>27</v>
      </c>
      <c r="E3" s="326">
        <v>38</v>
      </c>
      <c r="F3" s="325" t="s">
        <v>269</v>
      </c>
      <c r="G3" s="327" t="s">
        <v>303</v>
      </c>
      <c r="I3" s="322">
        <v>44002</v>
      </c>
      <c r="J3" s="323" t="s">
        <v>253</v>
      </c>
      <c r="K3" s="324" t="s">
        <v>89</v>
      </c>
      <c r="L3" s="325" t="s">
        <v>89</v>
      </c>
      <c r="M3" s="326">
        <v>11</v>
      </c>
      <c r="N3" s="325" t="s">
        <v>263</v>
      </c>
      <c r="O3" s="327" t="s">
        <v>304</v>
      </c>
      <c r="Q3" s="529">
        <v>44002</v>
      </c>
      <c r="R3" s="531" t="s">
        <v>253</v>
      </c>
      <c r="S3" s="363" t="s">
        <v>305</v>
      </c>
      <c r="T3" s="320" t="s">
        <v>22</v>
      </c>
      <c r="U3" s="321">
        <v>5</v>
      </c>
      <c r="V3" s="320" t="s">
        <v>242</v>
      </c>
      <c r="W3" s="328" t="s">
        <v>306</v>
      </c>
      <c r="Y3" s="322">
        <v>44003</v>
      </c>
      <c r="Z3" s="323" t="s">
        <v>253</v>
      </c>
      <c r="AA3" s="324" t="s">
        <v>309</v>
      </c>
      <c r="AB3" s="325" t="s">
        <v>28</v>
      </c>
      <c r="AC3" s="326">
        <v>15</v>
      </c>
      <c r="AD3" s="325" t="s">
        <v>276</v>
      </c>
      <c r="AE3" s="327" t="s">
        <v>310</v>
      </c>
    </row>
    <row r="4" spans="1:31" ht="12.75">
      <c r="A4" s="322">
        <v>44009</v>
      </c>
      <c r="B4" s="323" t="s">
        <v>334</v>
      </c>
      <c r="C4" s="324" t="s">
        <v>335</v>
      </c>
      <c r="D4" s="325" t="s">
        <v>126</v>
      </c>
      <c r="E4" s="326">
        <v>40</v>
      </c>
      <c r="F4" s="325" t="s">
        <v>267</v>
      </c>
      <c r="G4" s="327" t="s">
        <v>336</v>
      </c>
      <c r="I4" s="322">
        <v>44009</v>
      </c>
      <c r="J4" s="323" t="s">
        <v>334</v>
      </c>
      <c r="K4" s="324" t="s">
        <v>337</v>
      </c>
      <c r="L4" s="325" t="s">
        <v>19</v>
      </c>
      <c r="M4" s="326">
        <v>16</v>
      </c>
      <c r="N4" s="325" t="s">
        <v>239</v>
      </c>
      <c r="O4" s="327" t="s">
        <v>338</v>
      </c>
      <c r="Q4" s="542"/>
      <c r="R4" s="531"/>
      <c r="S4" s="363" t="s">
        <v>307</v>
      </c>
      <c r="T4" s="320" t="s">
        <v>19</v>
      </c>
      <c r="U4" s="321">
        <v>2</v>
      </c>
      <c r="V4" s="320" t="s">
        <v>253</v>
      </c>
      <c r="W4" s="328" t="s">
        <v>308</v>
      </c>
      <c r="Y4" s="322">
        <v>44072</v>
      </c>
      <c r="Z4" s="323" t="s">
        <v>119</v>
      </c>
      <c r="AA4" s="324" t="s">
        <v>89</v>
      </c>
      <c r="AB4" s="325" t="s">
        <v>89</v>
      </c>
      <c r="AC4" s="326">
        <v>8</v>
      </c>
      <c r="AD4" s="325" t="s">
        <v>259</v>
      </c>
      <c r="AE4" s="327" t="s">
        <v>503</v>
      </c>
    </row>
    <row r="5" spans="1:31" ht="12.75">
      <c r="A5" s="529">
        <v>44016</v>
      </c>
      <c r="B5" s="531" t="s">
        <v>102</v>
      </c>
      <c r="C5" s="363" t="s">
        <v>357</v>
      </c>
      <c r="D5" s="320" t="s">
        <v>127</v>
      </c>
      <c r="E5" s="533">
        <v>31</v>
      </c>
      <c r="F5" s="534" t="s">
        <v>268</v>
      </c>
      <c r="G5" s="535" t="s">
        <v>359</v>
      </c>
      <c r="I5" s="529">
        <v>44016</v>
      </c>
      <c r="J5" s="531" t="s">
        <v>102</v>
      </c>
      <c r="K5" s="363" t="s">
        <v>360</v>
      </c>
      <c r="L5" s="320" t="s">
        <v>22</v>
      </c>
      <c r="M5" s="533">
        <v>17</v>
      </c>
      <c r="N5" s="534" t="s">
        <v>106</v>
      </c>
      <c r="O5" s="535" t="s">
        <v>362</v>
      </c>
      <c r="Q5" s="322">
        <v>44009</v>
      </c>
      <c r="R5" s="323" t="s">
        <v>334</v>
      </c>
      <c r="S5" s="324" t="s">
        <v>89</v>
      </c>
      <c r="T5" s="325" t="s">
        <v>89</v>
      </c>
      <c r="U5" s="326">
        <v>6</v>
      </c>
      <c r="V5" s="325" t="s">
        <v>242</v>
      </c>
      <c r="W5" s="327" t="s">
        <v>339</v>
      </c>
      <c r="Y5" s="322">
        <v>44080</v>
      </c>
      <c r="Z5" s="323" t="s">
        <v>98</v>
      </c>
      <c r="AA5" s="324" t="s">
        <v>620</v>
      </c>
      <c r="AB5" s="325" t="s">
        <v>26</v>
      </c>
      <c r="AC5" s="326">
        <v>21</v>
      </c>
      <c r="AD5" s="325" t="s">
        <v>601</v>
      </c>
      <c r="AE5" s="327" t="s">
        <v>621</v>
      </c>
    </row>
    <row r="6" spans="1:31" ht="13.5" thickBot="1">
      <c r="A6" s="542"/>
      <c r="B6" s="531"/>
      <c r="C6" s="363" t="s">
        <v>358</v>
      </c>
      <c r="D6" s="320" t="s">
        <v>31</v>
      </c>
      <c r="E6" s="531"/>
      <c r="F6" s="531"/>
      <c r="G6" s="543"/>
      <c r="I6" s="542"/>
      <c r="J6" s="531"/>
      <c r="K6" s="363" t="s">
        <v>361</v>
      </c>
      <c r="L6" s="320" t="s">
        <v>89</v>
      </c>
      <c r="M6" s="531"/>
      <c r="N6" s="531"/>
      <c r="O6" s="543"/>
      <c r="Q6" s="529">
        <v>44016</v>
      </c>
      <c r="R6" s="531" t="s">
        <v>102</v>
      </c>
      <c r="S6" s="319" t="s">
        <v>363</v>
      </c>
      <c r="T6" s="320" t="s">
        <v>19</v>
      </c>
      <c r="U6" s="321">
        <v>7</v>
      </c>
      <c r="V6" s="320" t="s">
        <v>265</v>
      </c>
      <c r="W6" s="328" t="s">
        <v>365</v>
      </c>
      <c r="Y6" s="485">
        <v>44087</v>
      </c>
      <c r="Z6" s="486" t="s">
        <v>264</v>
      </c>
      <c r="AA6" s="487" t="s">
        <v>640</v>
      </c>
      <c r="AB6" s="488" t="s">
        <v>29</v>
      </c>
      <c r="AC6" s="489">
        <v>20</v>
      </c>
      <c r="AD6" s="488" t="s">
        <v>276</v>
      </c>
      <c r="AE6" s="490" t="s">
        <v>641</v>
      </c>
    </row>
    <row r="7" spans="1:23" ht="12.75">
      <c r="A7" s="322">
        <v>44023</v>
      </c>
      <c r="B7" s="323" t="s">
        <v>259</v>
      </c>
      <c r="C7" s="324" t="s">
        <v>388</v>
      </c>
      <c r="D7" s="325" t="s">
        <v>32</v>
      </c>
      <c r="E7" s="326">
        <v>35</v>
      </c>
      <c r="F7" s="325" t="s">
        <v>233</v>
      </c>
      <c r="G7" s="327" t="s">
        <v>389</v>
      </c>
      <c r="I7" s="322">
        <v>44023</v>
      </c>
      <c r="J7" s="323" t="s">
        <v>259</v>
      </c>
      <c r="K7" s="324" t="s">
        <v>390</v>
      </c>
      <c r="L7" s="325" t="s">
        <v>77</v>
      </c>
      <c r="M7" s="326">
        <v>18</v>
      </c>
      <c r="N7" s="325" t="s">
        <v>391</v>
      </c>
      <c r="O7" s="327" t="s">
        <v>392</v>
      </c>
      <c r="Q7" s="542"/>
      <c r="R7" s="531"/>
      <c r="S7" s="319" t="s">
        <v>364</v>
      </c>
      <c r="T7" s="320" t="s">
        <v>19</v>
      </c>
      <c r="U7" s="321">
        <v>2</v>
      </c>
      <c r="V7" s="320" t="s">
        <v>253</v>
      </c>
      <c r="W7" s="328" t="s">
        <v>366</v>
      </c>
    </row>
    <row r="8" spans="1:23" ht="12.75">
      <c r="A8" s="322">
        <v>44044</v>
      </c>
      <c r="B8" s="323" t="s">
        <v>263</v>
      </c>
      <c r="C8" s="324" t="s">
        <v>89</v>
      </c>
      <c r="D8" s="325" t="s">
        <v>89</v>
      </c>
      <c r="E8" s="326">
        <v>31</v>
      </c>
      <c r="F8" s="325" t="s">
        <v>268</v>
      </c>
      <c r="G8" s="327" t="s">
        <v>399</v>
      </c>
      <c r="I8" s="322">
        <v>44044</v>
      </c>
      <c r="J8" s="323" t="s">
        <v>263</v>
      </c>
      <c r="K8" s="324" t="s">
        <v>400</v>
      </c>
      <c r="L8" s="325" t="s">
        <v>20</v>
      </c>
      <c r="M8" s="326">
        <v>15</v>
      </c>
      <c r="N8" s="325" t="s">
        <v>239</v>
      </c>
      <c r="O8" s="327" t="s">
        <v>401</v>
      </c>
      <c r="Q8" s="322">
        <v>44023</v>
      </c>
      <c r="R8" s="323" t="s">
        <v>259</v>
      </c>
      <c r="S8" s="324" t="s">
        <v>393</v>
      </c>
      <c r="T8" s="325" t="s">
        <v>22</v>
      </c>
      <c r="U8" s="326">
        <v>5</v>
      </c>
      <c r="V8" s="325" t="s">
        <v>242</v>
      </c>
      <c r="W8" s="327" t="s">
        <v>394</v>
      </c>
    </row>
    <row r="9" spans="1:23" ht="12.75">
      <c r="A9" s="322">
        <v>44052</v>
      </c>
      <c r="B9" s="323" t="s">
        <v>231</v>
      </c>
      <c r="C9" s="324" t="s">
        <v>470</v>
      </c>
      <c r="D9" s="325" t="s">
        <v>35</v>
      </c>
      <c r="E9" s="326">
        <v>34</v>
      </c>
      <c r="F9" s="325" t="s">
        <v>246</v>
      </c>
      <c r="G9" s="327" t="s">
        <v>471</v>
      </c>
      <c r="I9" s="322">
        <v>44052</v>
      </c>
      <c r="J9" s="323" t="s">
        <v>231</v>
      </c>
      <c r="K9" s="324" t="s">
        <v>472</v>
      </c>
      <c r="L9" s="325" t="s">
        <v>21</v>
      </c>
      <c r="M9" s="326">
        <v>18</v>
      </c>
      <c r="N9" s="325" t="s">
        <v>391</v>
      </c>
      <c r="O9" s="327" t="s">
        <v>473</v>
      </c>
      <c r="Q9" s="322">
        <v>44044</v>
      </c>
      <c r="R9" s="323" t="s">
        <v>263</v>
      </c>
      <c r="S9" s="324" t="s">
        <v>402</v>
      </c>
      <c r="T9" s="325" t="s">
        <v>23</v>
      </c>
      <c r="U9" s="326">
        <v>5</v>
      </c>
      <c r="V9" s="325" t="s">
        <v>242</v>
      </c>
      <c r="W9" s="327" t="s">
        <v>403</v>
      </c>
    </row>
    <row r="10" spans="1:23" ht="12.75">
      <c r="A10" s="322">
        <v>44058</v>
      </c>
      <c r="B10" s="323" t="s">
        <v>242</v>
      </c>
      <c r="C10" s="324" t="s">
        <v>479</v>
      </c>
      <c r="D10" s="325" t="s">
        <v>129</v>
      </c>
      <c r="E10" s="326">
        <v>31</v>
      </c>
      <c r="F10" s="325" t="s">
        <v>268</v>
      </c>
      <c r="G10" s="327" t="s">
        <v>480</v>
      </c>
      <c r="I10" s="322">
        <v>44058</v>
      </c>
      <c r="J10" s="323" t="s">
        <v>242</v>
      </c>
      <c r="K10" s="324" t="s">
        <v>481</v>
      </c>
      <c r="L10" s="325" t="s">
        <v>22</v>
      </c>
      <c r="M10" s="326">
        <v>14</v>
      </c>
      <c r="N10" s="325" t="s">
        <v>391</v>
      </c>
      <c r="O10" s="327" t="s">
        <v>482</v>
      </c>
      <c r="Q10" s="322">
        <v>44058</v>
      </c>
      <c r="R10" s="323" t="s">
        <v>242</v>
      </c>
      <c r="S10" s="324" t="s">
        <v>483</v>
      </c>
      <c r="T10" s="325" t="s">
        <v>23</v>
      </c>
      <c r="U10" s="326">
        <v>5</v>
      </c>
      <c r="V10" s="325" t="s">
        <v>242</v>
      </c>
      <c r="W10" s="327" t="s">
        <v>484</v>
      </c>
    </row>
    <row r="11" spans="1:23" ht="12.75">
      <c r="A11" s="322">
        <v>44065</v>
      </c>
      <c r="B11" s="323" t="s">
        <v>254</v>
      </c>
      <c r="C11" s="324" t="s">
        <v>493</v>
      </c>
      <c r="D11" s="325" t="s">
        <v>35</v>
      </c>
      <c r="E11" s="326">
        <v>31</v>
      </c>
      <c r="F11" s="325" t="s">
        <v>237</v>
      </c>
      <c r="G11" s="327" t="s">
        <v>494</v>
      </c>
      <c r="I11" s="322">
        <v>44065</v>
      </c>
      <c r="J11" s="323" t="s">
        <v>254</v>
      </c>
      <c r="K11" s="324" t="s">
        <v>495</v>
      </c>
      <c r="L11" s="325" t="s">
        <v>28</v>
      </c>
      <c r="M11" s="326">
        <v>13</v>
      </c>
      <c r="N11" s="325" t="s">
        <v>391</v>
      </c>
      <c r="O11" s="327" t="s">
        <v>496</v>
      </c>
      <c r="Q11" s="322">
        <v>44065</v>
      </c>
      <c r="R11" s="323" t="s">
        <v>254</v>
      </c>
      <c r="S11" s="324" t="s">
        <v>497</v>
      </c>
      <c r="T11" s="325" t="s">
        <v>19</v>
      </c>
      <c r="U11" s="326">
        <v>3</v>
      </c>
      <c r="V11" s="325" t="s">
        <v>311</v>
      </c>
      <c r="W11" s="327" t="s">
        <v>498</v>
      </c>
    </row>
    <row r="12" spans="1:23" ht="12.75">
      <c r="A12" s="322">
        <v>44078</v>
      </c>
      <c r="B12" s="323" t="s">
        <v>609</v>
      </c>
      <c r="C12" s="324" t="s">
        <v>610</v>
      </c>
      <c r="D12" s="325" t="s">
        <v>21</v>
      </c>
      <c r="E12" s="326">
        <v>24</v>
      </c>
      <c r="F12" s="325" t="s">
        <v>416</v>
      </c>
      <c r="G12" s="327" t="s">
        <v>611</v>
      </c>
      <c r="I12" s="322">
        <v>44079</v>
      </c>
      <c r="J12" s="323" t="s">
        <v>265</v>
      </c>
      <c r="K12" s="324" t="s">
        <v>614</v>
      </c>
      <c r="L12" s="325" t="s">
        <v>23</v>
      </c>
      <c r="M12" s="326">
        <v>12</v>
      </c>
      <c r="N12" s="325" t="s">
        <v>242</v>
      </c>
      <c r="O12" s="327" t="s">
        <v>615</v>
      </c>
      <c r="Q12" s="529">
        <v>44079</v>
      </c>
      <c r="R12" s="531" t="s">
        <v>265</v>
      </c>
      <c r="S12" s="319" t="s">
        <v>617</v>
      </c>
      <c r="T12" s="320" t="s">
        <v>89</v>
      </c>
      <c r="U12" s="321">
        <v>5</v>
      </c>
      <c r="V12" s="320" t="s">
        <v>311</v>
      </c>
      <c r="W12" s="328" t="s">
        <v>618</v>
      </c>
    </row>
    <row r="13" spans="1:23" ht="12.75">
      <c r="A13" s="322">
        <v>44079</v>
      </c>
      <c r="B13" s="323" t="s">
        <v>265</v>
      </c>
      <c r="C13" s="324" t="s">
        <v>612</v>
      </c>
      <c r="D13" s="325" t="s">
        <v>129</v>
      </c>
      <c r="E13" s="326">
        <v>30</v>
      </c>
      <c r="F13" s="325" t="s">
        <v>268</v>
      </c>
      <c r="G13" s="327" t="s">
        <v>613</v>
      </c>
      <c r="I13" s="322">
        <v>44086</v>
      </c>
      <c r="J13" s="323" t="s">
        <v>233</v>
      </c>
      <c r="K13" s="324" t="s">
        <v>626</v>
      </c>
      <c r="L13" s="325" t="s">
        <v>23</v>
      </c>
      <c r="M13" s="326">
        <v>15</v>
      </c>
      <c r="N13" s="325" t="s">
        <v>106</v>
      </c>
      <c r="O13" s="327" t="s">
        <v>627</v>
      </c>
      <c r="Q13" s="542"/>
      <c r="R13" s="531"/>
      <c r="S13" s="319" t="s">
        <v>616</v>
      </c>
      <c r="T13" s="320" t="s">
        <v>19</v>
      </c>
      <c r="U13" s="321">
        <v>2</v>
      </c>
      <c r="V13" s="320" t="s">
        <v>253</v>
      </c>
      <c r="W13" s="328" t="s">
        <v>619</v>
      </c>
    </row>
    <row r="14" spans="1:23" ht="12.75">
      <c r="A14" s="322">
        <v>44086</v>
      </c>
      <c r="B14" s="323" t="s">
        <v>233</v>
      </c>
      <c r="C14" s="324" t="s">
        <v>624</v>
      </c>
      <c r="D14" s="325" t="s">
        <v>82</v>
      </c>
      <c r="E14" s="326">
        <v>32</v>
      </c>
      <c r="F14" s="325" t="s">
        <v>267</v>
      </c>
      <c r="G14" s="327" t="s">
        <v>625</v>
      </c>
      <c r="I14" s="529">
        <v>44093</v>
      </c>
      <c r="J14" s="531" t="s">
        <v>475</v>
      </c>
      <c r="K14" s="363" t="s">
        <v>648</v>
      </c>
      <c r="L14" s="320" t="s">
        <v>19</v>
      </c>
      <c r="M14" s="533">
        <v>3</v>
      </c>
      <c r="N14" s="534" t="s">
        <v>344</v>
      </c>
      <c r="O14" s="535" t="s">
        <v>650</v>
      </c>
      <c r="Q14" s="322">
        <v>44086</v>
      </c>
      <c r="R14" s="323" t="s">
        <v>233</v>
      </c>
      <c r="S14" s="324" t="s">
        <v>628</v>
      </c>
      <c r="T14" s="325" t="s">
        <v>19</v>
      </c>
      <c r="U14" s="326">
        <v>3</v>
      </c>
      <c r="V14" s="325" t="s">
        <v>311</v>
      </c>
      <c r="W14" s="327" t="s">
        <v>629</v>
      </c>
    </row>
    <row r="15" spans="1:23" ht="13.5" thickBot="1">
      <c r="A15" s="485">
        <v>44093</v>
      </c>
      <c r="B15" s="486" t="s">
        <v>475</v>
      </c>
      <c r="C15" s="487" t="s">
        <v>646</v>
      </c>
      <c r="D15" s="488" t="s">
        <v>19</v>
      </c>
      <c r="E15" s="489">
        <v>6</v>
      </c>
      <c r="F15" s="488" t="s">
        <v>475</v>
      </c>
      <c r="G15" s="490" t="s">
        <v>647</v>
      </c>
      <c r="I15" s="530"/>
      <c r="J15" s="532"/>
      <c r="K15" s="509" t="s">
        <v>649</v>
      </c>
      <c r="L15" s="510" t="s">
        <v>22</v>
      </c>
      <c r="M15" s="532"/>
      <c r="N15" s="532"/>
      <c r="O15" s="536"/>
      <c r="Q15" s="485">
        <v>44093</v>
      </c>
      <c r="R15" s="486" t="s">
        <v>475</v>
      </c>
      <c r="S15" s="487" t="s">
        <v>651</v>
      </c>
      <c r="T15" s="488" t="s">
        <v>19</v>
      </c>
      <c r="U15" s="489">
        <v>3</v>
      </c>
      <c r="V15" s="488" t="s">
        <v>350</v>
      </c>
      <c r="W15" s="490" t="s">
        <v>652</v>
      </c>
    </row>
  </sheetData>
  <sheetProtection/>
  <mergeCells count="25">
    <mergeCell ref="Q12:Q13"/>
    <mergeCell ref="R12:R13"/>
    <mergeCell ref="J5:J6"/>
    <mergeCell ref="M5:M6"/>
    <mergeCell ref="N5:N6"/>
    <mergeCell ref="O5:O6"/>
    <mergeCell ref="Q6:Q7"/>
    <mergeCell ref="R6:R7"/>
    <mergeCell ref="Q1:W1"/>
    <mergeCell ref="Y1:AE1"/>
    <mergeCell ref="Q3:Q4"/>
    <mergeCell ref="R3:R4"/>
    <mergeCell ref="A5:A6"/>
    <mergeCell ref="B5:B6"/>
    <mergeCell ref="E5:E6"/>
    <mergeCell ref="F5:F6"/>
    <mergeCell ref="G5:G6"/>
    <mergeCell ref="I5:I6"/>
    <mergeCell ref="I14:I15"/>
    <mergeCell ref="J14:J15"/>
    <mergeCell ref="M14:M15"/>
    <mergeCell ref="N14:N15"/>
    <mergeCell ref="O14:O15"/>
    <mergeCell ref="A1:G1"/>
    <mergeCell ref="I1:O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21"/>
  <sheetViews>
    <sheetView zoomScalePageLayoutView="0" workbookViewId="0" topLeftCell="HB1">
      <selection activeCell="BG3" sqref="BG3"/>
    </sheetView>
  </sheetViews>
  <sheetFormatPr defaultColWidth="9.00390625" defaultRowHeight="12.75"/>
  <cols>
    <col min="1" max="1" width="4.75390625" style="78" customWidth="1"/>
    <col min="2" max="2" width="16.25390625" style="78" bestFit="1" customWidth="1"/>
    <col min="3" max="3" width="3.25390625" style="77" bestFit="1" customWidth="1"/>
    <col min="4" max="4" width="3.25390625" style="77" customWidth="1"/>
    <col min="5" max="5" width="3.25390625" style="77" bestFit="1" customWidth="1"/>
    <col min="6" max="7" width="3.25390625" style="77" customWidth="1"/>
    <col min="8" max="11" width="3.25390625" style="77" bestFit="1" customWidth="1"/>
    <col min="12" max="12" width="4.00390625" style="77" bestFit="1" customWidth="1"/>
    <col min="13" max="13" width="4.75390625" style="78" customWidth="1"/>
    <col min="14" max="14" width="15.75390625" style="78" bestFit="1" customWidth="1"/>
    <col min="15" max="19" width="3.25390625" style="77" customWidth="1"/>
    <col min="20" max="23" width="3.25390625" style="77" bestFit="1" customWidth="1"/>
    <col min="24" max="24" width="4.00390625" style="138" bestFit="1" customWidth="1"/>
    <col min="25" max="25" width="9.125" style="45" customWidth="1"/>
    <col min="26" max="26" width="4.75390625" style="45" customWidth="1"/>
    <col min="27" max="27" width="15.00390625" style="45" bestFit="1" customWidth="1"/>
    <col min="28" max="30" width="6.625" style="45" bestFit="1" customWidth="1"/>
    <col min="31" max="31" width="15.00390625" style="45" bestFit="1" customWidth="1"/>
    <col min="32" max="32" width="6.625" style="127" bestFit="1" customWidth="1"/>
    <col min="33" max="34" width="6.625" style="45" bestFit="1" customWidth="1"/>
    <col min="35" max="35" width="15.375" style="45" bestFit="1" customWidth="1"/>
    <col min="36" max="38" width="6.625" style="45" bestFit="1" customWidth="1"/>
    <col min="39" max="39" width="9.125" style="45" customWidth="1"/>
    <col min="40" max="40" width="4.75390625" style="45" customWidth="1"/>
    <col min="41" max="41" width="18.25390625" style="45" bestFit="1" customWidth="1"/>
    <col min="42" max="44" width="6.625" style="45" bestFit="1" customWidth="1"/>
    <col min="45" max="45" width="15.00390625" style="45" bestFit="1" customWidth="1"/>
    <col min="46" max="46" width="6.625" style="127" bestFit="1" customWidth="1"/>
    <col min="47" max="48" width="6.625" style="45" bestFit="1" customWidth="1"/>
    <col min="49" max="49" width="15.375" style="45" bestFit="1" customWidth="1"/>
    <col min="50" max="52" width="6.625" style="45" bestFit="1" customWidth="1"/>
    <col min="53" max="53" width="9.125" style="45" customWidth="1"/>
    <col min="54" max="54" width="4.75390625" style="275" customWidth="1"/>
    <col min="55" max="55" width="16.625" style="85" bestFit="1" customWidth="1"/>
    <col min="56" max="56" width="7.125" style="275" bestFit="1" customWidth="1"/>
    <col min="57" max="58" width="6.625" style="275" bestFit="1" customWidth="1"/>
    <col min="59" max="59" width="15.00390625" style="233" bestFit="1" customWidth="1"/>
    <col min="60" max="62" width="6.625" style="233" bestFit="1" customWidth="1"/>
    <col min="63" max="63" width="11.875" style="233" bestFit="1" customWidth="1"/>
    <col min="64" max="66" width="6.625" style="233" bestFit="1" customWidth="1"/>
    <col min="67" max="67" width="9.25390625" style="233" bestFit="1" customWidth="1"/>
    <col min="68" max="68" width="4.75390625" style="45" customWidth="1"/>
    <col min="69" max="69" width="18.25390625" style="106" bestFit="1" customWidth="1"/>
    <col min="70" max="72" width="6.625" style="45" bestFit="1" customWidth="1"/>
    <col min="73" max="73" width="15.00390625" style="0" bestFit="1" customWidth="1"/>
    <col min="74" max="75" width="6.625" style="0" bestFit="1" customWidth="1"/>
    <col min="76" max="76" width="6.625" style="45" bestFit="1" customWidth="1"/>
    <col min="77" max="77" width="14.375" style="45" bestFit="1" customWidth="1"/>
    <col min="78" max="80" width="6.625" style="45" bestFit="1" customWidth="1"/>
    <col min="81" max="81" width="9.125" style="45" customWidth="1"/>
    <col min="82" max="82" width="4.75390625" style="275" customWidth="1"/>
    <col min="83" max="83" width="14.25390625" style="85" bestFit="1" customWidth="1"/>
    <col min="84" max="86" width="6.625" style="275" bestFit="1" customWidth="1"/>
    <col min="87" max="87" width="15.00390625" style="233" bestFit="1" customWidth="1"/>
    <col min="88" max="90" width="6.625" style="233" bestFit="1" customWidth="1"/>
    <col min="91" max="91" width="11.875" style="233" bestFit="1" customWidth="1"/>
    <col min="92" max="94" width="6.625" style="233" bestFit="1" customWidth="1"/>
    <col min="95" max="95" width="9.125" style="45" customWidth="1"/>
    <col min="96" max="96" width="4.75390625" style="45" customWidth="1"/>
    <col min="97" max="97" width="15.00390625" style="45" bestFit="1" customWidth="1"/>
    <col min="98" max="100" width="6.625" style="45" bestFit="1" customWidth="1"/>
    <col min="101" max="101" width="15.00390625" style="45" bestFit="1" customWidth="1"/>
    <col min="102" max="104" width="6.625" style="45" bestFit="1" customWidth="1"/>
    <col min="105" max="105" width="10.75390625" style="45" bestFit="1" customWidth="1"/>
    <col min="106" max="108" width="6.625" style="45" bestFit="1" customWidth="1"/>
    <col min="109" max="109" width="9.125" style="45" customWidth="1"/>
    <col min="110" max="110" width="4.75390625" style="26" customWidth="1"/>
    <col min="111" max="111" width="14.625" style="26" bestFit="1" customWidth="1"/>
    <col min="112" max="114" width="6.625" style="139" bestFit="1" customWidth="1"/>
    <col min="115" max="115" width="15.625" style="211" bestFit="1" customWidth="1"/>
    <col min="116" max="117" width="6.625" style="211" bestFit="1" customWidth="1"/>
    <col min="118" max="118" width="6.625" style="45" bestFit="1" customWidth="1"/>
    <col min="119" max="119" width="10.00390625" style="45" bestFit="1" customWidth="1"/>
    <col min="120" max="122" width="6.625" style="45" bestFit="1" customWidth="1"/>
    <col min="123" max="123" width="9.125" style="45" customWidth="1"/>
    <col min="124" max="124" width="4.75390625" style="128" customWidth="1"/>
    <col min="125" max="125" width="15.00390625" style="272" bestFit="1" customWidth="1"/>
    <col min="126" max="128" width="6.00390625" style="234" customWidth="1"/>
    <col min="129" max="129" width="15.00390625" style="252" bestFit="1" customWidth="1"/>
    <col min="130" max="131" width="6.00390625" style="234" customWidth="1"/>
    <col min="132" max="132" width="6.00390625" style="252" customWidth="1"/>
    <col min="133" max="133" width="10.75390625" style="234" bestFit="1" customWidth="1"/>
    <col min="134" max="135" width="5.625" style="252" bestFit="1" customWidth="1"/>
    <col min="136" max="136" width="5.625" style="241" bestFit="1" customWidth="1"/>
    <col min="137" max="137" width="9.125" style="45" customWidth="1"/>
    <col min="138" max="138" width="4.75390625" style="128" customWidth="1"/>
    <col min="139" max="139" width="14.625" style="272" bestFit="1" customWidth="1"/>
    <col min="140" max="142" width="6.625" style="234" bestFit="1" customWidth="1"/>
    <col min="143" max="143" width="15.00390625" style="252" bestFit="1" customWidth="1"/>
    <col min="144" max="145" width="6.625" style="234" bestFit="1" customWidth="1"/>
    <col min="146" max="146" width="6.625" style="252" bestFit="1" customWidth="1"/>
    <col min="147" max="147" width="14.75390625" style="234" bestFit="1" customWidth="1"/>
    <col min="148" max="149" width="6.625" style="252" bestFit="1" customWidth="1"/>
    <col min="150" max="150" width="6.625" style="241" bestFit="1" customWidth="1"/>
    <col min="151" max="151" width="9.125" style="45" customWidth="1"/>
    <col min="152" max="152" width="4.75390625" style="45" customWidth="1"/>
    <col min="153" max="153" width="11.875" style="45" customWidth="1"/>
    <col min="154" max="156" width="6.625" style="45" bestFit="1" customWidth="1"/>
    <col min="157" max="157" width="10.375" style="45" bestFit="1" customWidth="1"/>
    <col min="158" max="158" width="6.625" style="127" bestFit="1" customWidth="1"/>
    <col min="159" max="160" width="6.625" style="45" bestFit="1" customWidth="1"/>
    <col min="161" max="161" width="10.875" style="45" bestFit="1" customWidth="1"/>
    <col min="162" max="164" width="6.625" style="45" bestFit="1" customWidth="1"/>
    <col min="165" max="165" width="9.125" style="45" customWidth="1"/>
    <col min="166" max="166" width="4.75390625" style="45" customWidth="1"/>
    <col min="167" max="167" width="22.625" style="45" bestFit="1" customWidth="1"/>
    <col min="168" max="169" width="5.625" style="74" bestFit="1" customWidth="1"/>
    <col min="170" max="170" width="6.625" style="74" bestFit="1" customWidth="1"/>
    <col min="171" max="172" width="5.625" style="74" bestFit="1" customWidth="1"/>
    <col min="173" max="173" width="6.625" style="74" bestFit="1" customWidth="1"/>
    <col min="174" max="174" width="6.625" style="74" customWidth="1"/>
    <col min="175" max="175" width="9.125" style="45" customWidth="1"/>
    <col min="176" max="176" width="4.75390625" style="128" customWidth="1"/>
    <col min="177" max="177" width="16.125" style="272" bestFit="1" customWidth="1"/>
    <col min="178" max="180" width="5.625" style="234" bestFit="1" customWidth="1"/>
    <col min="181" max="181" width="19.25390625" style="252" bestFit="1" customWidth="1"/>
    <col min="182" max="184" width="5.625" style="234" bestFit="1" customWidth="1"/>
    <col min="185" max="185" width="14.75390625" style="234" bestFit="1" customWidth="1"/>
    <col min="186" max="188" width="5.625" style="234" bestFit="1" customWidth="1"/>
    <col min="189" max="189" width="9.125" style="45" customWidth="1"/>
    <col min="190" max="190" width="4.75390625" style="45" customWidth="1"/>
    <col min="191" max="191" width="15.00390625" style="272" bestFit="1" customWidth="1"/>
    <col min="192" max="194" width="6.625" style="234" bestFit="1" customWidth="1"/>
    <col min="195" max="195" width="15.00390625" style="252" bestFit="1" customWidth="1"/>
    <col min="196" max="197" width="6.625" style="234" bestFit="1" customWidth="1"/>
    <col min="198" max="198" width="6.625" style="252" bestFit="1" customWidth="1"/>
    <col min="199" max="199" width="14.25390625" style="234" bestFit="1" customWidth="1"/>
    <col min="200" max="201" width="6.625" style="252" bestFit="1" customWidth="1"/>
    <col min="202" max="202" width="6.625" style="241" bestFit="1" customWidth="1"/>
    <col min="203" max="203" width="9.125" style="45" customWidth="1"/>
    <col min="204" max="204" width="4.75390625" style="45" customWidth="1"/>
    <col min="205" max="205" width="14.125" style="106" bestFit="1" customWidth="1"/>
    <col min="206" max="208" width="5.625" style="74" bestFit="1" customWidth="1"/>
    <col min="209" max="209" width="14.125" style="106" bestFit="1" customWidth="1"/>
    <col min="210" max="212" width="5.625" style="74" bestFit="1" customWidth="1"/>
    <col min="213" max="213" width="14.125" style="106" bestFit="1" customWidth="1"/>
    <col min="214" max="216" width="5.625" style="74" bestFit="1" customWidth="1"/>
    <col min="217" max="217" width="9.125" style="45" customWidth="1"/>
    <col min="218" max="218" width="4.75390625" style="211" customWidth="1"/>
    <col min="219" max="219" width="15.00390625" style="261" bestFit="1" customWidth="1"/>
    <col min="220" max="222" width="6.625" style="211" bestFit="1" customWidth="1"/>
    <col min="223" max="223" width="15.00390625" style="172" bestFit="1" customWidth="1"/>
    <col min="224" max="226" width="6.625" style="211" bestFit="1" customWidth="1"/>
    <col min="227" max="227" width="10.75390625" style="45" bestFit="1" customWidth="1"/>
    <col min="228" max="228" width="6.625" style="45" bestFit="1" customWidth="1"/>
    <col min="229" max="229" width="6.625" style="45" customWidth="1"/>
    <col min="230" max="230" width="6.625" style="45" bestFit="1" customWidth="1"/>
    <col min="231" max="231" width="9.125" style="45" customWidth="1"/>
    <col min="232" max="232" width="4.75390625" style="45" customWidth="1"/>
    <col min="233" max="233" width="13.625" style="106" bestFit="1" customWidth="1"/>
    <col min="234" max="236" width="5.625" style="74" bestFit="1" customWidth="1"/>
    <col min="237" max="237" width="14.125" style="106" bestFit="1" customWidth="1"/>
    <col min="238" max="240" width="5.625" style="74" bestFit="1" customWidth="1"/>
    <col min="241" max="241" width="14.125" style="106" bestFit="1" customWidth="1"/>
    <col min="242" max="244" width="5.625" style="74" bestFit="1" customWidth="1"/>
    <col min="245" max="16384" width="9.125" style="45" customWidth="1"/>
  </cols>
  <sheetData>
    <row r="1" spans="1:244" ht="16.5" thickBot="1">
      <c r="A1" s="555" t="s">
        <v>211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8"/>
      <c r="Z1" s="303" t="s">
        <v>331</v>
      </c>
      <c r="AA1" s="304"/>
      <c r="AB1" s="305"/>
      <c r="AC1" s="305"/>
      <c r="AD1" s="305"/>
      <c r="AE1" s="304"/>
      <c r="AF1" s="304"/>
      <c r="AG1" s="304"/>
      <c r="AH1" s="304"/>
      <c r="AI1" s="304"/>
      <c r="AJ1" s="304"/>
      <c r="AK1" s="304"/>
      <c r="AL1" s="306"/>
      <c r="AN1" s="303" t="s">
        <v>330</v>
      </c>
      <c r="AO1" s="304"/>
      <c r="AP1" s="305"/>
      <c r="AQ1" s="305"/>
      <c r="AR1" s="305"/>
      <c r="AS1" s="304"/>
      <c r="AT1" s="304"/>
      <c r="AU1" s="304"/>
      <c r="AV1" s="304"/>
      <c r="AW1" s="304"/>
      <c r="AX1" s="304"/>
      <c r="AY1" s="304"/>
      <c r="AZ1" s="306"/>
      <c r="BB1" s="303" t="s">
        <v>329</v>
      </c>
      <c r="BC1" s="304"/>
      <c r="BD1" s="305"/>
      <c r="BE1" s="305"/>
      <c r="BF1" s="305"/>
      <c r="BG1" s="304"/>
      <c r="BH1" s="304"/>
      <c r="BI1" s="304"/>
      <c r="BJ1" s="304"/>
      <c r="BK1" s="304"/>
      <c r="BL1" s="304"/>
      <c r="BM1" s="304"/>
      <c r="BN1" s="306"/>
      <c r="BP1" s="303" t="s">
        <v>351</v>
      </c>
      <c r="BQ1" s="349"/>
      <c r="BR1" s="350"/>
      <c r="BS1" s="350"/>
      <c r="BT1" s="350"/>
      <c r="BU1" s="351"/>
      <c r="BV1" s="350"/>
      <c r="BW1" s="350"/>
      <c r="BX1" s="350"/>
      <c r="BY1" s="351"/>
      <c r="BZ1" s="350"/>
      <c r="CA1" s="350"/>
      <c r="CB1" s="352"/>
      <c r="CD1" s="303" t="s">
        <v>385</v>
      </c>
      <c r="CE1" s="304"/>
      <c r="CF1" s="305"/>
      <c r="CG1" s="305"/>
      <c r="CH1" s="305"/>
      <c r="CI1" s="304"/>
      <c r="CJ1" s="304"/>
      <c r="CK1" s="304"/>
      <c r="CL1" s="304"/>
      <c r="CM1" s="304"/>
      <c r="CN1" s="305"/>
      <c r="CO1" s="305"/>
      <c r="CP1" s="380"/>
      <c r="CR1" s="303" t="s">
        <v>420</v>
      </c>
      <c r="CS1" s="304"/>
      <c r="CT1" s="305"/>
      <c r="CU1" s="305"/>
      <c r="CV1" s="305"/>
      <c r="CW1" s="304"/>
      <c r="CX1" s="304"/>
      <c r="CY1" s="304"/>
      <c r="CZ1" s="304"/>
      <c r="DA1" s="304"/>
      <c r="DB1" s="305"/>
      <c r="DC1" s="305"/>
      <c r="DD1" s="380"/>
      <c r="DF1" s="303" t="s">
        <v>469</v>
      </c>
      <c r="DG1" s="304"/>
      <c r="DH1" s="305"/>
      <c r="DI1" s="305"/>
      <c r="DJ1" s="305"/>
      <c r="DK1" s="304"/>
      <c r="DL1" s="304"/>
      <c r="DM1" s="304"/>
      <c r="DN1" s="304"/>
      <c r="DO1" s="304"/>
      <c r="DP1" s="305"/>
      <c r="DQ1" s="305"/>
      <c r="DR1" s="380"/>
      <c r="DT1" s="303" t="s">
        <v>487</v>
      </c>
      <c r="DU1" s="304"/>
      <c r="DV1" s="305"/>
      <c r="DW1" s="305"/>
      <c r="DX1" s="305"/>
      <c r="DY1" s="304"/>
      <c r="DZ1" s="304"/>
      <c r="EA1" s="304"/>
      <c r="EB1" s="304"/>
      <c r="EC1" s="304"/>
      <c r="ED1" s="305"/>
      <c r="EE1" s="305"/>
      <c r="EF1" s="380"/>
      <c r="EH1" s="303" t="s">
        <v>501</v>
      </c>
      <c r="EI1" s="304"/>
      <c r="EJ1" s="305"/>
      <c r="EK1" s="305"/>
      <c r="EL1" s="305"/>
      <c r="EM1" s="304"/>
      <c r="EN1" s="304"/>
      <c r="EO1" s="304"/>
      <c r="EP1" s="304"/>
      <c r="EQ1" s="304"/>
      <c r="ER1" s="305"/>
      <c r="ES1" s="305"/>
      <c r="ET1" s="380"/>
      <c r="EV1" s="303" t="s">
        <v>502</v>
      </c>
      <c r="EW1" s="304"/>
      <c r="EX1" s="305"/>
      <c r="EY1" s="305"/>
      <c r="EZ1" s="305"/>
      <c r="FA1" s="304"/>
      <c r="FB1" s="304"/>
      <c r="FC1" s="304"/>
      <c r="FD1" s="304"/>
      <c r="FE1" s="304"/>
      <c r="FF1" s="304"/>
      <c r="FG1" s="304"/>
      <c r="FH1" s="306"/>
      <c r="FJ1" s="162" t="s">
        <v>575</v>
      </c>
      <c r="FK1" s="295"/>
      <c r="FL1" s="163"/>
      <c r="FM1" s="163"/>
      <c r="FN1" s="163"/>
      <c r="FO1" s="163"/>
      <c r="FP1" s="163"/>
      <c r="FQ1" s="163"/>
      <c r="FR1" s="391"/>
      <c r="FT1" s="303" t="s">
        <v>585</v>
      </c>
      <c r="FU1" s="304"/>
      <c r="FV1" s="305"/>
      <c r="FW1" s="305"/>
      <c r="FX1" s="305"/>
      <c r="FY1" s="304"/>
      <c r="FZ1" s="304"/>
      <c r="GA1" s="304"/>
      <c r="GB1" s="304"/>
      <c r="GC1" s="304"/>
      <c r="GD1" s="305"/>
      <c r="GE1" s="305"/>
      <c r="GF1" s="380"/>
      <c r="GH1" s="303" t="s">
        <v>586</v>
      </c>
      <c r="GI1" s="304"/>
      <c r="GJ1" s="305"/>
      <c r="GK1" s="305"/>
      <c r="GL1" s="305"/>
      <c r="GM1" s="304"/>
      <c r="GN1" s="304"/>
      <c r="GO1" s="304"/>
      <c r="GP1" s="304"/>
      <c r="GQ1" s="304"/>
      <c r="GR1" s="305"/>
      <c r="GS1" s="305"/>
      <c r="GT1" s="380"/>
      <c r="GV1" s="303" t="s">
        <v>606</v>
      </c>
      <c r="GW1" s="304"/>
      <c r="GX1" s="305"/>
      <c r="GY1" s="305"/>
      <c r="GZ1" s="305"/>
      <c r="HA1" s="304"/>
      <c r="HB1" s="304"/>
      <c r="HC1" s="304"/>
      <c r="HD1" s="304"/>
      <c r="HE1" s="304"/>
      <c r="HF1" s="305"/>
      <c r="HG1" s="305"/>
      <c r="HH1" s="380"/>
      <c r="HJ1" s="303" t="s">
        <v>642</v>
      </c>
      <c r="HK1" s="304"/>
      <c r="HL1" s="305"/>
      <c r="HM1" s="305"/>
      <c r="HN1" s="305"/>
      <c r="HO1" s="304"/>
      <c r="HP1" s="304"/>
      <c r="HQ1" s="304"/>
      <c r="HR1" s="304"/>
      <c r="HS1" s="304"/>
      <c r="HT1" s="305"/>
      <c r="HU1" s="305"/>
      <c r="HV1" s="380"/>
      <c r="HX1" s="303" t="s">
        <v>638</v>
      </c>
      <c r="HY1" s="304"/>
      <c r="HZ1" s="305"/>
      <c r="IA1" s="305"/>
      <c r="IB1" s="305"/>
      <c r="IC1" s="304"/>
      <c r="ID1" s="304"/>
      <c r="IE1" s="304"/>
      <c r="IF1" s="304"/>
      <c r="IG1" s="304"/>
      <c r="IH1" s="305"/>
      <c r="II1" s="305"/>
      <c r="IJ1" s="380"/>
    </row>
    <row r="2" spans="1:244" ht="13.5" customHeight="1">
      <c r="A2" s="559" t="s">
        <v>11</v>
      </c>
      <c r="B2" s="560"/>
      <c r="C2" s="552" t="s">
        <v>212</v>
      </c>
      <c r="D2" s="552" t="s">
        <v>213</v>
      </c>
      <c r="E2" s="552" t="s">
        <v>214</v>
      </c>
      <c r="F2" s="552" t="s">
        <v>215</v>
      </c>
      <c r="G2" s="552" t="s">
        <v>216</v>
      </c>
      <c r="H2" s="552" t="s">
        <v>217</v>
      </c>
      <c r="I2" s="561" t="s">
        <v>218</v>
      </c>
      <c r="J2" s="561" t="s">
        <v>219</v>
      </c>
      <c r="K2" s="564" t="s">
        <v>94</v>
      </c>
      <c r="L2" s="567" t="s">
        <v>163</v>
      </c>
      <c r="M2" s="559" t="s">
        <v>12</v>
      </c>
      <c r="N2" s="560"/>
      <c r="O2" s="552" t="s">
        <v>212</v>
      </c>
      <c r="P2" s="552" t="s">
        <v>213</v>
      </c>
      <c r="Q2" s="552" t="s">
        <v>214</v>
      </c>
      <c r="R2" s="552" t="s">
        <v>215</v>
      </c>
      <c r="S2" s="552" t="s">
        <v>216</v>
      </c>
      <c r="T2" s="552" t="s">
        <v>217</v>
      </c>
      <c r="U2" s="561" t="s">
        <v>218</v>
      </c>
      <c r="V2" s="561" t="s">
        <v>219</v>
      </c>
      <c r="W2" s="564" t="s">
        <v>94</v>
      </c>
      <c r="X2" s="567" t="s">
        <v>163</v>
      </c>
      <c r="Z2" s="296" t="s">
        <v>33</v>
      </c>
      <c r="AA2" s="235"/>
      <c r="AB2" s="298" t="s">
        <v>251</v>
      </c>
      <c r="AC2" s="298" t="s">
        <v>252</v>
      </c>
      <c r="AD2" s="297"/>
      <c r="AE2" s="296" t="s">
        <v>34</v>
      </c>
      <c r="AF2" s="298" t="s">
        <v>251</v>
      </c>
      <c r="AG2" s="298" t="s">
        <v>252</v>
      </c>
      <c r="AH2" s="297"/>
      <c r="AI2" s="296" t="s">
        <v>165</v>
      </c>
      <c r="AJ2" s="298" t="s">
        <v>251</v>
      </c>
      <c r="AK2" s="298" t="s">
        <v>252</v>
      </c>
      <c r="AL2" s="297"/>
      <c r="AN2" s="296" t="s">
        <v>12</v>
      </c>
      <c r="AO2" s="235"/>
      <c r="AP2" s="298" t="s">
        <v>251</v>
      </c>
      <c r="AQ2" s="298" t="s">
        <v>252</v>
      </c>
      <c r="AR2" s="297"/>
      <c r="AS2" s="296" t="s">
        <v>11</v>
      </c>
      <c r="AT2" s="298" t="s">
        <v>251</v>
      </c>
      <c r="AU2" s="298" t="s">
        <v>252</v>
      </c>
      <c r="AV2" s="297"/>
      <c r="AW2" s="296" t="s">
        <v>278</v>
      </c>
      <c r="AX2" s="298" t="s">
        <v>251</v>
      </c>
      <c r="AY2" s="298" t="s">
        <v>252</v>
      </c>
      <c r="AZ2" s="297"/>
      <c r="BB2" s="296" t="s">
        <v>33</v>
      </c>
      <c r="BC2" s="235"/>
      <c r="BD2" s="298" t="s">
        <v>251</v>
      </c>
      <c r="BE2" s="298" t="s">
        <v>252</v>
      </c>
      <c r="BF2" s="297"/>
      <c r="BG2" s="296" t="s">
        <v>34</v>
      </c>
      <c r="BH2" s="298" t="s">
        <v>251</v>
      </c>
      <c r="BI2" s="298" t="s">
        <v>252</v>
      </c>
      <c r="BJ2" s="297"/>
      <c r="BK2" s="296" t="s">
        <v>66</v>
      </c>
      <c r="BL2" s="298" t="s">
        <v>251</v>
      </c>
      <c r="BM2" s="298" t="s">
        <v>252</v>
      </c>
      <c r="BN2" s="297"/>
      <c r="BP2" s="353" t="s">
        <v>33</v>
      </c>
      <c r="BQ2" s="354"/>
      <c r="BR2" s="164" t="s">
        <v>251</v>
      </c>
      <c r="BS2" s="164" t="s">
        <v>252</v>
      </c>
      <c r="BT2" s="355"/>
      <c r="BU2" s="353" t="s">
        <v>34</v>
      </c>
      <c r="BV2" s="164" t="s">
        <v>251</v>
      </c>
      <c r="BW2" s="164" t="s">
        <v>252</v>
      </c>
      <c r="BX2" s="355"/>
      <c r="BY2" s="356" t="s">
        <v>165</v>
      </c>
      <c r="BZ2" s="164" t="s">
        <v>251</v>
      </c>
      <c r="CA2" s="164" t="s">
        <v>252</v>
      </c>
      <c r="CB2" s="355"/>
      <c r="CD2" s="296" t="s">
        <v>33</v>
      </c>
      <c r="CE2" s="235"/>
      <c r="CF2" s="298" t="s">
        <v>251</v>
      </c>
      <c r="CG2" s="298" t="s">
        <v>252</v>
      </c>
      <c r="CH2" s="297"/>
      <c r="CI2" s="296" t="s">
        <v>34</v>
      </c>
      <c r="CJ2" s="298" t="s">
        <v>251</v>
      </c>
      <c r="CK2" s="298" t="s">
        <v>252</v>
      </c>
      <c r="CL2" s="298"/>
      <c r="CM2" s="296" t="s">
        <v>66</v>
      </c>
      <c r="CN2" s="298" t="s">
        <v>251</v>
      </c>
      <c r="CO2" s="298" t="s">
        <v>252</v>
      </c>
      <c r="CP2" s="297"/>
      <c r="CR2" s="296" t="s">
        <v>33</v>
      </c>
      <c r="CS2" s="235"/>
      <c r="CT2" s="298" t="s">
        <v>251</v>
      </c>
      <c r="CU2" s="298" t="s">
        <v>252</v>
      </c>
      <c r="CV2" s="297"/>
      <c r="CW2" s="296" t="s">
        <v>34</v>
      </c>
      <c r="CX2" s="298" t="s">
        <v>251</v>
      </c>
      <c r="CY2" s="298" t="s">
        <v>252</v>
      </c>
      <c r="CZ2" s="297"/>
      <c r="DA2" s="333" t="s">
        <v>66</v>
      </c>
      <c r="DB2" s="298" t="s">
        <v>251</v>
      </c>
      <c r="DC2" s="298" t="s">
        <v>252</v>
      </c>
      <c r="DD2" s="297"/>
      <c r="DF2" s="296" t="s">
        <v>33</v>
      </c>
      <c r="DG2" s="235"/>
      <c r="DH2" s="298" t="s">
        <v>251</v>
      </c>
      <c r="DI2" s="298" t="s">
        <v>252</v>
      </c>
      <c r="DJ2" s="297"/>
      <c r="DK2" s="296" t="s">
        <v>34</v>
      </c>
      <c r="DL2" s="298" t="s">
        <v>251</v>
      </c>
      <c r="DM2" s="298" t="s">
        <v>252</v>
      </c>
      <c r="DN2" s="297"/>
      <c r="DO2" s="296" t="s">
        <v>66</v>
      </c>
      <c r="DP2" s="298" t="s">
        <v>251</v>
      </c>
      <c r="DQ2" s="298" t="s">
        <v>252</v>
      </c>
      <c r="DR2" s="297"/>
      <c r="DT2" s="296" t="s">
        <v>33</v>
      </c>
      <c r="DU2" s="235"/>
      <c r="DV2" s="298" t="s">
        <v>251</v>
      </c>
      <c r="DW2" s="298" t="s">
        <v>252</v>
      </c>
      <c r="DX2" s="297"/>
      <c r="DY2" s="296" t="s">
        <v>34</v>
      </c>
      <c r="DZ2" s="298" t="s">
        <v>251</v>
      </c>
      <c r="EA2" s="298" t="s">
        <v>252</v>
      </c>
      <c r="EB2" s="297"/>
      <c r="EC2" s="296" t="s">
        <v>66</v>
      </c>
      <c r="ED2" s="298" t="s">
        <v>251</v>
      </c>
      <c r="EE2" s="298" t="s">
        <v>252</v>
      </c>
      <c r="EF2" s="297"/>
      <c r="EH2" s="296" t="s">
        <v>33</v>
      </c>
      <c r="EI2" s="235"/>
      <c r="EJ2" s="298" t="s">
        <v>251</v>
      </c>
      <c r="EK2" s="298" t="s">
        <v>252</v>
      </c>
      <c r="EL2" s="298"/>
      <c r="EM2" s="296" t="s">
        <v>34</v>
      </c>
      <c r="EN2" s="298" t="s">
        <v>251</v>
      </c>
      <c r="EO2" s="298" t="s">
        <v>252</v>
      </c>
      <c r="EP2" s="297"/>
      <c r="EQ2" s="296" t="s">
        <v>66</v>
      </c>
      <c r="ER2" s="298" t="s">
        <v>251</v>
      </c>
      <c r="ES2" s="298" t="s">
        <v>252</v>
      </c>
      <c r="ET2" s="297"/>
      <c r="EV2" s="296" t="s">
        <v>12</v>
      </c>
      <c r="EW2" s="235"/>
      <c r="EX2" s="298" t="s">
        <v>251</v>
      </c>
      <c r="EY2" s="298" t="s">
        <v>252</v>
      </c>
      <c r="EZ2" s="297"/>
      <c r="FA2" s="296" t="s">
        <v>11</v>
      </c>
      <c r="FB2" s="298" t="s">
        <v>251</v>
      </c>
      <c r="FC2" s="298" t="s">
        <v>252</v>
      </c>
      <c r="FD2" s="297"/>
      <c r="FE2" s="296" t="s">
        <v>278</v>
      </c>
      <c r="FF2" s="298" t="s">
        <v>251</v>
      </c>
      <c r="FG2" s="298" t="s">
        <v>252</v>
      </c>
      <c r="FH2" s="297"/>
      <c r="FJ2" s="296" t="s">
        <v>504</v>
      </c>
      <c r="FK2" s="235"/>
      <c r="FL2" s="298" t="s">
        <v>251</v>
      </c>
      <c r="FM2" s="298" t="s">
        <v>252</v>
      </c>
      <c r="FN2" s="164" t="s">
        <v>513</v>
      </c>
      <c r="FO2" s="164" t="s">
        <v>251</v>
      </c>
      <c r="FP2" s="164" t="s">
        <v>252</v>
      </c>
      <c r="FQ2" s="164" t="s">
        <v>514</v>
      </c>
      <c r="FR2" s="297" t="s">
        <v>419</v>
      </c>
      <c r="FT2" s="296" t="s">
        <v>33</v>
      </c>
      <c r="FU2" s="235"/>
      <c r="FV2" s="298" t="s">
        <v>251</v>
      </c>
      <c r="FW2" s="298" t="s">
        <v>252</v>
      </c>
      <c r="FX2" s="297"/>
      <c r="FY2" s="296" t="s">
        <v>34</v>
      </c>
      <c r="FZ2" s="298" t="s">
        <v>251</v>
      </c>
      <c r="GA2" s="298" t="s">
        <v>252</v>
      </c>
      <c r="GB2" s="297"/>
      <c r="GC2" s="296" t="s">
        <v>66</v>
      </c>
      <c r="GD2" s="298" t="s">
        <v>251</v>
      </c>
      <c r="GE2" s="298" t="s">
        <v>252</v>
      </c>
      <c r="GF2" s="297"/>
      <c r="GH2" s="296" t="s">
        <v>33</v>
      </c>
      <c r="GI2" s="235"/>
      <c r="GJ2" s="298" t="s">
        <v>251</v>
      </c>
      <c r="GK2" s="298" t="s">
        <v>252</v>
      </c>
      <c r="GL2" s="297"/>
      <c r="GM2" s="296" t="s">
        <v>34</v>
      </c>
      <c r="GN2" s="298" t="s">
        <v>251</v>
      </c>
      <c r="GO2" s="298" t="s">
        <v>252</v>
      </c>
      <c r="GP2" s="297"/>
      <c r="GQ2" s="333" t="s">
        <v>165</v>
      </c>
      <c r="GR2" s="298" t="s">
        <v>251</v>
      </c>
      <c r="GS2" s="298" t="s">
        <v>252</v>
      </c>
      <c r="GT2" s="297"/>
      <c r="GV2" s="296" t="s">
        <v>12</v>
      </c>
      <c r="GW2" s="235"/>
      <c r="GX2" s="298" t="s">
        <v>251</v>
      </c>
      <c r="GY2" s="298" t="s">
        <v>252</v>
      </c>
      <c r="GZ2" s="297"/>
      <c r="HA2" s="296" t="s">
        <v>11</v>
      </c>
      <c r="HB2" s="298" t="s">
        <v>251</v>
      </c>
      <c r="HC2" s="298" t="s">
        <v>252</v>
      </c>
      <c r="HD2" s="297"/>
      <c r="HE2" s="296" t="s">
        <v>278</v>
      </c>
      <c r="HF2" s="298" t="s">
        <v>251</v>
      </c>
      <c r="HG2" s="298" t="s">
        <v>252</v>
      </c>
      <c r="HH2" s="297"/>
      <c r="HJ2" s="296" t="s">
        <v>33</v>
      </c>
      <c r="HK2" s="235"/>
      <c r="HL2" s="298" t="s">
        <v>251</v>
      </c>
      <c r="HM2" s="298" t="s">
        <v>252</v>
      </c>
      <c r="HN2" s="297"/>
      <c r="HO2" s="296" t="s">
        <v>34</v>
      </c>
      <c r="HP2" s="298" t="s">
        <v>251</v>
      </c>
      <c r="HQ2" s="298" t="s">
        <v>252</v>
      </c>
      <c r="HR2" s="297"/>
      <c r="HS2" s="296" t="s">
        <v>66</v>
      </c>
      <c r="HT2" s="298" t="s">
        <v>251</v>
      </c>
      <c r="HU2" s="298" t="s">
        <v>252</v>
      </c>
      <c r="HV2" s="297"/>
      <c r="HX2" s="296" t="s">
        <v>12</v>
      </c>
      <c r="HY2" s="235"/>
      <c r="HZ2" s="298" t="s">
        <v>251</v>
      </c>
      <c r="IA2" s="298" t="s">
        <v>252</v>
      </c>
      <c r="IB2" s="297"/>
      <c r="IC2" s="296" t="s">
        <v>11</v>
      </c>
      <c r="ID2" s="298" t="s">
        <v>251</v>
      </c>
      <c r="IE2" s="298" t="s">
        <v>252</v>
      </c>
      <c r="IF2" s="297"/>
      <c r="IG2" s="296" t="s">
        <v>278</v>
      </c>
      <c r="IH2" s="298" t="s">
        <v>251</v>
      </c>
      <c r="II2" s="298" t="s">
        <v>252</v>
      </c>
      <c r="IJ2" s="297"/>
    </row>
    <row r="3" spans="1:244" ht="12.75">
      <c r="A3" s="570" t="s">
        <v>95</v>
      </c>
      <c r="B3" s="572" t="s">
        <v>96</v>
      </c>
      <c r="C3" s="553"/>
      <c r="D3" s="553"/>
      <c r="E3" s="553"/>
      <c r="F3" s="553"/>
      <c r="G3" s="553"/>
      <c r="H3" s="553"/>
      <c r="I3" s="562"/>
      <c r="J3" s="562"/>
      <c r="K3" s="565"/>
      <c r="L3" s="568"/>
      <c r="M3" s="570" t="s">
        <v>95</v>
      </c>
      <c r="N3" s="572" t="s">
        <v>96</v>
      </c>
      <c r="O3" s="553"/>
      <c r="P3" s="553"/>
      <c r="Q3" s="553"/>
      <c r="R3" s="553"/>
      <c r="S3" s="553"/>
      <c r="T3" s="553"/>
      <c r="U3" s="562"/>
      <c r="V3" s="562"/>
      <c r="W3" s="565"/>
      <c r="X3" s="568"/>
      <c r="Z3" s="170" t="s">
        <v>19</v>
      </c>
      <c r="AA3" s="205" t="s">
        <v>269</v>
      </c>
      <c r="AB3" s="300">
        <v>13.709</v>
      </c>
      <c r="AC3" s="300">
        <v>14.013</v>
      </c>
      <c r="AD3" s="307">
        <v>14.013</v>
      </c>
      <c r="AE3" s="312" t="s">
        <v>263</v>
      </c>
      <c r="AF3" s="300">
        <v>17.702</v>
      </c>
      <c r="AG3" s="300">
        <v>17.588</v>
      </c>
      <c r="AH3" s="307">
        <v>17.702</v>
      </c>
      <c r="AI3" s="312" t="s">
        <v>242</v>
      </c>
      <c r="AJ3" s="300">
        <v>15.396</v>
      </c>
      <c r="AK3" s="300">
        <v>15.436</v>
      </c>
      <c r="AL3" s="307">
        <v>15.436</v>
      </c>
      <c r="AN3" s="170" t="s">
        <v>19</v>
      </c>
      <c r="AO3" s="205" t="s">
        <v>276</v>
      </c>
      <c r="AP3" s="300">
        <v>15.994</v>
      </c>
      <c r="AQ3" s="300">
        <v>15.189</v>
      </c>
      <c r="AR3" s="307">
        <f aca="true" t="shared" si="0" ref="AR3:AR17">MAX(AP3:AQ3)</f>
        <v>15.994</v>
      </c>
      <c r="AS3" s="312" t="s">
        <v>259</v>
      </c>
      <c r="AT3" s="300">
        <v>13.432</v>
      </c>
      <c r="AU3" s="300">
        <v>14.023</v>
      </c>
      <c r="AV3" s="307">
        <f aca="true" t="shared" si="1" ref="AV3:AV16">MAX(AT3:AU3)</f>
        <v>14.023</v>
      </c>
      <c r="AW3" s="205" t="s">
        <v>114</v>
      </c>
      <c r="AX3" s="300">
        <v>12.63</v>
      </c>
      <c r="AY3" s="300">
        <v>11.425</v>
      </c>
      <c r="AZ3" s="307">
        <f aca="true" t="shared" si="2" ref="AZ3:AZ9">MAX(AX3:AY3)</f>
        <v>12.63</v>
      </c>
      <c r="BB3" s="98" t="s">
        <v>19</v>
      </c>
      <c r="BC3" s="329" t="s">
        <v>267</v>
      </c>
      <c r="BD3" s="330">
        <v>14.127</v>
      </c>
      <c r="BE3" s="330">
        <v>13.905</v>
      </c>
      <c r="BF3" s="334">
        <v>14.127</v>
      </c>
      <c r="BG3" s="341" t="s">
        <v>102</v>
      </c>
      <c r="BH3" s="332">
        <v>16.611</v>
      </c>
      <c r="BI3" s="332">
        <v>16.656</v>
      </c>
      <c r="BJ3" s="336">
        <v>16.656</v>
      </c>
      <c r="BK3" s="342" t="s">
        <v>242</v>
      </c>
      <c r="BL3" s="330">
        <v>14.497</v>
      </c>
      <c r="BM3" s="330">
        <v>14.326</v>
      </c>
      <c r="BN3" s="334">
        <v>14.497</v>
      </c>
      <c r="BO3" s="45"/>
      <c r="BP3" s="170" t="s">
        <v>19</v>
      </c>
      <c r="BQ3" s="205" t="s">
        <v>268</v>
      </c>
      <c r="BR3" s="300">
        <v>14.058</v>
      </c>
      <c r="BS3" s="300">
        <v>13.829</v>
      </c>
      <c r="BT3" s="307">
        <f>MAX(BR3:BS3)</f>
        <v>14.058</v>
      </c>
      <c r="BU3" s="312" t="s">
        <v>106</v>
      </c>
      <c r="BV3" s="300">
        <v>16.943</v>
      </c>
      <c r="BW3" s="300">
        <v>17.332</v>
      </c>
      <c r="BX3" s="307">
        <v>17.332</v>
      </c>
      <c r="BY3" s="316" t="s">
        <v>102</v>
      </c>
      <c r="BZ3" s="301">
        <v>15.726</v>
      </c>
      <c r="CA3" s="301">
        <v>16.082</v>
      </c>
      <c r="CB3" s="309">
        <v>16.082</v>
      </c>
      <c r="CD3" s="366" t="s">
        <v>19</v>
      </c>
      <c r="CE3" s="364" t="s">
        <v>368</v>
      </c>
      <c r="CF3" s="365">
        <v>14.28</v>
      </c>
      <c r="CG3" s="365">
        <v>14.168</v>
      </c>
      <c r="CH3" s="367">
        <v>14.28</v>
      </c>
      <c r="CI3" s="372" t="s">
        <v>382</v>
      </c>
      <c r="CJ3" s="365">
        <v>17.011</v>
      </c>
      <c r="CK3" s="365">
        <v>16.791</v>
      </c>
      <c r="CL3" s="379">
        <v>17.011</v>
      </c>
      <c r="CM3" s="372" t="s">
        <v>242</v>
      </c>
      <c r="CN3" s="365">
        <v>15.166</v>
      </c>
      <c r="CO3" s="365">
        <v>15.05</v>
      </c>
      <c r="CP3" s="367">
        <v>15.166</v>
      </c>
      <c r="CR3" s="170" t="s">
        <v>19</v>
      </c>
      <c r="CS3" s="205" t="s">
        <v>268</v>
      </c>
      <c r="CT3" s="300">
        <v>13.604</v>
      </c>
      <c r="CU3" s="300">
        <v>13.329</v>
      </c>
      <c r="CV3" s="307">
        <v>13.604</v>
      </c>
      <c r="CW3" s="312" t="s">
        <v>239</v>
      </c>
      <c r="CX3" s="300">
        <v>16.431</v>
      </c>
      <c r="CY3" s="300">
        <v>16.212</v>
      </c>
      <c r="CZ3" s="307">
        <v>16.431</v>
      </c>
      <c r="DA3" s="392" t="s">
        <v>242</v>
      </c>
      <c r="DB3" s="300">
        <v>14.387</v>
      </c>
      <c r="DC3" s="300">
        <v>14.398</v>
      </c>
      <c r="DD3" s="307">
        <v>14.398</v>
      </c>
      <c r="DF3" s="407" t="s">
        <v>19</v>
      </c>
      <c r="DG3" s="396" t="s">
        <v>371</v>
      </c>
      <c r="DH3" s="405">
        <v>14.17</v>
      </c>
      <c r="DI3" s="405">
        <v>14.199</v>
      </c>
      <c r="DJ3" s="408">
        <v>14.199</v>
      </c>
      <c r="DK3" s="399" t="s">
        <v>373</v>
      </c>
      <c r="DL3" s="405">
        <v>16.362</v>
      </c>
      <c r="DM3" s="405">
        <v>16.165</v>
      </c>
      <c r="DN3" s="408">
        <v>16.362</v>
      </c>
      <c r="DO3" s="415" t="s">
        <v>242</v>
      </c>
      <c r="DP3" s="405">
        <v>14.57</v>
      </c>
      <c r="DQ3" s="405">
        <v>15.86</v>
      </c>
      <c r="DR3" s="408">
        <v>15.86</v>
      </c>
      <c r="DT3" s="426" t="s">
        <v>19</v>
      </c>
      <c r="DU3" s="396" t="s">
        <v>268</v>
      </c>
      <c r="DV3" s="419">
        <v>13.65</v>
      </c>
      <c r="DW3" s="419">
        <v>13.42</v>
      </c>
      <c r="DX3" s="427">
        <v>13.65</v>
      </c>
      <c r="DY3" s="436" t="s">
        <v>391</v>
      </c>
      <c r="DZ3" s="421">
        <v>16.08</v>
      </c>
      <c r="EA3" s="421">
        <v>15.98</v>
      </c>
      <c r="EB3" s="428">
        <v>16.08</v>
      </c>
      <c r="EC3" s="436" t="s">
        <v>242</v>
      </c>
      <c r="ED3" s="421">
        <v>14.34</v>
      </c>
      <c r="EE3" s="421">
        <v>14.25</v>
      </c>
      <c r="EF3" s="428">
        <v>14.34</v>
      </c>
      <c r="EH3" s="426" t="s">
        <v>19</v>
      </c>
      <c r="EI3" s="205" t="s">
        <v>237</v>
      </c>
      <c r="EJ3" s="300">
        <v>13.825</v>
      </c>
      <c r="EK3" s="300">
        <v>14.144</v>
      </c>
      <c r="EL3" s="347">
        <v>14.144</v>
      </c>
      <c r="EM3" s="312" t="s">
        <v>391</v>
      </c>
      <c r="EN3" s="300">
        <v>16.59</v>
      </c>
      <c r="EO3" s="300">
        <v>15.911</v>
      </c>
      <c r="EP3" s="307">
        <v>16.59</v>
      </c>
      <c r="EQ3" s="316" t="s">
        <v>102</v>
      </c>
      <c r="ER3" s="301">
        <v>15.36</v>
      </c>
      <c r="ES3" s="301">
        <v>15.038</v>
      </c>
      <c r="ET3" s="309">
        <v>15.36</v>
      </c>
      <c r="EV3" s="170" t="s">
        <v>19</v>
      </c>
      <c r="EW3" s="205" t="s">
        <v>259</v>
      </c>
      <c r="EX3" s="300">
        <v>15.659</v>
      </c>
      <c r="EY3" s="300">
        <v>16.495</v>
      </c>
      <c r="EZ3" s="307">
        <f aca="true" t="shared" si="3" ref="EZ3:EZ9">MAX(EX3:EY3)</f>
        <v>16.495</v>
      </c>
      <c r="FA3" s="312" t="s">
        <v>259</v>
      </c>
      <c r="FB3" s="300">
        <v>12.984</v>
      </c>
      <c r="FC3" s="300">
        <v>12.526</v>
      </c>
      <c r="FD3" s="307">
        <f aca="true" t="shared" si="4" ref="FD3:FD8">MAX(FB3:FC3)</f>
        <v>12.984</v>
      </c>
      <c r="FE3" s="312" t="s">
        <v>114</v>
      </c>
      <c r="FF3" s="300">
        <v>11.91</v>
      </c>
      <c r="FG3" s="300">
        <v>12.175</v>
      </c>
      <c r="FH3" s="307">
        <f>MAX(FF3:FG3)</f>
        <v>12.175</v>
      </c>
      <c r="FJ3" s="170" t="s">
        <v>19</v>
      </c>
      <c r="FK3" s="205" t="s">
        <v>511</v>
      </c>
      <c r="FL3" s="387">
        <v>17.53</v>
      </c>
      <c r="FM3" s="387">
        <v>17.13</v>
      </c>
      <c r="FN3" s="387">
        <f aca="true" t="shared" si="5" ref="FN3:FN11">MAX(FL3:FM3)</f>
        <v>17.53</v>
      </c>
      <c r="FO3" s="387">
        <v>48.61</v>
      </c>
      <c r="FP3" s="387">
        <v>48.72</v>
      </c>
      <c r="FQ3" s="387">
        <f aca="true" t="shared" si="6" ref="FQ3:FQ10">MAX(FO3:FP3)</f>
        <v>48.72</v>
      </c>
      <c r="FR3" s="388">
        <f aca="true" t="shared" si="7" ref="FR3:FR10">MIN(FQ3,FN3)</f>
        <v>17.53</v>
      </c>
      <c r="FT3" s="426" t="s">
        <v>19</v>
      </c>
      <c r="FU3" s="205" t="s">
        <v>416</v>
      </c>
      <c r="FV3" s="387">
        <v>14.93</v>
      </c>
      <c r="FW3" s="387">
        <v>16.13</v>
      </c>
      <c r="FX3" s="388">
        <f>MAX(FV3:FW3)</f>
        <v>16.13</v>
      </c>
      <c r="FY3" s="312" t="s">
        <v>262</v>
      </c>
      <c r="FZ3" s="387">
        <v>16.85</v>
      </c>
      <c r="GA3" s="387">
        <v>18.05</v>
      </c>
      <c r="GB3" s="388">
        <f>MAX(FZ3:GA3)</f>
        <v>18.05</v>
      </c>
      <c r="GC3" s="312" t="s">
        <v>428</v>
      </c>
      <c r="GD3" s="387">
        <v>16.88</v>
      </c>
      <c r="GE3" s="387">
        <v>17.18</v>
      </c>
      <c r="GF3" s="388">
        <f>MAX(GD3:GE3)</f>
        <v>17.18</v>
      </c>
      <c r="GH3" s="426" t="s">
        <v>19</v>
      </c>
      <c r="GI3" s="205" t="s">
        <v>268</v>
      </c>
      <c r="GJ3" s="300">
        <v>13.57</v>
      </c>
      <c r="GK3" s="300">
        <v>13.727</v>
      </c>
      <c r="GL3" s="307">
        <f aca="true" t="shared" si="8" ref="GL3:GL28">MAX(GJ3:GK3)</f>
        <v>13.727</v>
      </c>
      <c r="GM3" s="312" t="s">
        <v>242</v>
      </c>
      <c r="GN3" s="300">
        <v>15.8</v>
      </c>
      <c r="GO3" s="300">
        <v>16.457</v>
      </c>
      <c r="GP3" s="307">
        <f aca="true" t="shared" si="9" ref="GP3:GP12">MAX(GN3:GO3)</f>
        <v>16.457</v>
      </c>
      <c r="GQ3" s="392" t="s">
        <v>311</v>
      </c>
      <c r="GR3" s="300">
        <v>15.838</v>
      </c>
      <c r="GS3" s="300">
        <v>16.587</v>
      </c>
      <c r="GT3" s="307">
        <f>MAX(GR3:GS3)</f>
        <v>16.587</v>
      </c>
      <c r="GV3" s="170" t="s">
        <v>19</v>
      </c>
      <c r="GW3" s="205" t="s">
        <v>601</v>
      </c>
      <c r="GX3" s="387">
        <v>13.89</v>
      </c>
      <c r="GY3" s="387">
        <v>14.06</v>
      </c>
      <c r="GZ3" s="388">
        <v>14.06</v>
      </c>
      <c r="HA3" s="312" t="s">
        <v>297</v>
      </c>
      <c r="HB3" s="387">
        <v>12.57</v>
      </c>
      <c r="HC3" s="387">
        <v>12.1</v>
      </c>
      <c r="HD3" s="388">
        <v>12.57</v>
      </c>
      <c r="HE3" s="312" t="s">
        <v>259</v>
      </c>
      <c r="HF3" s="387">
        <v>12.24</v>
      </c>
      <c r="HG3" s="387">
        <v>12.22</v>
      </c>
      <c r="HH3" s="388">
        <v>12.24</v>
      </c>
      <c r="HJ3" s="445" t="s">
        <v>19</v>
      </c>
      <c r="HK3" s="396" t="s">
        <v>267</v>
      </c>
      <c r="HL3" s="405">
        <v>14.143</v>
      </c>
      <c r="HM3" s="405">
        <v>14.136</v>
      </c>
      <c r="HN3" s="408">
        <f aca="true" t="shared" si="10" ref="HN3:HN28">MAX(HL3:HM3)</f>
        <v>14.143</v>
      </c>
      <c r="HO3" s="399" t="s">
        <v>106</v>
      </c>
      <c r="HP3" s="405">
        <v>16.22</v>
      </c>
      <c r="HQ3" s="405">
        <v>16.448</v>
      </c>
      <c r="HR3" s="408">
        <f aca="true" t="shared" si="11" ref="HR3:HR15">MAX(HP3:HQ3)</f>
        <v>16.448</v>
      </c>
      <c r="HS3" s="398" t="s">
        <v>102</v>
      </c>
      <c r="HT3" s="406">
        <v>15.235</v>
      </c>
      <c r="HU3" s="406">
        <v>14.961</v>
      </c>
      <c r="HV3" s="410">
        <f>MAX(HT3:HU3)</f>
        <v>15.235</v>
      </c>
      <c r="HX3" s="170" t="s">
        <v>19</v>
      </c>
      <c r="HY3" s="205" t="s">
        <v>276</v>
      </c>
      <c r="HZ3" s="387">
        <v>15.81</v>
      </c>
      <c r="IA3" s="387">
        <v>14.11</v>
      </c>
      <c r="IB3" s="388">
        <f>MAX(HZ3:IA3)</f>
        <v>15.81</v>
      </c>
      <c r="IC3" s="312" t="s">
        <v>259</v>
      </c>
      <c r="ID3" s="387">
        <v>13.14</v>
      </c>
      <c r="IE3" s="387">
        <v>12.42</v>
      </c>
      <c r="IF3" s="388">
        <f>MAX(ID3:IE3)</f>
        <v>13.14</v>
      </c>
      <c r="IG3" s="312" t="s">
        <v>297</v>
      </c>
      <c r="IH3" s="387">
        <v>12.83</v>
      </c>
      <c r="II3" s="387">
        <v>12.52</v>
      </c>
      <c r="IJ3" s="388">
        <f>MAX(IH3:II3)</f>
        <v>12.83</v>
      </c>
    </row>
    <row r="4" spans="1:244" ht="12.75">
      <c r="A4" s="571"/>
      <c r="B4" s="554"/>
      <c r="C4" s="553"/>
      <c r="D4" s="553"/>
      <c r="E4" s="553"/>
      <c r="F4" s="553"/>
      <c r="G4" s="553"/>
      <c r="H4" s="553"/>
      <c r="I4" s="562"/>
      <c r="J4" s="562"/>
      <c r="K4" s="565"/>
      <c r="L4" s="568"/>
      <c r="M4" s="571"/>
      <c r="N4" s="554"/>
      <c r="O4" s="553"/>
      <c r="P4" s="553"/>
      <c r="Q4" s="553"/>
      <c r="R4" s="553"/>
      <c r="S4" s="553"/>
      <c r="T4" s="553"/>
      <c r="U4" s="562"/>
      <c r="V4" s="562"/>
      <c r="W4" s="565"/>
      <c r="X4" s="568"/>
      <c r="Z4" s="170" t="s">
        <v>23</v>
      </c>
      <c r="AA4" s="205" t="s">
        <v>267</v>
      </c>
      <c r="AB4" s="300">
        <v>14.149</v>
      </c>
      <c r="AC4" s="300">
        <v>14.281</v>
      </c>
      <c r="AD4" s="307">
        <v>14.281</v>
      </c>
      <c r="AE4" s="312" t="s">
        <v>242</v>
      </c>
      <c r="AF4" s="300">
        <v>17.796</v>
      </c>
      <c r="AG4" s="300">
        <v>17.471</v>
      </c>
      <c r="AH4" s="307">
        <v>17.796</v>
      </c>
      <c r="AI4" s="312" t="s">
        <v>253</v>
      </c>
      <c r="AJ4" s="300">
        <v>15.08</v>
      </c>
      <c r="AK4" s="300">
        <v>16.179</v>
      </c>
      <c r="AL4" s="307">
        <v>16.179</v>
      </c>
      <c r="AN4" s="170" t="s">
        <v>23</v>
      </c>
      <c r="AO4" s="205" t="s">
        <v>277</v>
      </c>
      <c r="AP4" s="300">
        <v>16.187</v>
      </c>
      <c r="AQ4" s="300">
        <v>15.652</v>
      </c>
      <c r="AR4" s="307">
        <f t="shared" si="0"/>
        <v>16.187</v>
      </c>
      <c r="AS4" s="312" t="s">
        <v>293</v>
      </c>
      <c r="AT4" s="300">
        <v>13.402</v>
      </c>
      <c r="AU4" s="300">
        <v>14.317</v>
      </c>
      <c r="AV4" s="307">
        <f t="shared" si="1"/>
        <v>14.317</v>
      </c>
      <c r="AW4" s="205" t="s">
        <v>297</v>
      </c>
      <c r="AX4" s="300">
        <v>13.869</v>
      </c>
      <c r="AY4" s="300">
        <v>13.313</v>
      </c>
      <c r="AZ4" s="307">
        <f t="shared" si="2"/>
        <v>13.869</v>
      </c>
      <c r="BB4" s="98" t="s">
        <v>23</v>
      </c>
      <c r="BC4" s="329" t="s">
        <v>265</v>
      </c>
      <c r="BD4" s="330">
        <v>14.193</v>
      </c>
      <c r="BE4" s="330">
        <v>14.091</v>
      </c>
      <c r="BF4" s="334">
        <v>14.193</v>
      </c>
      <c r="BG4" s="342" t="s">
        <v>239</v>
      </c>
      <c r="BH4" s="330">
        <v>16.908</v>
      </c>
      <c r="BI4" s="330">
        <v>16.325</v>
      </c>
      <c r="BJ4" s="334">
        <v>16.908</v>
      </c>
      <c r="BK4" s="342" t="s">
        <v>311</v>
      </c>
      <c r="BL4" s="330">
        <v>15.631</v>
      </c>
      <c r="BM4" s="330">
        <v>15.193</v>
      </c>
      <c r="BN4" s="334">
        <v>15.631</v>
      </c>
      <c r="BO4" s="45"/>
      <c r="BP4" s="170" t="s">
        <v>23</v>
      </c>
      <c r="BQ4" s="205" t="s">
        <v>230</v>
      </c>
      <c r="BR4" s="300">
        <v>14.116</v>
      </c>
      <c r="BS4" s="300">
        <v>14.045</v>
      </c>
      <c r="BT4" s="307">
        <f aca="true" t="shared" si="12" ref="BT4:BT27">MAX(BR4:BS4)</f>
        <v>14.116</v>
      </c>
      <c r="BU4" s="312" t="s">
        <v>239</v>
      </c>
      <c r="BV4" s="300">
        <v>17.421</v>
      </c>
      <c r="BW4" s="300">
        <v>17.057</v>
      </c>
      <c r="BX4" s="307">
        <v>17.421</v>
      </c>
      <c r="BY4" s="312" t="s">
        <v>265</v>
      </c>
      <c r="BZ4" s="300">
        <v>16.215</v>
      </c>
      <c r="CA4" s="300">
        <v>16.17</v>
      </c>
      <c r="CB4" s="307">
        <v>16.215</v>
      </c>
      <c r="CD4" s="366" t="s">
        <v>23</v>
      </c>
      <c r="CE4" s="364" t="s">
        <v>369</v>
      </c>
      <c r="CF4" s="365">
        <v>14.471</v>
      </c>
      <c r="CG4" s="365">
        <v>14.44</v>
      </c>
      <c r="CH4" s="367">
        <v>14.471</v>
      </c>
      <c r="CI4" s="372" t="s">
        <v>264</v>
      </c>
      <c r="CJ4" s="365">
        <v>17.044</v>
      </c>
      <c r="CK4" s="365">
        <v>17.351</v>
      </c>
      <c r="CL4" s="379">
        <v>17.351</v>
      </c>
      <c r="CM4" s="372" t="s">
        <v>253</v>
      </c>
      <c r="CN4" s="365">
        <v>16.672</v>
      </c>
      <c r="CO4" s="365">
        <v>16.563</v>
      </c>
      <c r="CP4" s="367">
        <v>16.672</v>
      </c>
      <c r="CR4" s="170" t="s">
        <v>23</v>
      </c>
      <c r="CS4" s="396" t="s">
        <v>233</v>
      </c>
      <c r="CT4" s="300">
        <v>13.879</v>
      </c>
      <c r="CU4" s="300">
        <v>13.932</v>
      </c>
      <c r="CV4" s="307">
        <v>13.932</v>
      </c>
      <c r="CW4" s="312" t="s">
        <v>106</v>
      </c>
      <c r="CX4" s="300">
        <v>16.525</v>
      </c>
      <c r="CY4" s="300">
        <v>16.23</v>
      </c>
      <c r="CZ4" s="307">
        <v>16.525</v>
      </c>
      <c r="DA4" s="393" t="s">
        <v>102</v>
      </c>
      <c r="DB4" s="301">
        <v>15.116</v>
      </c>
      <c r="DC4" s="301">
        <v>14.826</v>
      </c>
      <c r="DD4" s="309">
        <v>15.116</v>
      </c>
      <c r="DF4" s="407" t="s">
        <v>23</v>
      </c>
      <c r="DG4" s="396" t="s">
        <v>368</v>
      </c>
      <c r="DH4" s="405">
        <v>13.622</v>
      </c>
      <c r="DI4" s="405">
        <v>14.416</v>
      </c>
      <c r="DJ4" s="408">
        <v>14.416</v>
      </c>
      <c r="DK4" s="399" t="s">
        <v>444</v>
      </c>
      <c r="DL4" s="405">
        <v>17.024</v>
      </c>
      <c r="DM4" s="405">
        <v>16.625</v>
      </c>
      <c r="DN4" s="408">
        <v>17.024</v>
      </c>
      <c r="DO4" s="415" t="s">
        <v>253</v>
      </c>
      <c r="DP4" s="405">
        <v>15.65</v>
      </c>
      <c r="DQ4" s="405">
        <v>15.879</v>
      </c>
      <c r="DR4" s="408">
        <v>15.879</v>
      </c>
      <c r="DT4" s="426" t="s">
        <v>23</v>
      </c>
      <c r="DU4" s="420" t="s">
        <v>267</v>
      </c>
      <c r="DV4" s="421">
        <v>13.77</v>
      </c>
      <c r="DW4" s="421">
        <v>14.05</v>
      </c>
      <c r="DX4" s="428">
        <v>14.05</v>
      </c>
      <c r="DY4" s="437" t="s">
        <v>239</v>
      </c>
      <c r="DZ4" s="419">
        <v>16.26</v>
      </c>
      <c r="EA4" s="419">
        <v>16.01</v>
      </c>
      <c r="EB4" s="427">
        <v>16.26</v>
      </c>
      <c r="EC4" s="438" t="s">
        <v>102</v>
      </c>
      <c r="ED4" s="425">
        <v>15.19</v>
      </c>
      <c r="EE4" s="425">
        <v>15.03</v>
      </c>
      <c r="EF4" s="430">
        <v>15.19</v>
      </c>
      <c r="EH4" s="426" t="s">
        <v>23</v>
      </c>
      <c r="EI4" s="205" t="s">
        <v>267</v>
      </c>
      <c r="EJ4" s="300">
        <v>14.174</v>
      </c>
      <c r="EK4" s="300">
        <v>14.203</v>
      </c>
      <c r="EL4" s="443">
        <v>14.203</v>
      </c>
      <c r="EM4" s="312" t="s">
        <v>106</v>
      </c>
      <c r="EN4" s="300">
        <v>16.752</v>
      </c>
      <c r="EO4" s="300">
        <v>16.444</v>
      </c>
      <c r="EP4" s="307">
        <v>16.752</v>
      </c>
      <c r="EQ4" s="312" t="s">
        <v>311</v>
      </c>
      <c r="ER4" s="300">
        <v>15.895</v>
      </c>
      <c r="ES4" s="300">
        <v>19.04</v>
      </c>
      <c r="ET4" s="307">
        <v>19.04</v>
      </c>
      <c r="EV4" s="170" t="s">
        <v>23</v>
      </c>
      <c r="EW4" s="205" t="s">
        <v>103</v>
      </c>
      <c r="EX4" s="300">
        <v>17.809</v>
      </c>
      <c r="EY4" s="300">
        <v>15.544</v>
      </c>
      <c r="EZ4" s="307">
        <f t="shared" si="3"/>
        <v>17.809</v>
      </c>
      <c r="FA4" s="312" t="s">
        <v>119</v>
      </c>
      <c r="FB4" s="300">
        <v>15.719</v>
      </c>
      <c r="FC4" s="300">
        <v>15.143</v>
      </c>
      <c r="FD4" s="307">
        <f t="shared" si="4"/>
        <v>15.719</v>
      </c>
      <c r="FE4" s="312" t="s">
        <v>120</v>
      </c>
      <c r="FF4" s="300">
        <v>11.414</v>
      </c>
      <c r="FG4" s="300">
        <v>12.311</v>
      </c>
      <c r="FH4" s="307">
        <f>MAX(FF4:FG4)</f>
        <v>12.311</v>
      </c>
      <c r="FJ4" s="170" t="s">
        <v>23</v>
      </c>
      <c r="FK4" s="205" t="s">
        <v>505</v>
      </c>
      <c r="FL4" s="387">
        <v>27.18</v>
      </c>
      <c r="FM4" s="387">
        <v>27.15</v>
      </c>
      <c r="FN4" s="387">
        <f t="shared" si="5"/>
        <v>27.18</v>
      </c>
      <c r="FO4" s="387">
        <v>17.68</v>
      </c>
      <c r="FP4" s="387">
        <v>17.49</v>
      </c>
      <c r="FQ4" s="387">
        <f t="shared" si="6"/>
        <v>17.68</v>
      </c>
      <c r="FR4" s="388">
        <f t="shared" si="7"/>
        <v>17.68</v>
      </c>
      <c r="FT4" s="426" t="s">
        <v>23</v>
      </c>
      <c r="FU4" s="205" t="s">
        <v>588</v>
      </c>
      <c r="FV4" s="387">
        <v>16.42</v>
      </c>
      <c r="FW4" s="387">
        <v>16.08</v>
      </c>
      <c r="FX4" s="388">
        <f aca="true" t="shared" si="13" ref="FX4:FX20">MAX(FV4:FW4)</f>
        <v>16.42</v>
      </c>
      <c r="FY4" s="312" t="s">
        <v>415</v>
      </c>
      <c r="FZ4" s="387">
        <v>19.18</v>
      </c>
      <c r="GA4" s="387">
        <v>18.8</v>
      </c>
      <c r="GB4" s="388">
        <f aca="true" t="shared" si="14" ref="GB4:GB10">MAX(FZ4:GA4)</f>
        <v>19.18</v>
      </c>
      <c r="GC4" s="312" t="s">
        <v>424</v>
      </c>
      <c r="GD4" s="387">
        <v>21.88</v>
      </c>
      <c r="GE4" s="387">
        <v>22.6</v>
      </c>
      <c r="GF4" s="388">
        <f>MAX(GD4:GE4)</f>
        <v>22.6</v>
      </c>
      <c r="GH4" s="426" t="s">
        <v>23</v>
      </c>
      <c r="GI4" s="205" t="s">
        <v>234</v>
      </c>
      <c r="GJ4" s="300">
        <v>13.84</v>
      </c>
      <c r="GK4" s="300">
        <v>13.76</v>
      </c>
      <c r="GL4" s="307">
        <f t="shared" si="8"/>
        <v>13.84</v>
      </c>
      <c r="GM4" s="316" t="s">
        <v>102</v>
      </c>
      <c r="GN4" s="301">
        <v>16.875</v>
      </c>
      <c r="GO4" s="301">
        <v>16.765</v>
      </c>
      <c r="GP4" s="309">
        <f t="shared" si="9"/>
        <v>16.875</v>
      </c>
      <c r="GQ4" s="392" t="s">
        <v>265</v>
      </c>
      <c r="GR4" s="300">
        <v>18.46</v>
      </c>
      <c r="GS4" s="300">
        <v>16.558</v>
      </c>
      <c r="GT4" s="307">
        <f>MAX(GR4:GS4)</f>
        <v>18.46</v>
      </c>
      <c r="GV4" s="170" t="s">
        <v>23</v>
      </c>
      <c r="GW4" s="205" t="s">
        <v>277</v>
      </c>
      <c r="GX4" s="387">
        <v>16.08</v>
      </c>
      <c r="GY4" s="387">
        <v>15.83</v>
      </c>
      <c r="GZ4" s="388">
        <v>16.08</v>
      </c>
      <c r="HA4" s="312" t="s">
        <v>259</v>
      </c>
      <c r="HB4" s="387">
        <v>12.54</v>
      </c>
      <c r="HC4" s="387">
        <v>13.83</v>
      </c>
      <c r="HD4" s="388">
        <v>13.83</v>
      </c>
      <c r="HE4" s="312" t="s">
        <v>279</v>
      </c>
      <c r="HF4" s="387">
        <v>12.81</v>
      </c>
      <c r="HG4" s="387">
        <v>11.99</v>
      </c>
      <c r="HH4" s="388">
        <v>12.81</v>
      </c>
      <c r="HJ4" s="445" t="s">
        <v>23</v>
      </c>
      <c r="HK4" s="396" t="s">
        <v>246</v>
      </c>
      <c r="HL4" s="405">
        <v>14.488</v>
      </c>
      <c r="HM4" s="405">
        <v>13.751</v>
      </c>
      <c r="HN4" s="408">
        <f t="shared" si="10"/>
        <v>14.488</v>
      </c>
      <c r="HO4" s="398" t="s">
        <v>102</v>
      </c>
      <c r="HP4" s="406">
        <v>16.945</v>
      </c>
      <c r="HQ4" s="406">
        <v>16.96</v>
      </c>
      <c r="HR4" s="410">
        <f t="shared" si="11"/>
        <v>16.96</v>
      </c>
      <c r="HS4" s="399" t="s">
        <v>311</v>
      </c>
      <c r="HT4" s="405">
        <v>16.674</v>
      </c>
      <c r="HU4" s="405">
        <v>16.633</v>
      </c>
      <c r="HV4" s="408">
        <f>MAX(HT4:HU4)</f>
        <v>16.674</v>
      </c>
      <c r="HX4" s="170" t="s">
        <v>23</v>
      </c>
      <c r="HY4" s="205" t="s">
        <v>103</v>
      </c>
      <c r="HZ4" s="387">
        <v>16.27</v>
      </c>
      <c r="IA4" s="387">
        <v>15.81</v>
      </c>
      <c r="IB4" s="388">
        <f aca="true" t="shared" si="15" ref="IB4:IB21">MAX(HZ4:IA4)</f>
        <v>16.27</v>
      </c>
      <c r="IC4" s="312" t="s">
        <v>293</v>
      </c>
      <c r="ID4" s="387">
        <v>13.63</v>
      </c>
      <c r="IE4" s="387">
        <v>14.41</v>
      </c>
      <c r="IF4" s="388">
        <f aca="true" t="shared" si="16" ref="IF4:IF16">MAX(ID4:IE4)</f>
        <v>14.41</v>
      </c>
      <c r="IG4" s="312" t="s">
        <v>637</v>
      </c>
      <c r="IH4" s="387">
        <v>12.23</v>
      </c>
      <c r="II4" s="387">
        <v>12.94</v>
      </c>
      <c r="IJ4" s="388">
        <f>MAX(IH4:II4)</f>
        <v>12.94</v>
      </c>
    </row>
    <row r="5" spans="1:244" ht="13.5" thickBot="1">
      <c r="A5" s="571"/>
      <c r="B5" s="554"/>
      <c r="C5" s="553"/>
      <c r="D5" s="553"/>
      <c r="E5" s="553"/>
      <c r="F5" s="553"/>
      <c r="G5" s="553"/>
      <c r="H5" s="553"/>
      <c r="I5" s="562"/>
      <c r="J5" s="562"/>
      <c r="K5" s="565"/>
      <c r="L5" s="568"/>
      <c r="M5" s="571"/>
      <c r="N5" s="554"/>
      <c r="O5" s="553"/>
      <c r="P5" s="553"/>
      <c r="Q5" s="553"/>
      <c r="R5" s="553"/>
      <c r="S5" s="553"/>
      <c r="T5" s="553"/>
      <c r="U5" s="562"/>
      <c r="V5" s="562"/>
      <c r="W5" s="565"/>
      <c r="X5" s="568"/>
      <c r="Z5" s="170" t="s">
        <v>22</v>
      </c>
      <c r="AA5" s="205" t="s">
        <v>246</v>
      </c>
      <c r="AB5" s="300">
        <v>14.143</v>
      </c>
      <c r="AC5" s="300">
        <v>14.531</v>
      </c>
      <c r="AD5" s="307">
        <v>14.531</v>
      </c>
      <c r="AE5" s="312" t="s">
        <v>264</v>
      </c>
      <c r="AF5" s="300">
        <v>18.647</v>
      </c>
      <c r="AG5" s="300">
        <v>17.616</v>
      </c>
      <c r="AH5" s="307">
        <v>18.647</v>
      </c>
      <c r="AI5" s="316" t="s">
        <v>102</v>
      </c>
      <c r="AJ5" s="301">
        <v>16.373</v>
      </c>
      <c r="AK5" s="301">
        <v>16.292</v>
      </c>
      <c r="AL5" s="309">
        <v>16.373</v>
      </c>
      <c r="AN5" s="170" t="s">
        <v>22</v>
      </c>
      <c r="AO5" s="205" t="s">
        <v>259</v>
      </c>
      <c r="AP5" s="300">
        <v>16.52</v>
      </c>
      <c r="AQ5" s="300">
        <v>16.103</v>
      </c>
      <c r="AR5" s="307">
        <f t="shared" si="0"/>
        <v>16.52</v>
      </c>
      <c r="AS5" s="312" t="s">
        <v>98</v>
      </c>
      <c r="AT5" s="300">
        <v>14.736</v>
      </c>
      <c r="AU5" s="300">
        <v>15.007</v>
      </c>
      <c r="AV5" s="307">
        <f t="shared" si="1"/>
        <v>15.007</v>
      </c>
      <c r="AW5" s="205" t="s">
        <v>109</v>
      </c>
      <c r="AX5" s="300">
        <v>13.883</v>
      </c>
      <c r="AY5" s="300">
        <v>12.833</v>
      </c>
      <c r="AZ5" s="307">
        <f t="shared" si="2"/>
        <v>13.883</v>
      </c>
      <c r="BB5" s="98" t="s">
        <v>22</v>
      </c>
      <c r="BC5" s="329" t="s">
        <v>255</v>
      </c>
      <c r="BD5" s="330">
        <v>14.249</v>
      </c>
      <c r="BE5" s="330">
        <v>14.202</v>
      </c>
      <c r="BF5" s="334">
        <v>14.249</v>
      </c>
      <c r="BG5" s="342" t="s">
        <v>322</v>
      </c>
      <c r="BH5" s="330">
        <v>17.357</v>
      </c>
      <c r="BI5" s="330">
        <v>17.415</v>
      </c>
      <c r="BJ5" s="334">
        <v>17.415</v>
      </c>
      <c r="BK5" s="342" t="s">
        <v>265</v>
      </c>
      <c r="BL5" s="330">
        <v>22.267</v>
      </c>
      <c r="BM5" s="330">
        <v>21.177</v>
      </c>
      <c r="BN5" s="334">
        <v>22.267</v>
      </c>
      <c r="BO5" s="45"/>
      <c r="BP5" s="170" t="s">
        <v>22</v>
      </c>
      <c r="BQ5" s="205" t="s">
        <v>267</v>
      </c>
      <c r="BR5" s="300">
        <v>14.449</v>
      </c>
      <c r="BS5" s="300">
        <v>14.336</v>
      </c>
      <c r="BT5" s="307">
        <f t="shared" si="12"/>
        <v>14.449</v>
      </c>
      <c r="BU5" s="316" t="s">
        <v>347</v>
      </c>
      <c r="BV5" s="301">
        <v>18.011</v>
      </c>
      <c r="BW5" s="301">
        <v>16.955</v>
      </c>
      <c r="BX5" s="309">
        <v>18.011</v>
      </c>
      <c r="BY5" s="312" t="s">
        <v>350</v>
      </c>
      <c r="BZ5" s="300">
        <v>16.393</v>
      </c>
      <c r="CA5" s="300">
        <v>16.196</v>
      </c>
      <c r="CB5" s="307">
        <v>16.393</v>
      </c>
      <c r="CD5" s="366" t="s">
        <v>22</v>
      </c>
      <c r="CE5" s="364" t="s">
        <v>266</v>
      </c>
      <c r="CF5" s="365">
        <v>14.716</v>
      </c>
      <c r="CG5" s="365">
        <v>14.767</v>
      </c>
      <c r="CH5" s="367">
        <v>14.767</v>
      </c>
      <c r="CI5" s="372" t="s">
        <v>106</v>
      </c>
      <c r="CJ5" s="365">
        <v>16.818</v>
      </c>
      <c r="CK5" s="365">
        <v>17.499</v>
      </c>
      <c r="CL5" s="379">
        <v>17.499</v>
      </c>
      <c r="CM5" s="378" t="s">
        <v>102</v>
      </c>
      <c r="CN5" s="376">
        <v>16.814</v>
      </c>
      <c r="CO5" s="376">
        <v>15.621</v>
      </c>
      <c r="CP5" s="377">
        <v>16.814</v>
      </c>
      <c r="CR5" s="170" t="s">
        <v>22</v>
      </c>
      <c r="CS5" s="396" t="s">
        <v>245</v>
      </c>
      <c r="CT5" s="300">
        <v>14.089</v>
      </c>
      <c r="CU5" s="300">
        <v>13.976</v>
      </c>
      <c r="CV5" s="307">
        <v>14.089</v>
      </c>
      <c r="CW5" s="312" t="s">
        <v>242</v>
      </c>
      <c r="CX5" s="300">
        <v>16.675</v>
      </c>
      <c r="CY5" s="300">
        <v>16.76</v>
      </c>
      <c r="CZ5" s="307">
        <v>16.76</v>
      </c>
      <c r="DA5" s="392" t="s">
        <v>253</v>
      </c>
      <c r="DB5" s="300">
        <v>15.188</v>
      </c>
      <c r="DC5" s="300">
        <v>15.116</v>
      </c>
      <c r="DD5" s="307">
        <v>15.188</v>
      </c>
      <c r="DF5" s="407" t="s">
        <v>22</v>
      </c>
      <c r="DG5" s="396" t="s">
        <v>443</v>
      </c>
      <c r="DH5" s="405">
        <v>14.868</v>
      </c>
      <c r="DI5" s="405">
        <v>14.726</v>
      </c>
      <c r="DJ5" s="408">
        <v>14.868</v>
      </c>
      <c r="DK5" s="399" t="s">
        <v>458</v>
      </c>
      <c r="DL5" s="405">
        <v>16.63</v>
      </c>
      <c r="DM5" s="405">
        <v>17.342</v>
      </c>
      <c r="DN5" s="408">
        <v>17.342</v>
      </c>
      <c r="DO5" s="415" t="s">
        <v>311</v>
      </c>
      <c r="DP5" s="405">
        <v>15.143</v>
      </c>
      <c r="DQ5" s="405">
        <v>15.945</v>
      </c>
      <c r="DR5" s="408">
        <v>15.945</v>
      </c>
      <c r="DT5" s="426" t="s">
        <v>22</v>
      </c>
      <c r="DU5" s="422" t="s">
        <v>151</v>
      </c>
      <c r="DV5" s="421">
        <v>14.37</v>
      </c>
      <c r="DW5" s="421">
        <v>14.12</v>
      </c>
      <c r="DX5" s="428">
        <v>14.37</v>
      </c>
      <c r="DY5" s="438" t="s">
        <v>102</v>
      </c>
      <c r="DZ5" s="425">
        <v>17.44</v>
      </c>
      <c r="EA5" s="425">
        <v>16.18</v>
      </c>
      <c r="EB5" s="430">
        <v>17.44</v>
      </c>
      <c r="EC5" s="436" t="s">
        <v>253</v>
      </c>
      <c r="ED5" s="421">
        <v>14.65</v>
      </c>
      <c r="EE5" s="421">
        <v>15.4</v>
      </c>
      <c r="EF5" s="428">
        <v>15.4</v>
      </c>
      <c r="EH5" s="426" t="s">
        <v>22</v>
      </c>
      <c r="EI5" s="205" t="s">
        <v>266</v>
      </c>
      <c r="EJ5" s="300">
        <v>13.993</v>
      </c>
      <c r="EK5" s="300">
        <v>14.246</v>
      </c>
      <c r="EL5" s="443">
        <v>14.246</v>
      </c>
      <c r="EM5" s="312" t="s">
        <v>239</v>
      </c>
      <c r="EN5" s="300">
        <v>16.882</v>
      </c>
      <c r="EO5" s="300">
        <v>16.522</v>
      </c>
      <c r="EP5" s="408">
        <v>16.882</v>
      </c>
      <c r="EQ5" s="317" t="s">
        <v>490</v>
      </c>
      <c r="ER5" s="310">
        <v>21.359</v>
      </c>
      <c r="ES5" s="310">
        <v>21.24</v>
      </c>
      <c r="ET5" s="311">
        <v>21.359</v>
      </c>
      <c r="EV5" s="170" t="s">
        <v>22</v>
      </c>
      <c r="EW5" s="205" t="s">
        <v>234</v>
      </c>
      <c r="EX5" s="300">
        <v>19.412</v>
      </c>
      <c r="EY5" s="300">
        <v>17.98</v>
      </c>
      <c r="EZ5" s="307">
        <f t="shared" si="3"/>
        <v>19.412</v>
      </c>
      <c r="FA5" s="312" t="s">
        <v>103</v>
      </c>
      <c r="FB5" s="300">
        <v>16.719</v>
      </c>
      <c r="FC5" s="300">
        <v>16.202</v>
      </c>
      <c r="FD5" s="307">
        <f t="shared" si="4"/>
        <v>16.719</v>
      </c>
      <c r="FE5" s="312" t="s">
        <v>107</v>
      </c>
      <c r="FF5" s="300">
        <v>14.563</v>
      </c>
      <c r="FG5" s="300">
        <v>15.108</v>
      </c>
      <c r="FH5" s="307">
        <f>MAX(FF5:FG5)</f>
        <v>15.108</v>
      </c>
      <c r="FJ5" s="170" t="s">
        <v>22</v>
      </c>
      <c r="FK5" s="205" t="s">
        <v>506</v>
      </c>
      <c r="FL5" s="387">
        <v>18.43</v>
      </c>
      <c r="FM5" s="387">
        <v>18.53</v>
      </c>
      <c r="FN5" s="387">
        <f t="shared" si="5"/>
        <v>18.53</v>
      </c>
      <c r="FO5" s="387">
        <v>28.25</v>
      </c>
      <c r="FP5" s="387">
        <v>27.78</v>
      </c>
      <c r="FQ5" s="387">
        <f t="shared" si="6"/>
        <v>28.25</v>
      </c>
      <c r="FR5" s="388">
        <f t="shared" si="7"/>
        <v>18.53</v>
      </c>
      <c r="FT5" s="426" t="s">
        <v>22</v>
      </c>
      <c r="FU5" s="205" t="s">
        <v>428</v>
      </c>
      <c r="FV5" s="387">
        <v>16.7</v>
      </c>
      <c r="FW5" s="387">
        <v>16.14</v>
      </c>
      <c r="FX5" s="388">
        <f t="shared" si="13"/>
        <v>16.7</v>
      </c>
      <c r="FY5" s="312" t="s">
        <v>424</v>
      </c>
      <c r="FZ5" s="387">
        <v>19.42</v>
      </c>
      <c r="GA5" s="387">
        <v>20.06</v>
      </c>
      <c r="GB5" s="388">
        <f t="shared" si="14"/>
        <v>20.06</v>
      </c>
      <c r="GC5" s="312" t="s">
        <v>588</v>
      </c>
      <c r="GD5" s="387">
        <v>29.89</v>
      </c>
      <c r="GE5" s="387">
        <v>30.23</v>
      </c>
      <c r="GF5" s="388">
        <f>MAX(GD5:GE5)</f>
        <v>30.23</v>
      </c>
      <c r="GH5" s="426" t="s">
        <v>22</v>
      </c>
      <c r="GI5" s="205" t="s">
        <v>246</v>
      </c>
      <c r="GJ5" s="300">
        <v>13.679</v>
      </c>
      <c r="GK5" s="300">
        <v>13.897</v>
      </c>
      <c r="GL5" s="307">
        <f t="shared" si="8"/>
        <v>13.897</v>
      </c>
      <c r="GM5" s="312" t="s">
        <v>324</v>
      </c>
      <c r="GN5" s="300">
        <v>17.354</v>
      </c>
      <c r="GO5" s="300">
        <v>17.362</v>
      </c>
      <c r="GP5" s="307">
        <f t="shared" si="9"/>
        <v>17.362</v>
      </c>
      <c r="GQ5" s="392" t="s">
        <v>242</v>
      </c>
      <c r="GR5" s="300">
        <v>20.708</v>
      </c>
      <c r="GS5" s="300">
        <v>21.408</v>
      </c>
      <c r="GT5" s="307">
        <f>MAX(GR5:GS5)</f>
        <v>21.408</v>
      </c>
      <c r="GV5" s="170" t="s">
        <v>22</v>
      </c>
      <c r="GW5" s="205" t="s">
        <v>276</v>
      </c>
      <c r="GX5" s="387">
        <v>16.4</v>
      </c>
      <c r="GY5" s="387">
        <v>15.4</v>
      </c>
      <c r="GZ5" s="388">
        <v>16.4</v>
      </c>
      <c r="HA5" s="312" t="s">
        <v>604</v>
      </c>
      <c r="HB5" s="387">
        <v>15.92</v>
      </c>
      <c r="HC5" s="387">
        <v>16.16</v>
      </c>
      <c r="HD5" s="388">
        <v>16.16</v>
      </c>
      <c r="HE5" s="312" t="s">
        <v>280</v>
      </c>
      <c r="HF5" s="387">
        <v>13.78</v>
      </c>
      <c r="HG5" s="387">
        <v>12.1</v>
      </c>
      <c r="HH5" s="388">
        <v>13.78</v>
      </c>
      <c r="HJ5" s="445" t="s">
        <v>22</v>
      </c>
      <c r="HK5" s="396" t="s">
        <v>244</v>
      </c>
      <c r="HL5" s="405">
        <v>14.766</v>
      </c>
      <c r="HM5" s="405">
        <v>14.649</v>
      </c>
      <c r="HN5" s="408">
        <f t="shared" si="10"/>
        <v>14.766</v>
      </c>
      <c r="HO5" s="399" t="s">
        <v>238</v>
      </c>
      <c r="HP5" s="405">
        <v>16.836</v>
      </c>
      <c r="HQ5" s="405">
        <v>17.618</v>
      </c>
      <c r="HR5" s="408">
        <f t="shared" si="11"/>
        <v>17.618</v>
      </c>
      <c r="HS5" s="414" t="s">
        <v>242</v>
      </c>
      <c r="HT5" s="412">
        <v>18.821</v>
      </c>
      <c r="HU5" s="412">
        <v>20.603</v>
      </c>
      <c r="HV5" s="413">
        <f>MAX(HT5:HU5)</f>
        <v>20.603</v>
      </c>
      <c r="HX5" s="170" t="s">
        <v>22</v>
      </c>
      <c r="HY5" s="205" t="s">
        <v>631</v>
      </c>
      <c r="HZ5" s="387">
        <v>15.68</v>
      </c>
      <c r="IA5" s="387">
        <v>16.63</v>
      </c>
      <c r="IB5" s="388">
        <f t="shared" si="15"/>
        <v>16.63</v>
      </c>
      <c r="IC5" s="312" t="s">
        <v>297</v>
      </c>
      <c r="ID5" s="387">
        <v>15.4</v>
      </c>
      <c r="IE5" s="387">
        <v>13.62</v>
      </c>
      <c r="IF5" s="388">
        <f t="shared" si="16"/>
        <v>15.4</v>
      </c>
      <c r="IG5" s="312" t="s">
        <v>114</v>
      </c>
      <c r="IH5" s="387">
        <v>19.05</v>
      </c>
      <c r="II5" s="387">
        <v>18.33</v>
      </c>
      <c r="IJ5" s="388">
        <f>MAX(IH5:II5)</f>
        <v>19.05</v>
      </c>
    </row>
    <row r="6" spans="1:244" ht="13.5" thickBot="1">
      <c r="A6" s="571"/>
      <c r="B6" s="554"/>
      <c r="C6" s="553"/>
      <c r="D6" s="553"/>
      <c r="E6" s="553"/>
      <c r="F6" s="553"/>
      <c r="G6" s="553"/>
      <c r="H6" s="553"/>
      <c r="I6" s="562"/>
      <c r="J6" s="562"/>
      <c r="K6" s="565"/>
      <c r="L6" s="568"/>
      <c r="M6" s="571"/>
      <c r="N6" s="554"/>
      <c r="O6" s="553"/>
      <c r="P6" s="553"/>
      <c r="Q6" s="553"/>
      <c r="R6" s="553"/>
      <c r="S6" s="553"/>
      <c r="T6" s="553"/>
      <c r="U6" s="562"/>
      <c r="V6" s="562"/>
      <c r="W6" s="565"/>
      <c r="X6" s="568"/>
      <c r="Z6" s="170" t="s">
        <v>20</v>
      </c>
      <c r="AA6" s="205" t="s">
        <v>255</v>
      </c>
      <c r="AB6" s="300">
        <v>14.775</v>
      </c>
      <c r="AC6" s="300">
        <v>14.579</v>
      </c>
      <c r="AD6" s="307">
        <v>14.775</v>
      </c>
      <c r="AE6" s="312" t="s">
        <v>239</v>
      </c>
      <c r="AF6" s="300">
        <v>18.47</v>
      </c>
      <c r="AG6" s="300">
        <v>20.493</v>
      </c>
      <c r="AH6" s="307">
        <v>20.493</v>
      </c>
      <c r="AI6" s="312" t="s">
        <v>275</v>
      </c>
      <c r="AJ6" s="300">
        <v>17.139</v>
      </c>
      <c r="AK6" s="300">
        <v>15.469</v>
      </c>
      <c r="AL6" s="307">
        <v>17.139</v>
      </c>
      <c r="AN6" s="170" t="s">
        <v>20</v>
      </c>
      <c r="AO6" s="205" t="s">
        <v>225</v>
      </c>
      <c r="AP6" s="300">
        <v>16.108</v>
      </c>
      <c r="AQ6" s="300">
        <v>16.775</v>
      </c>
      <c r="AR6" s="307">
        <f t="shared" si="0"/>
        <v>16.775</v>
      </c>
      <c r="AS6" s="312" t="s">
        <v>120</v>
      </c>
      <c r="AT6" s="300">
        <v>15.439</v>
      </c>
      <c r="AU6" s="300">
        <v>14.674</v>
      </c>
      <c r="AV6" s="307">
        <f t="shared" si="1"/>
        <v>15.439</v>
      </c>
      <c r="AW6" s="205" t="s">
        <v>299</v>
      </c>
      <c r="AX6" s="300">
        <v>14.42</v>
      </c>
      <c r="AY6" s="300">
        <v>13.808</v>
      </c>
      <c r="AZ6" s="307">
        <f t="shared" si="2"/>
        <v>14.42</v>
      </c>
      <c r="BB6" s="98" t="s">
        <v>20</v>
      </c>
      <c r="BC6" s="329" t="s">
        <v>266</v>
      </c>
      <c r="BD6" s="330">
        <v>14.224</v>
      </c>
      <c r="BE6" s="330">
        <v>14.297</v>
      </c>
      <c r="BF6" s="334">
        <v>14.297</v>
      </c>
      <c r="BG6" s="342" t="s">
        <v>256</v>
      </c>
      <c r="BH6" s="330">
        <v>16.89</v>
      </c>
      <c r="BI6" s="330">
        <v>17.434</v>
      </c>
      <c r="BJ6" s="334">
        <v>17.434</v>
      </c>
      <c r="BK6" s="342" t="s">
        <v>293</v>
      </c>
      <c r="BL6" s="330">
        <v>23.598</v>
      </c>
      <c r="BM6" s="330">
        <v>23.642</v>
      </c>
      <c r="BN6" s="334">
        <v>23.642</v>
      </c>
      <c r="BO6" s="45"/>
      <c r="BP6" s="170" t="s">
        <v>20</v>
      </c>
      <c r="BQ6" s="205" t="s">
        <v>234</v>
      </c>
      <c r="BR6" s="300">
        <v>14.663</v>
      </c>
      <c r="BS6" s="300">
        <v>14.412</v>
      </c>
      <c r="BT6" s="307">
        <f t="shared" si="12"/>
        <v>14.663</v>
      </c>
      <c r="BU6" s="312" t="s">
        <v>344</v>
      </c>
      <c r="BV6" s="300">
        <v>17.84</v>
      </c>
      <c r="BW6" s="300">
        <v>18.251</v>
      </c>
      <c r="BX6" s="307">
        <v>18.251</v>
      </c>
      <c r="BY6" s="312" t="s">
        <v>253</v>
      </c>
      <c r="BZ6" s="300">
        <v>17.138</v>
      </c>
      <c r="CA6" s="300">
        <v>16.048</v>
      </c>
      <c r="CB6" s="307">
        <v>17.138</v>
      </c>
      <c r="CD6" s="366" t="s">
        <v>20</v>
      </c>
      <c r="CE6" s="364" t="s">
        <v>370</v>
      </c>
      <c r="CF6" s="365">
        <v>14.967</v>
      </c>
      <c r="CG6" s="365">
        <v>14.174</v>
      </c>
      <c r="CH6" s="367">
        <v>14.967</v>
      </c>
      <c r="CI6" s="372" t="s">
        <v>263</v>
      </c>
      <c r="CJ6" s="365">
        <v>17.513</v>
      </c>
      <c r="CK6" s="365">
        <v>17.62</v>
      </c>
      <c r="CL6" s="379">
        <v>17.62</v>
      </c>
      <c r="CM6" s="372" t="s">
        <v>265</v>
      </c>
      <c r="CN6" s="365">
        <v>18.191</v>
      </c>
      <c r="CO6" s="365">
        <v>15.979</v>
      </c>
      <c r="CP6" s="367">
        <v>18.191</v>
      </c>
      <c r="CR6" s="170" t="s">
        <v>20</v>
      </c>
      <c r="CS6" s="396" t="s">
        <v>395</v>
      </c>
      <c r="CT6" s="300">
        <v>14.038</v>
      </c>
      <c r="CU6" s="300">
        <v>14.545</v>
      </c>
      <c r="CV6" s="307">
        <v>14.545</v>
      </c>
      <c r="CW6" s="398" t="s">
        <v>102</v>
      </c>
      <c r="CX6" s="301">
        <v>16.895</v>
      </c>
      <c r="CY6" s="301">
        <v>16.815</v>
      </c>
      <c r="CZ6" s="309">
        <v>16.895</v>
      </c>
      <c r="DA6" s="392" t="s">
        <v>311</v>
      </c>
      <c r="DB6" s="300">
        <v>15.535</v>
      </c>
      <c r="DC6" s="300">
        <v>14.935</v>
      </c>
      <c r="DD6" s="307">
        <v>15.535</v>
      </c>
      <c r="DF6" s="407" t="s">
        <v>20</v>
      </c>
      <c r="DG6" s="396" t="s">
        <v>447</v>
      </c>
      <c r="DH6" s="405">
        <v>14.478</v>
      </c>
      <c r="DI6" s="405">
        <v>14.938</v>
      </c>
      <c r="DJ6" s="408">
        <v>14.938</v>
      </c>
      <c r="DK6" s="399" t="s">
        <v>461</v>
      </c>
      <c r="DL6" s="405">
        <v>16.464</v>
      </c>
      <c r="DM6" s="405">
        <v>17.838</v>
      </c>
      <c r="DN6" s="408">
        <v>17.838</v>
      </c>
      <c r="DO6" s="416" t="s">
        <v>232</v>
      </c>
      <c r="DP6" s="412">
        <v>15.732</v>
      </c>
      <c r="DQ6" s="412" t="s">
        <v>250</v>
      </c>
      <c r="DR6" s="413" t="s">
        <v>250</v>
      </c>
      <c r="DT6" s="426" t="s">
        <v>20</v>
      </c>
      <c r="DU6" s="423" t="s">
        <v>246</v>
      </c>
      <c r="DV6" s="421">
        <v>14.42</v>
      </c>
      <c r="DW6" s="421">
        <v>14.38</v>
      </c>
      <c r="DX6" s="428">
        <v>14.42</v>
      </c>
      <c r="DY6" s="437" t="s">
        <v>248</v>
      </c>
      <c r="DZ6" s="419">
        <v>17.2</v>
      </c>
      <c r="EA6" s="419">
        <v>17.91</v>
      </c>
      <c r="EB6" s="427">
        <v>17.91</v>
      </c>
      <c r="EC6" s="437" t="s">
        <v>478</v>
      </c>
      <c r="ED6" s="419">
        <v>15.73</v>
      </c>
      <c r="EE6" s="419">
        <v>15.19</v>
      </c>
      <c r="EF6" s="427">
        <v>15.73</v>
      </c>
      <c r="EH6" s="426" t="s">
        <v>20</v>
      </c>
      <c r="EI6" s="205" t="s">
        <v>268</v>
      </c>
      <c r="EJ6" s="300">
        <v>13.477</v>
      </c>
      <c r="EK6" s="300">
        <v>14.301</v>
      </c>
      <c r="EL6" s="443">
        <v>14.301</v>
      </c>
      <c r="EM6" s="312" t="s">
        <v>324</v>
      </c>
      <c r="EN6" s="300">
        <v>17.381</v>
      </c>
      <c r="EO6" s="300">
        <v>17.326</v>
      </c>
      <c r="EP6" s="408">
        <v>17.381</v>
      </c>
      <c r="EQ6" s="45"/>
      <c r="ER6" s="45"/>
      <c r="ES6" s="45"/>
      <c r="ET6" s="45"/>
      <c r="EV6" s="170" t="s">
        <v>20</v>
      </c>
      <c r="EW6" s="205" t="s">
        <v>107</v>
      </c>
      <c r="EX6" s="300">
        <v>21.276</v>
      </c>
      <c r="EY6" s="300">
        <v>20.689</v>
      </c>
      <c r="EZ6" s="307">
        <f t="shared" si="3"/>
        <v>21.276</v>
      </c>
      <c r="FA6" s="312" t="s">
        <v>105</v>
      </c>
      <c r="FB6" s="300">
        <v>17.237</v>
      </c>
      <c r="FC6" s="300">
        <v>17.359</v>
      </c>
      <c r="FD6" s="307">
        <f t="shared" si="4"/>
        <v>17.359</v>
      </c>
      <c r="FE6" s="312" t="s">
        <v>119</v>
      </c>
      <c r="FF6" s="300">
        <v>16.624</v>
      </c>
      <c r="FG6" s="300">
        <v>16.392</v>
      </c>
      <c r="FH6" s="307">
        <f>MAX(FF6:FG6)</f>
        <v>16.624</v>
      </c>
      <c r="FJ6" s="170" t="s">
        <v>20</v>
      </c>
      <c r="FK6" s="205" t="s">
        <v>509</v>
      </c>
      <c r="FL6" s="387">
        <v>18.66</v>
      </c>
      <c r="FM6" s="387">
        <v>18.62</v>
      </c>
      <c r="FN6" s="387">
        <f t="shared" si="5"/>
        <v>18.66</v>
      </c>
      <c r="FO6" s="387">
        <v>18.78</v>
      </c>
      <c r="FP6" s="387">
        <v>19.38</v>
      </c>
      <c r="FQ6" s="387">
        <f t="shared" si="6"/>
        <v>19.38</v>
      </c>
      <c r="FR6" s="388">
        <f t="shared" si="7"/>
        <v>18.66</v>
      </c>
      <c r="FT6" s="426" t="s">
        <v>20</v>
      </c>
      <c r="FU6" s="205" t="s">
        <v>411</v>
      </c>
      <c r="FV6" s="387">
        <v>16.61</v>
      </c>
      <c r="FW6" s="387">
        <v>17.02</v>
      </c>
      <c r="FX6" s="388">
        <f t="shared" si="13"/>
        <v>17.02</v>
      </c>
      <c r="FY6" s="312" t="s">
        <v>423</v>
      </c>
      <c r="FZ6" s="387">
        <v>21.24</v>
      </c>
      <c r="GA6" s="387">
        <v>19.42</v>
      </c>
      <c r="GB6" s="388">
        <f t="shared" si="14"/>
        <v>21.24</v>
      </c>
      <c r="GC6" s="312" t="s">
        <v>423</v>
      </c>
      <c r="GD6" s="387">
        <v>32.12</v>
      </c>
      <c r="GE6" s="387">
        <v>28.27</v>
      </c>
      <c r="GF6" s="388">
        <f>MAX(GD6:GE6)</f>
        <v>32.12</v>
      </c>
      <c r="GH6" s="426" t="s">
        <v>20</v>
      </c>
      <c r="GI6" s="205" t="s">
        <v>267</v>
      </c>
      <c r="GJ6" s="300">
        <v>14.065</v>
      </c>
      <c r="GK6" s="300">
        <v>13.659</v>
      </c>
      <c r="GL6" s="307">
        <f t="shared" si="8"/>
        <v>14.065</v>
      </c>
      <c r="GM6" s="312" t="s">
        <v>256</v>
      </c>
      <c r="GN6" s="300">
        <v>17.545</v>
      </c>
      <c r="GO6" s="300">
        <v>16.498</v>
      </c>
      <c r="GP6" s="307">
        <f t="shared" si="9"/>
        <v>17.545</v>
      </c>
      <c r="GQ6" s="393" t="s">
        <v>102</v>
      </c>
      <c r="GR6" s="301" t="s">
        <v>250</v>
      </c>
      <c r="GS6" s="301" t="s">
        <v>250</v>
      </c>
      <c r="GT6" s="309" t="s">
        <v>250</v>
      </c>
      <c r="GV6" s="170" t="s">
        <v>20</v>
      </c>
      <c r="GW6" s="205" t="s">
        <v>602</v>
      </c>
      <c r="GX6" s="387">
        <v>17.07</v>
      </c>
      <c r="GY6" s="387">
        <v>16.16</v>
      </c>
      <c r="GZ6" s="388">
        <v>17.07</v>
      </c>
      <c r="HA6" s="312" t="s">
        <v>98</v>
      </c>
      <c r="HB6" s="387">
        <v>16.69</v>
      </c>
      <c r="HC6" s="387">
        <v>16.66</v>
      </c>
      <c r="HD6" s="388">
        <v>16.69</v>
      </c>
      <c r="HE6" s="312" t="s">
        <v>225</v>
      </c>
      <c r="HF6" s="387">
        <v>12.94</v>
      </c>
      <c r="HG6" s="387">
        <v>14.5</v>
      </c>
      <c r="HH6" s="388">
        <v>14.5</v>
      </c>
      <c r="HJ6" s="445" t="s">
        <v>20</v>
      </c>
      <c r="HK6" s="396" t="s">
        <v>232</v>
      </c>
      <c r="HL6" s="405">
        <v>14.703</v>
      </c>
      <c r="HM6" s="405">
        <v>14.868</v>
      </c>
      <c r="HN6" s="408">
        <f t="shared" si="10"/>
        <v>14.868</v>
      </c>
      <c r="HO6" s="399" t="s">
        <v>324</v>
      </c>
      <c r="HP6" s="405">
        <v>16.935</v>
      </c>
      <c r="HQ6" s="405">
        <v>18.096</v>
      </c>
      <c r="HR6" s="408">
        <f t="shared" si="11"/>
        <v>18.096</v>
      </c>
      <c r="HV6" s="442"/>
      <c r="HX6" s="170" t="s">
        <v>20</v>
      </c>
      <c r="HY6" s="205" t="s">
        <v>632</v>
      </c>
      <c r="HZ6" s="387">
        <v>16.16</v>
      </c>
      <c r="IA6" s="387">
        <v>16.84</v>
      </c>
      <c r="IB6" s="388">
        <f t="shared" si="15"/>
        <v>16.84</v>
      </c>
      <c r="IC6" s="312" t="s">
        <v>177</v>
      </c>
      <c r="ID6" s="387">
        <v>15.71</v>
      </c>
      <c r="IE6" s="387">
        <v>14.63</v>
      </c>
      <c r="IF6" s="388">
        <f t="shared" si="16"/>
        <v>15.71</v>
      </c>
      <c r="IG6" s="312" t="s">
        <v>100</v>
      </c>
      <c r="IH6" s="387">
        <v>18.35</v>
      </c>
      <c r="II6" s="387">
        <v>20.91</v>
      </c>
      <c r="IJ6" s="388">
        <f>MAX(IH6:II6)</f>
        <v>20.91</v>
      </c>
    </row>
    <row r="7" spans="1:244" ht="13.5" thickBot="1">
      <c r="A7" s="571"/>
      <c r="B7" s="554"/>
      <c r="C7" s="553"/>
      <c r="D7" s="553"/>
      <c r="E7" s="553"/>
      <c r="F7" s="553"/>
      <c r="G7" s="553"/>
      <c r="H7" s="553"/>
      <c r="I7" s="562"/>
      <c r="J7" s="562"/>
      <c r="K7" s="565"/>
      <c r="L7" s="568"/>
      <c r="M7" s="571"/>
      <c r="N7" s="554"/>
      <c r="O7" s="553"/>
      <c r="P7" s="553"/>
      <c r="Q7" s="553"/>
      <c r="R7" s="553"/>
      <c r="S7" s="553"/>
      <c r="T7" s="553"/>
      <c r="U7" s="562"/>
      <c r="V7" s="562"/>
      <c r="W7" s="565"/>
      <c r="X7" s="568"/>
      <c r="Z7" s="170" t="s">
        <v>28</v>
      </c>
      <c r="AA7" s="205" t="s">
        <v>151</v>
      </c>
      <c r="AB7" s="300">
        <v>14.535</v>
      </c>
      <c r="AC7" s="300">
        <v>14.931</v>
      </c>
      <c r="AD7" s="307">
        <v>14.931</v>
      </c>
      <c r="AE7" s="312" t="s">
        <v>256</v>
      </c>
      <c r="AF7" s="300">
        <v>20.012</v>
      </c>
      <c r="AG7" s="300">
        <v>20.53</v>
      </c>
      <c r="AH7" s="307">
        <v>20.53</v>
      </c>
      <c r="AI7" s="317" t="s">
        <v>265</v>
      </c>
      <c r="AJ7" s="310">
        <v>17.189</v>
      </c>
      <c r="AK7" s="310">
        <v>17.164</v>
      </c>
      <c r="AL7" s="311" t="s">
        <v>250</v>
      </c>
      <c r="AN7" s="308" t="s">
        <v>28</v>
      </c>
      <c r="AO7" s="302" t="s">
        <v>102</v>
      </c>
      <c r="AP7" s="301">
        <v>17.504</v>
      </c>
      <c r="AQ7" s="301">
        <v>18.325</v>
      </c>
      <c r="AR7" s="309">
        <f t="shared" si="0"/>
        <v>18.325</v>
      </c>
      <c r="AS7" s="312" t="s">
        <v>295</v>
      </c>
      <c r="AT7" s="300">
        <v>16.328</v>
      </c>
      <c r="AU7" s="300">
        <v>16.234</v>
      </c>
      <c r="AV7" s="307">
        <f t="shared" si="1"/>
        <v>16.328</v>
      </c>
      <c r="AW7" s="205" t="s">
        <v>100</v>
      </c>
      <c r="AX7" s="300">
        <v>15.192</v>
      </c>
      <c r="AY7" s="300">
        <v>15.098</v>
      </c>
      <c r="AZ7" s="307">
        <f t="shared" si="2"/>
        <v>15.192</v>
      </c>
      <c r="BB7" s="98" t="s">
        <v>28</v>
      </c>
      <c r="BC7" s="329" t="s">
        <v>151</v>
      </c>
      <c r="BD7" s="330">
        <v>14.295</v>
      </c>
      <c r="BE7" s="330">
        <v>14.431</v>
      </c>
      <c r="BF7" s="334">
        <v>14.431</v>
      </c>
      <c r="BG7" s="342" t="s">
        <v>106</v>
      </c>
      <c r="BH7" s="330">
        <v>17.877</v>
      </c>
      <c r="BI7" s="330">
        <v>16.996</v>
      </c>
      <c r="BJ7" s="334">
        <v>17.877</v>
      </c>
      <c r="BK7" s="342" t="s">
        <v>294</v>
      </c>
      <c r="BL7" s="330">
        <v>23.153</v>
      </c>
      <c r="BM7" s="330">
        <v>24.141</v>
      </c>
      <c r="BN7" s="334">
        <v>24.141</v>
      </c>
      <c r="BO7" s="45"/>
      <c r="BP7" s="170" t="s">
        <v>28</v>
      </c>
      <c r="BQ7" s="205" t="s">
        <v>245</v>
      </c>
      <c r="BR7" s="300">
        <v>14.863</v>
      </c>
      <c r="BS7" s="300">
        <v>14.339</v>
      </c>
      <c r="BT7" s="307">
        <f t="shared" si="12"/>
        <v>14.863</v>
      </c>
      <c r="BU7" s="312" t="s">
        <v>259</v>
      </c>
      <c r="BV7" s="300">
        <v>17.628</v>
      </c>
      <c r="BW7" s="300">
        <v>18.406</v>
      </c>
      <c r="BX7" s="307">
        <v>18.406</v>
      </c>
      <c r="BY7" s="312" t="s">
        <v>242</v>
      </c>
      <c r="BZ7" s="300">
        <v>15.008</v>
      </c>
      <c r="CA7" s="300">
        <v>17.202</v>
      </c>
      <c r="CB7" s="307">
        <v>17.202</v>
      </c>
      <c r="CD7" s="366" t="s">
        <v>28</v>
      </c>
      <c r="CE7" s="364" t="s">
        <v>269</v>
      </c>
      <c r="CF7" s="365">
        <v>14.612</v>
      </c>
      <c r="CG7" s="365">
        <v>14.971</v>
      </c>
      <c r="CH7" s="367">
        <v>14.971</v>
      </c>
      <c r="CI7" s="372" t="s">
        <v>239</v>
      </c>
      <c r="CJ7" s="365">
        <v>17.192</v>
      </c>
      <c r="CK7" s="365">
        <v>18.65</v>
      </c>
      <c r="CL7" s="379">
        <v>18.65</v>
      </c>
      <c r="CM7" s="373" t="s">
        <v>311</v>
      </c>
      <c r="CN7" s="370">
        <v>19.882</v>
      </c>
      <c r="CO7" s="370">
        <v>16.047</v>
      </c>
      <c r="CP7" s="371">
        <v>19.882</v>
      </c>
      <c r="CR7" s="170" t="s">
        <v>28</v>
      </c>
      <c r="CS7" s="396" t="s">
        <v>262</v>
      </c>
      <c r="CT7" s="300">
        <v>14.595</v>
      </c>
      <c r="CU7" s="300">
        <v>14.124</v>
      </c>
      <c r="CV7" s="307">
        <v>14.595</v>
      </c>
      <c r="CW7" s="399" t="s">
        <v>236</v>
      </c>
      <c r="CX7" s="300">
        <v>16.241</v>
      </c>
      <c r="CY7" s="300">
        <v>17.241</v>
      </c>
      <c r="CZ7" s="307">
        <v>17.241</v>
      </c>
      <c r="DA7" s="394" t="s">
        <v>265</v>
      </c>
      <c r="DB7" s="310">
        <v>16.613</v>
      </c>
      <c r="DC7" s="310" t="s">
        <v>250</v>
      </c>
      <c r="DD7" s="311" t="s">
        <v>250</v>
      </c>
      <c r="DF7" s="407" t="s">
        <v>28</v>
      </c>
      <c r="DG7" s="396" t="s">
        <v>468</v>
      </c>
      <c r="DH7" s="405">
        <v>14.903</v>
      </c>
      <c r="DI7" s="405">
        <v>15.006</v>
      </c>
      <c r="DJ7" s="408">
        <v>15.006</v>
      </c>
      <c r="DK7" s="399" t="s">
        <v>446</v>
      </c>
      <c r="DL7" s="405">
        <v>18.123</v>
      </c>
      <c r="DM7" s="405">
        <v>17.48</v>
      </c>
      <c r="DN7" s="408">
        <v>18.123</v>
      </c>
      <c r="DT7" s="426" t="s">
        <v>28</v>
      </c>
      <c r="DU7" s="422" t="s">
        <v>262</v>
      </c>
      <c r="DV7" s="421">
        <v>14.43</v>
      </c>
      <c r="DW7" s="421">
        <v>14.2</v>
      </c>
      <c r="DX7" s="428">
        <v>14.43</v>
      </c>
      <c r="DY7" s="437" t="s">
        <v>106</v>
      </c>
      <c r="DZ7" s="421">
        <v>19.3</v>
      </c>
      <c r="EA7" s="421">
        <v>17.72</v>
      </c>
      <c r="EB7" s="428">
        <v>19.3</v>
      </c>
      <c r="EC7" s="439" t="s">
        <v>265</v>
      </c>
      <c r="ED7" s="433">
        <v>16.36</v>
      </c>
      <c r="EE7" s="433" t="s">
        <v>250</v>
      </c>
      <c r="EF7" s="440" t="s">
        <v>250</v>
      </c>
      <c r="EH7" s="426" t="s">
        <v>28</v>
      </c>
      <c r="EI7" s="205" t="s">
        <v>234</v>
      </c>
      <c r="EJ7" s="300">
        <v>14.369</v>
      </c>
      <c r="EK7" s="300">
        <v>14.33</v>
      </c>
      <c r="EL7" s="443">
        <v>14.369</v>
      </c>
      <c r="EM7" s="316" t="s">
        <v>450</v>
      </c>
      <c r="EN7" s="301">
        <v>17.603</v>
      </c>
      <c r="EO7" s="301">
        <v>17.294</v>
      </c>
      <c r="EP7" s="410">
        <v>17.603</v>
      </c>
      <c r="EQ7" s="45"/>
      <c r="ER7" s="45"/>
      <c r="ES7" s="45"/>
      <c r="ET7" s="45"/>
      <c r="EV7" s="170" t="s">
        <v>28</v>
      </c>
      <c r="EW7" s="205" t="s">
        <v>176</v>
      </c>
      <c r="EX7" s="300">
        <v>22.372</v>
      </c>
      <c r="EY7" s="300">
        <v>25.84</v>
      </c>
      <c r="EZ7" s="307">
        <f t="shared" si="3"/>
        <v>25.84</v>
      </c>
      <c r="FA7" s="312" t="s">
        <v>114</v>
      </c>
      <c r="FB7" s="300">
        <v>20.47</v>
      </c>
      <c r="FC7" s="300">
        <v>20.84</v>
      </c>
      <c r="FD7" s="307">
        <f t="shared" si="4"/>
        <v>20.84</v>
      </c>
      <c r="FE7" s="296" t="s">
        <v>281</v>
      </c>
      <c r="FF7" s="298" t="s">
        <v>251</v>
      </c>
      <c r="FG7" s="298" t="s">
        <v>252</v>
      </c>
      <c r="FH7" s="297"/>
      <c r="FJ7" s="170" t="s">
        <v>28</v>
      </c>
      <c r="FK7" s="205" t="s">
        <v>507</v>
      </c>
      <c r="FL7" s="387">
        <v>20.2</v>
      </c>
      <c r="FM7" s="387">
        <v>19.48</v>
      </c>
      <c r="FN7" s="387">
        <f t="shared" si="5"/>
        <v>20.2</v>
      </c>
      <c r="FO7" s="387">
        <v>29.61</v>
      </c>
      <c r="FP7" s="387">
        <v>29.95</v>
      </c>
      <c r="FQ7" s="387">
        <f t="shared" si="6"/>
        <v>29.95</v>
      </c>
      <c r="FR7" s="388">
        <f t="shared" si="7"/>
        <v>20.2</v>
      </c>
      <c r="FT7" s="426" t="s">
        <v>28</v>
      </c>
      <c r="FU7" s="205" t="s">
        <v>592</v>
      </c>
      <c r="FV7" s="387">
        <v>17.33</v>
      </c>
      <c r="FW7" s="387">
        <v>15.95</v>
      </c>
      <c r="FX7" s="388">
        <f t="shared" si="13"/>
        <v>17.33</v>
      </c>
      <c r="FY7" s="312" t="s">
        <v>433</v>
      </c>
      <c r="FZ7" s="387">
        <v>20.22</v>
      </c>
      <c r="GA7" s="387">
        <v>21.25</v>
      </c>
      <c r="GB7" s="388">
        <f t="shared" si="14"/>
        <v>21.25</v>
      </c>
      <c r="GC7" s="317" t="s">
        <v>592</v>
      </c>
      <c r="GD7" s="389" t="s">
        <v>250</v>
      </c>
      <c r="GE7" s="389" t="s">
        <v>250</v>
      </c>
      <c r="GF7" s="390" t="s">
        <v>250</v>
      </c>
      <c r="GH7" s="426" t="s">
        <v>28</v>
      </c>
      <c r="GI7" s="205" t="s">
        <v>233</v>
      </c>
      <c r="GJ7" s="300">
        <v>14.071</v>
      </c>
      <c r="GK7" s="300">
        <v>13.834</v>
      </c>
      <c r="GL7" s="307">
        <f t="shared" si="8"/>
        <v>14.071</v>
      </c>
      <c r="GM7" s="312" t="s">
        <v>109</v>
      </c>
      <c r="GN7" s="300">
        <v>17.435</v>
      </c>
      <c r="GO7" s="300">
        <v>17.979</v>
      </c>
      <c r="GP7" s="307">
        <f t="shared" si="9"/>
        <v>17.979</v>
      </c>
      <c r="GQ7" s="392" t="s">
        <v>253</v>
      </c>
      <c r="GR7" s="300" t="s">
        <v>250</v>
      </c>
      <c r="GS7" s="300" t="s">
        <v>250</v>
      </c>
      <c r="GT7" s="307" t="s">
        <v>250</v>
      </c>
      <c r="GV7" s="170" t="s">
        <v>28</v>
      </c>
      <c r="GW7" s="205" t="s">
        <v>103</v>
      </c>
      <c r="GX7" s="387">
        <v>17.5</v>
      </c>
      <c r="GY7" s="387">
        <v>17.21</v>
      </c>
      <c r="GZ7" s="388">
        <v>17.5</v>
      </c>
      <c r="HA7" s="312" t="s">
        <v>340</v>
      </c>
      <c r="HB7" s="387">
        <v>16.84</v>
      </c>
      <c r="HC7" s="387">
        <v>16.81</v>
      </c>
      <c r="HD7" s="388">
        <v>16.84</v>
      </c>
      <c r="HE7" s="312" t="s">
        <v>298</v>
      </c>
      <c r="HF7" s="387">
        <v>14.69</v>
      </c>
      <c r="HG7" s="387">
        <v>14.85</v>
      </c>
      <c r="HH7" s="388">
        <v>14.85</v>
      </c>
      <c r="HJ7" s="445" t="s">
        <v>28</v>
      </c>
      <c r="HK7" s="396" t="s">
        <v>230</v>
      </c>
      <c r="HL7" s="405">
        <v>14.518</v>
      </c>
      <c r="HM7" s="405">
        <v>14.946</v>
      </c>
      <c r="HN7" s="408">
        <f t="shared" si="10"/>
        <v>14.946</v>
      </c>
      <c r="HO7" s="399" t="s">
        <v>391</v>
      </c>
      <c r="HP7" s="405">
        <v>15.959</v>
      </c>
      <c r="HQ7" s="405">
        <v>18.226</v>
      </c>
      <c r="HR7" s="408">
        <f t="shared" si="11"/>
        <v>18.226</v>
      </c>
      <c r="HV7" s="442"/>
      <c r="HX7" s="170" t="s">
        <v>28</v>
      </c>
      <c r="HY7" s="205" t="s">
        <v>98</v>
      </c>
      <c r="HZ7" s="387">
        <v>17.32</v>
      </c>
      <c r="IA7" s="387">
        <v>17.36</v>
      </c>
      <c r="IB7" s="388">
        <f t="shared" si="15"/>
        <v>17.36</v>
      </c>
      <c r="IC7" s="312" t="s">
        <v>84</v>
      </c>
      <c r="ID7" s="387">
        <v>15.93</v>
      </c>
      <c r="IE7" s="387">
        <v>15.33</v>
      </c>
      <c r="IF7" s="388">
        <f t="shared" si="16"/>
        <v>15.93</v>
      </c>
      <c r="IG7" s="296" t="s">
        <v>281</v>
      </c>
      <c r="IH7" s="298" t="s">
        <v>251</v>
      </c>
      <c r="II7" s="298" t="s">
        <v>252</v>
      </c>
      <c r="IJ7" s="297"/>
    </row>
    <row r="8" spans="1:244" ht="13.5" thickBot="1">
      <c r="A8" s="571"/>
      <c r="B8" s="554"/>
      <c r="C8" s="553"/>
      <c r="D8" s="553"/>
      <c r="E8" s="553"/>
      <c r="F8" s="553"/>
      <c r="G8" s="553"/>
      <c r="H8" s="553"/>
      <c r="I8" s="562"/>
      <c r="J8" s="562"/>
      <c r="K8" s="565"/>
      <c r="L8" s="568"/>
      <c r="M8" s="571"/>
      <c r="N8" s="554"/>
      <c r="O8" s="553"/>
      <c r="P8" s="553"/>
      <c r="Q8" s="553"/>
      <c r="R8" s="553"/>
      <c r="S8" s="553"/>
      <c r="T8" s="553"/>
      <c r="U8" s="562"/>
      <c r="V8" s="562"/>
      <c r="W8" s="565"/>
      <c r="X8" s="568"/>
      <c r="Z8" s="170" t="s">
        <v>25</v>
      </c>
      <c r="AA8" s="205" t="s">
        <v>233</v>
      </c>
      <c r="AB8" s="300">
        <v>14.345</v>
      </c>
      <c r="AC8" s="300">
        <v>15.022</v>
      </c>
      <c r="AD8" s="307">
        <v>15.022</v>
      </c>
      <c r="AE8" s="312" t="s">
        <v>236</v>
      </c>
      <c r="AF8" s="300">
        <v>16.175</v>
      </c>
      <c r="AG8" s="300">
        <v>20.85</v>
      </c>
      <c r="AH8" s="307">
        <v>20.85</v>
      </c>
      <c r="AI8" s="296" t="s">
        <v>282</v>
      </c>
      <c r="AJ8" s="298" t="s">
        <v>251</v>
      </c>
      <c r="AK8" s="298" t="s">
        <v>252</v>
      </c>
      <c r="AL8" s="297"/>
      <c r="AN8" s="170" t="s">
        <v>25</v>
      </c>
      <c r="AO8" s="205" t="s">
        <v>293</v>
      </c>
      <c r="AP8" s="300">
        <v>18.476</v>
      </c>
      <c r="AQ8" s="300">
        <v>17.981</v>
      </c>
      <c r="AR8" s="307">
        <f t="shared" si="0"/>
        <v>18.476</v>
      </c>
      <c r="AS8" s="312" t="s">
        <v>103</v>
      </c>
      <c r="AT8" s="300">
        <v>18.405</v>
      </c>
      <c r="AU8" s="300">
        <v>17.997</v>
      </c>
      <c r="AV8" s="307">
        <f t="shared" si="1"/>
        <v>18.405</v>
      </c>
      <c r="AW8" s="205" t="s">
        <v>298</v>
      </c>
      <c r="AX8" s="300">
        <v>15.976</v>
      </c>
      <c r="AY8" s="300">
        <v>17.565</v>
      </c>
      <c r="AZ8" s="307">
        <f t="shared" si="2"/>
        <v>17.565</v>
      </c>
      <c r="BB8" s="98" t="s">
        <v>25</v>
      </c>
      <c r="BC8" s="329" t="s">
        <v>312</v>
      </c>
      <c r="BD8" s="330">
        <v>13.528</v>
      </c>
      <c r="BE8" s="330">
        <v>14.434</v>
      </c>
      <c r="BF8" s="334">
        <v>14.434</v>
      </c>
      <c r="BG8" s="342" t="s">
        <v>236</v>
      </c>
      <c r="BH8" s="330">
        <v>18.299</v>
      </c>
      <c r="BI8" s="330">
        <v>18.27</v>
      </c>
      <c r="BJ8" s="334">
        <v>18.299</v>
      </c>
      <c r="BK8" s="344" t="s">
        <v>102</v>
      </c>
      <c r="BL8" s="345" t="s">
        <v>250</v>
      </c>
      <c r="BM8" s="345" t="s">
        <v>250</v>
      </c>
      <c r="BN8" s="346" t="s">
        <v>250</v>
      </c>
      <c r="BO8" s="45"/>
      <c r="BP8" s="170" t="s">
        <v>25</v>
      </c>
      <c r="BQ8" s="205" t="s">
        <v>244</v>
      </c>
      <c r="BR8" s="300">
        <v>14.828</v>
      </c>
      <c r="BS8" s="300">
        <v>14.88</v>
      </c>
      <c r="BT8" s="307">
        <f t="shared" si="12"/>
        <v>14.88</v>
      </c>
      <c r="BU8" s="312" t="s">
        <v>264</v>
      </c>
      <c r="BV8" s="300">
        <v>18.556</v>
      </c>
      <c r="BW8" s="300">
        <v>18.396</v>
      </c>
      <c r="BX8" s="307">
        <v>18.556</v>
      </c>
      <c r="BY8" s="312" t="s">
        <v>311</v>
      </c>
      <c r="BZ8" s="300">
        <v>15.073</v>
      </c>
      <c r="CA8" s="300">
        <v>18.135</v>
      </c>
      <c r="CB8" s="307">
        <v>18.135</v>
      </c>
      <c r="CD8" s="366" t="s">
        <v>25</v>
      </c>
      <c r="CE8" s="364" t="s">
        <v>257</v>
      </c>
      <c r="CF8" s="365">
        <v>14.971</v>
      </c>
      <c r="CG8" s="365">
        <v>15.107</v>
      </c>
      <c r="CH8" s="367">
        <v>15.107</v>
      </c>
      <c r="CI8" s="372" t="s">
        <v>248</v>
      </c>
      <c r="CJ8" s="365">
        <v>18.346</v>
      </c>
      <c r="CK8" s="365">
        <v>18.744</v>
      </c>
      <c r="CL8" s="367">
        <v>18.744</v>
      </c>
      <c r="CM8" s="45"/>
      <c r="CN8" s="45"/>
      <c r="CO8" s="45"/>
      <c r="CP8" s="45"/>
      <c r="CR8" s="170" t="s">
        <v>25</v>
      </c>
      <c r="CS8" s="396" t="s">
        <v>263</v>
      </c>
      <c r="CT8" s="300">
        <v>14.493</v>
      </c>
      <c r="CU8" s="300">
        <v>14.645</v>
      </c>
      <c r="CV8" s="307">
        <v>14.645</v>
      </c>
      <c r="CW8" s="399" t="s">
        <v>259</v>
      </c>
      <c r="CX8" s="300">
        <v>16.551</v>
      </c>
      <c r="CY8" s="300">
        <v>17.84</v>
      </c>
      <c r="CZ8" s="307">
        <v>17.84</v>
      </c>
      <c r="DF8" s="407" t="s">
        <v>25</v>
      </c>
      <c r="DG8" s="396" t="s">
        <v>381</v>
      </c>
      <c r="DH8" s="405">
        <v>14.434</v>
      </c>
      <c r="DI8" s="405">
        <v>15.04</v>
      </c>
      <c r="DJ8" s="408">
        <v>15.04</v>
      </c>
      <c r="DK8" s="399" t="s">
        <v>457</v>
      </c>
      <c r="DL8" s="405">
        <v>18.141</v>
      </c>
      <c r="DM8" s="405">
        <v>17.49</v>
      </c>
      <c r="DN8" s="408">
        <v>18.141</v>
      </c>
      <c r="DT8" s="426" t="s">
        <v>25</v>
      </c>
      <c r="DU8" s="422" t="s">
        <v>233</v>
      </c>
      <c r="DV8" s="419">
        <v>14.09</v>
      </c>
      <c r="DW8" s="419">
        <v>14.55</v>
      </c>
      <c r="DX8" s="427">
        <v>14.55</v>
      </c>
      <c r="DY8" s="437" t="s">
        <v>261</v>
      </c>
      <c r="DZ8" s="419">
        <v>18.94</v>
      </c>
      <c r="EA8" s="419">
        <v>19.97</v>
      </c>
      <c r="EB8" s="427">
        <v>19.97</v>
      </c>
      <c r="EC8" s="221"/>
      <c r="ED8" s="221"/>
      <c r="EE8" s="221"/>
      <c r="EF8" s="221"/>
      <c r="EH8" s="426" t="s">
        <v>25</v>
      </c>
      <c r="EI8" s="205" t="s">
        <v>245</v>
      </c>
      <c r="EJ8" s="300">
        <v>14.411</v>
      </c>
      <c r="EK8" s="300">
        <v>14.186</v>
      </c>
      <c r="EL8" s="443">
        <v>14.411</v>
      </c>
      <c r="EM8" s="312" t="s">
        <v>444</v>
      </c>
      <c r="EN8" s="300">
        <v>17.704</v>
      </c>
      <c r="EO8" s="300">
        <v>18.049</v>
      </c>
      <c r="EP8" s="408">
        <v>18.049</v>
      </c>
      <c r="EQ8" s="45"/>
      <c r="ER8" s="45"/>
      <c r="ES8" s="45"/>
      <c r="ET8" s="45"/>
      <c r="EV8" s="170" t="s">
        <v>25</v>
      </c>
      <c r="EW8" s="205" t="s">
        <v>114</v>
      </c>
      <c r="EX8" s="300">
        <v>25.202</v>
      </c>
      <c r="EY8" s="300">
        <v>26.85</v>
      </c>
      <c r="EZ8" s="307">
        <f t="shared" si="3"/>
        <v>26.85</v>
      </c>
      <c r="FA8" s="312" t="s">
        <v>120</v>
      </c>
      <c r="FB8" s="300">
        <v>20.847</v>
      </c>
      <c r="FC8" s="300">
        <v>19.667</v>
      </c>
      <c r="FD8" s="307">
        <f t="shared" si="4"/>
        <v>20.847</v>
      </c>
      <c r="FE8" s="317" t="s">
        <v>114</v>
      </c>
      <c r="FF8" s="310">
        <v>30.739</v>
      </c>
      <c r="FG8" s="310">
        <v>26.729</v>
      </c>
      <c r="FH8" s="311">
        <f>MAX(FF8:FG8)</f>
        <v>30.739</v>
      </c>
      <c r="FJ8" s="170" t="s">
        <v>25</v>
      </c>
      <c r="FK8" s="205" t="s">
        <v>512</v>
      </c>
      <c r="FL8" s="387">
        <v>24.34</v>
      </c>
      <c r="FM8" s="387">
        <v>24.45</v>
      </c>
      <c r="FN8" s="387">
        <f t="shared" si="5"/>
        <v>24.45</v>
      </c>
      <c r="FO8" s="387">
        <v>20.95</v>
      </c>
      <c r="FP8" s="387">
        <v>20.06</v>
      </c>
      <c r="FQ8" s="387">
        <f t="shared" si="6"/>
        <v>20.95</v>
      </c>
      <c r="FR8" s="388">
        <f t="shared" si="7"/>
        <v>20.95</v>
      </c>
      <c r="FT8" s="426" t="s">
        <v>25</v>
      </c>
      <c r="FU8" s="205" t="s">
        <v>589</v>
      </c>
      <c r="FV8" s="387">
        <v>16.43</v>
      </c>
      <c r="FW8" s="387">
        <v>18.1</v>
      </c>
      <c r="FX8" s="388">
        <f t="shared" si="13"/>
        <v>18.1</v>
      </c>
      <c r="FY8" s="312" t="s">
        <v>597</v>
      </c>
      <c r="FZ8" s="387">
        <v>26.51</v>
      </c>
      <c r="GA8" s="387">
        <v>25.66</v>
      </c>
      <c r="GB8" s="388">
        <f t="shared" si="14"/>
        <v>26.51</v>
      </c>
      <c r="GC8" s="221"/>
      <c r="GD8" s="417"/>
      <c r="GE8" s="417"/>
      <c r="GF8" s="417"/>
      <c r="GH8" s="426" t="s">
        <v>25</v>
      </c>
      <c r="GI8" s="205" t="s">
        <v>265</v>
      </c>
      <c r="GJ8" s="300">
        <v>13.437</v>
      </c>
      <c r="GK8" s="300">
        <v>14.146</v>
      </c>
      <c r="GL8" s="307">
        <f t="shared" si="8"/>
        <v>14.146</v>
      </c>
      <c r="GM8" s="312" t="s">
        <v>263</v>
      </c>
      <c r="GN8" s="300">
        <v>19.177</v>
      </c>
      <c r="GO8" s="300">
        <v>19.432</v>
      </c>
      <c r="GP8" s="307">
        <f t="shared" si="9"/>
        <v>19.432</v>
      </c>
      <c r="GQ8" s="333" t="s">
        <v>587</v>
      </c>
      <c r="GR8" s="298" t="s">
        <v>251</v>
      </c>
      <c r="GS8" s="298" t="s">
        <v>252</v>
      </c>
      <c r="GT8" s="297"/>
      <c r="GV8" s="170" t="s">
        <v>25</v>
      </c>
      <c r="GW8" s="205" t="s">
        <v>377</v>
      </c>
      <c r="GX8" s="387">
        <v>16.35</v>
      </c>
      <c r="GY8" s="387">
        <v>17.61</v>
      </c>
      <c r="GZ8" s="388">
        <v>17.61</v>
      </c>
      <c r="HA8" s="312" t="s">
        <v>293</v>
      </c>
      <c r="HB8" s="387">
        <v>16.93</v>
      </c>
      <c r="HC8" s="387">
        <v>13.84</v>
      </c>
      <c r="HD8" s="388">
        <v>16.93</v>
      </c>
      <c r="HE8" s="312" t="s">
        <v>297</v>
      </c>
      <c r="HF8" s="387">
        <v>14.64</v>
      </c>
      <c r="HG8" s="387">
        <v>18.23</v>
      </c>
      <c r="HH8" s="388">
        <v>18.23</v>
      </c>
      <c r="HJ8" s="445" t="s">
        <v>25</v>
      </c>
      <c r="HK8" s="396" t="s">
        <v>240</v>
      </c>
      <c r="HL8" s="405">
        <v>14.295</v>
      </c>
      <c r="HM8" s="405">
        <v>14.971</v>
      </c>
      <c r="HN8" s="408">
        <f t="shared" si="10"/>
        <v>14.971</v>
      </c>
      <c r="HO8" s="399" t="s">
        <v>248</v>
      </c>
      <c r="HP8" s="405">
        <v>18.461</v>
      </c>
      <c r="HQ8" s="405">
        <v>17.799</v>
      </c>
      <c r="HR8" s="408">
        <f t="shared" si="11"/>
        <v>18.461</v>
      </c>
      <c r="HV8" s="442"/>
      <c r="HX8" s="170" t="s">
        <v>25</v>
      </c>
      <c r="HY8" s="205" t="s">
        <v>607</v>
      </c>
      <c r="HZ8" s="387">
        <v>17.57</v>
      </c>
      <c r="IA8" s="387">
        <v>16.06</v>
      </c>
      <c r="IB8" s="388">
        <f t="shared" si="15"/>
        <v>17.57</v>
      </c>
      <c r="IC8" s="312" t="s">
        <v>256</v>
      </c>
      <c r="ID8" s="387">
        <v>16.49</v>
      </c>
      <c r="IE8" s="387">
        <v>15.01</v>
      </c>
      <c r="IF8" s="388">
        <f t="shared" si="16"/>
        <v>16.49</v>
      </c>
      <c r="IG8" s="317" t="s">
        <v>258</v>
      </c>
      <c r="IH8" s="389">
        <v>23.22</v>
      </c>
      <c r="II8" s="389">
        <v>26.63</v>
      </c>
      <c r="IJ8" s="390">
        <v>26.63</v>
      </c>
    </row>
    <row r="9" spans="1:244" ht="13.5" thickBot="1">
      <c r="A9" s="571"/>
      <c r="B9" s="554"/>
      <c r="C9" s="554"/>
      <c r="D9" s="554"/>
      <c r="E9" s="554"/>
      <c r="F9" s="554"/>
      <c r="G9" s="554"/>
      <c r="H9" s="554"/>
      <c r="I9" s="562"/>
      <c r="J9" s="562"/>
      <c r="K9" s="566"/>
      <c r="L9" s="569"/>
      <c r="M9" s="571"/>
      <c r="N9" s="554"/>
      <c r="O9" s="554"/>
      <c r="P9" s="554"/>
      <c r="Q9" s="554"/>
      <c r="R9" s="554"/>
      <c r="S9" s="554"/>
      <c r="T9" s="554"/>
      <c r="U9" s="562"/>
      <c r="V9" s="562"/>
      <c r="W9" s="566"/>
      <c r="X9" s="569"/>
      <c r="Z9" s="170" t="s">
        <v>29</v>
      </c>
      <c r="AA9" s="205" t="s">
        <v>242</v>
      </c>
      <c r="AB9" s="300">
        <v>15.084</v>
      </c>
      <c r="AC9" s="300">
        <v>14.755</v>
      </c>
      <c r="AD9" s="307">
        <v>15.084</v>
      </c>
      <c r="AE9" s="312" t="s">
        <v>106</v>
      </c>
      <c r="AF9" s="300">
        <v>21.061</v>
      </c>
      <c r="AG9" s="300">
        <v>17.559</v>
      </c>
      <c r="AH9" s="307">
        <v>21.061</v>
      </c>
      <c r="AI9" s="316" t="s">
        <v>102</v>
      </c>
      <c r="AJ9" s="301">
        <v>20.15</v>
      </c>
      <c r="AK9" s="301">
        <v>20.86</v>
      </c>
      <c r="AL9" s="309">
        <v>20.86</v>
      </c>
      <c r="AN9" s="170" t="s">
        <v>29</v>
      </c>
      <c r="AO9" s="205" t="s">
        <v>84</v>
      </c>
      <c r="AP9" s="300">
        <v>19</v>
      </c>
      <c r="AQ9" s="300">
        <v>18.762</v>
      </c>
      <c r="AR9" s="307">
        <f t="shared" si="0"/>
        <v>19</v>
      </c>
      <c r="AS9" s="312" t="s">
        <v>294</v>
      </c>
      <c r="AT9" s="300">
        <v>18.838</v>
      </c>
      <c r="AU9" s="300">
        <v>17.001</v>
      </c>
      <c r="AV9" s="307">
        <f t="shared" si="1"/>
        <v>18.838</v>
      </c>
      <c r="AW9" s="205" t="s">
        <v>259</v>
      </c>
      <c r="AX9" s="300">
        <v>31.852</v>
      </c>
      <c r="AY9" s="300">
        <v>31.087</v>
      </c>
      <c r="AZ9" s="307">
        <f t="shared" si="2"/>
        <v>31.852</v>
      </c>
      <c r="BB9" s="98" t="s">
        <v>29</v>
      </c>
      <c r="BC9" s="329" t="s">
        <v>234</v>
      </c>
      <c r="BD9" s="330">
        <v>14.364</v>
      </c>
      <c r="BE9" s="330">
        <v>14.677</v>
      </c>
      <c r="BF9" s="334">
        <v>14.677</v>
      </c>
      <c r="BG9" s="342" t="s">
        <v>323</v>
      </c>
      <c r="BH9" s="330">
        <v>19.074</v>
      </c>
      <c r="BI9" s="330">
        <v>18.971</v>
      </c>
      <c r="BJ9" s="334">
        <v>19.074</v>
      </c>
      <c r="BO9" s="45"/>
      <c r="BP9" s="170" t="s">
        <v>29</v>
      </c>
      <c r="BQ9" s="205" t="s">
        <v>237</v>
      </c>
      <c r="BR9" s="300">
        <v>15.086</v>
      </c>
      <c r="BS9" s="300">
        <v>14.62</v>
      </c>
      <c r="BT9" s="307">
        <f t="shared" si="12"/>
        <v>15.086</v>
      </c>
      <c r="BU9" s="312" t="s">
        <v>262</v>
      </c>
      <c r="BV9" s="300">
        <v>20.102</v>
      </c>
      <c r="BW9" s="300">
        <v>20.737</v>
      </c>
      <c r="BX9" s="307">
        <v>20.737</v>
      </c>
      <c r="BY9" s="317" t="s">
        <v>349</v>
      </c>
      <c r="BZ9" s="310">
        <v>19.312</v>
      </c>
      <c r="CA9" s="310">
        <v>18.741</v>
      </c>
      <c r="CB9" s="311">
        <v>19.312</v>
      </c>
      <c r="CD9" s="366" t="s">
        <v>29</v>
      </c>
      <c r="CE9" s="364" t="s">
        <v>263</v>
      </c>
      <c r="CF9" s="365">
        <v>14.61</v>
      </c>
      <c r="CG9" s="365">
        <v>15.13</v>
      </c>
      <c r="CH9" s="367">
        <v>15.13</v>
      </c>
      <c r="CI9" s="372" t="s">
        <v>383</v>
      </c>
      <c r="CJ9" s="365">
        <v>18.765</v>
      </c>
      <c r="CK9" s="365">
        <v>18.276</v>
      </c>
      <c r="CL9" s="367">
        <v>18.765</v>
      </c>
      <c r="CR9" s="170" t="s">
        <v>29</v>
      </c>
      <c r="CS9" s="396" t="s">
        <v>267</v>
      </c>
      <c r="CT9" s="300">
        <v>14.652</v>
      </c>
      <c r="CU9" s="300">
        <v>13.984</v>
      </c>
      <c r="CV9" s="307">
        <v>14.652</v>
      </c>
      <c r="CW9" s="399" t="s">
        <v>191</v>
      </c>
      <c r="CX9" s="300">
        <v>17.975</v>
      </c>
      <c r="CY9" s="300">
        <v>19.605</v>
      </c>
      <c r="CZ9" s="307">
        <v>19.605</v>
      </c>
      <c r="DF9" s="407" t="s">
        <v>29</v>
      </c>
      <c r="DG9" s="396" t="s">
        <v>454</v>
      </c>
      <c r="DH9" s="405">
        <v>14.532</v>
      </c>
      <c r="DI9" s="405">
        <v>15.15</v>
      </c>
      <c r="DJ9" s="408">
        <v>15.15</v>
      </c>
      <c r="DK9" s="399" t="s">
        <v>374</v>
      </c>
      <c r="DL9" s="405">
        <v>17.552</v>
      </c>
      <c r="DM9" s="405">
        <v>18.393</v>
      </c>
      <c r="DN9" s="408">
        <v>18.393</v>
      </c>
      <c r="DT9" s="426" t="s">
        <v>29</v>
      </c>
      <c r="DU9" s="422" t="s">
        <v>258</v>
      </c>
      <c r="DV9" s="419">
        <v>14.6</v>
      </c>
      <c r="DW9" s="419">
        <v>14.52</v>
      </c>
      <c r="DX9" s="427">
        <v>14.6</v>
      </c>
      <c r="DY9" s="437" t="s">
        <v>253</v>
      </c>
      <c r="DZ9" s="419">
        <v>20.35</v>
      </c>
      <c r="EA9" s="419">
        <v>20.14</v>
      </c>
      <c r="EB9" s="427">
        <v>20.35</v>
      </c>
      <c r="EC9" s="221"/>
      <c r="ED9" s="221"/>
      <c r="EE9" s="221"/>
      <c r="EF9" s="221"/>
      <c r="EH9" s="426" t="s">
        <v>29</v>
      </c>
      <c r="EI9" s="205" t="s">
        <v>262</v>
      </c>
      <c r="EJ9" s="300">
        <v>14.432</v>
      </c>
      <c r="EK9" s="300">
        <v>14.044</v>
      </c>
      <c r="EL9" s="443">
        <v>14.432</v>
      </c>
      <c r="EM9" s="312" t="s">
        <v>109</v>
      </c>
      <c r="EN9" s="300">
        <v>18.814</v>
      </c>
      <c r="EO9" s="300">
        <v>18.799</v>
      </c>
      <c r="EP9" s="408">
        <v>18.814</v>
      </c>
      <c r="EQ9" s="221"/>
      <c r="ER9" s="221"/>
      <c r="ES9" s="221"/>
      <c r="ET9" s="221"/>
      <c r="EV9" s="170" t="s">
        <v>29</v>
      </c>
      <c r="EW9" s="205" t="s">
        <v>179</v>
      </c>
      <c r="EX9" s="300">
        <v>27.932</v>
      </c>
      <c r="EY9" s="300">
        <v>41.573</v>
      </c>
      <c r="EZ9" s="307">
        <f t="shared" si="3"/>
        <v>41.573</v>
      </c>
      <c r="FA9" s="317" t="s">
        <v>98</v>
      </c>
      <c r="FB9" s="310" t="s">
        <v>250</v>
      </c>
      <c r="FC9" s="310" t="s">
        <v>250</v>
      </c>
      <c r="FD9" s="311" t="s">
        <v>250</v>
      </c>
      <c r="FJ9" s="170" t="s">
        <v>29</v>
      </c>
      <c r="FK9" s="205" t="s">
        <v>510</v>
      </c>
      <c r="FL9" s="387">
        <v>23.13</v>
      </c>
      <c r="FM9" s="387">
        <v>27.72</v>
      </c>
      <c r="FN9" s="387">
        <f t="shared" si="5"/>
        <v>27.72</v>
      </c>
      <c r="FO9" s="387">
        <v>98.82</v>
      </c>
      <c r="FP9" s="387">
        <v>98.83</v>
      </c>
      <c r="FQ9" s="387">
        <f t="shared" si="6"/>
        <v>98.83</v>
      </c>
      <c r="FR9" s="388">
        <f t="shared" si="7"/>
        <v>27.72</v>
      </c>
      <c r="FT9" s="426" t="s">
        <v>29</v>
      </c>
      <c r="FU9" s="205" t="s">
        <v>590</v>
      </c>
      <c r="FV9" s="387">
        <v>18.14</v>
      </c>
      <c r="FW9" s="387">
        <v>15.46</v>
      </c>
      <c r="FX9" s="388">
        <f t="shared" si="13"/>
        <v>18.14</v>
      </c>
      <c r="FY9" s="312" t="s">
        <v>426</v>
      </c>
      <c r="FZ9" s="387">
        <v>34.83</v>
      </c>
      <c r="GA9" s="387">
        <v>40.49</v>
      </c>
      <c r="GB9" s="388">
        <f t="shared" si="14"/>
        <v>40.49</v>
      </c>
      <c r="GC9" s="221"/>
      <c r="GD9" s="417"/>
      <c r="GE9" s="417"/>
      <c r="GF9" s="417"/>
      <c r="GH9" s="426" t="s">
        <v>29</v>
      </c>
      <c r="GI9" s="205" t="s">
        <v>230</v>
      </c>
      <c r="GJ9" s="300">
        <v>14.4</v>
      </c>
      <c r="GK9" s="300">
        <v>14.039</v>
      </c>
      <c r="GL9" s="307">
        <f t="shared" si="8"/>
        <v>14.4</v>
      </c>
      <c r="GM9" s="312" t="s">
        <v>261</v>
      </c>
      <c r="GN9" s="300">
        <v>21.164</v>
      </c>
      <c r="GO9" s="300">
        <v>19.587</v>
      </c>
      <c r="GP9" s="307">
        <f t="shared" si="9"/>
        <v>21.164</v>
      </c>
      <c r="GQ9" s="393" t="s">
        <v>102</v>
      </c>
      <c r="GR9" s="301">
        <v>19.976</v>
      </c>
      <c r="GS9" s="301">
        <v>19.311</v>
      </c>
      <c r="GT9" s="309">
        <f>MAX(GR9:GS9)</f>
        <v>19.976</v>
      </c>
      <c r="GV9" s="170" t="s">
        <v>29</v>
      </c>
      <c r="GW9" s="205" t="s">
        <v>256</v>
      </c>
      <c r="GX9" s="387">
        <v>17.55</v>
      </c>
      <c r="GY9" s="387">
        <v>17.75</v>
      </c>
      <c r="GZ9" s="388">
        <v>17.75</v>
      </c>
      <c r="HA9" s="312" t="s">
        <v>84</v>
      </c>
      <c r="HB9" s="387">
        <v>15.56</v>
      </c>
      <c r="HC9" s="387">
        <v>17.1</v>
      </c>
      <c r="HD9" s="388">
        <v>17.1</v>
      </c>
      <c r="HE9" s="312" t="s">
        <v>98</v>
      </c>
      <c r="HF9" s="387">
        <v>21</v>
      </c>
      <c r="HG9" s="387">
        <v>20.96</v>
      </c>
      <c r="HH9" s="388">
        <v>21</v>
      </c>
      <c r="HJ9" s="445" t="s">
        <v>29</v>
      </c>
      <c r="HK9" s="396" t="s">
        <v>253</v>
      </c>
      <c r="HL9" s="405">
        <v>14.974</v>
      </c>
      <c r="HM9" s="405">
        <v>14.726</v>
      </c>
      <c r="HN9" s="408">
        <f t="shared" si="10"/>
        <v>14.974</v>
      </c>
      <c r="HO9" s="399" t="s">
        <v>239</v>
      </c>
      <c r="HP9" s="405">
        <v>16.293</v>
      </c>
      <c r="HQ9" s="405">
        <v>18.482</v>
      </c>
      <c r="HR9" s="408">
        <f t="shared" si="11"/>
        <v>18.482</v>
      </c>
      <c r="HV9" s="442"/>
      <c r="HX9" s="308" t="s">
        <v>29</v>
      </c>
      <c r="HY9" s="302" t="s">
        <v>102</v>
      </c>
      <c r="HZ9" s="473">
        <v>19.13</v>
      </c>
      <c r="IA9" s="473">
        <v>18.75</v>
      </c>
      <c r="IB9" s="474">
        <f>MAX(HZ9:IA9)</f>
        <v>19.13</v>
      </c>
      <c r="IC9" s="312" t="s">
        <v>114</v>
      </c>
      <c r="ID9" s="387">
        <v>15.49</v>
      </c>
      <c r="IE9" s="387">
        <v>16.55</v>
      </c>
      <c r="IF9" s="388">
        <f t="shared" si="16"/>
        <v>16.55</v>
      </c>
      <c r="IG9" s="45"/>
      <c r="IH9" s="45"/>
      <c r="II9" s="45"/>
      <c r="IJ9" s="45"/>
    </row>
    <row r="10" spans="1:244" ht="13.5" thickBot="1">
      <c r="A10" s="571"/>
      <c r="B10" s="554"/>
      <c r="C10" s="554"/>
      <c r="D10" s="554"/>
      <c r="E10" s="554"/>
      <c r="F10" s="554"/>
      <c r="G10" s="554"/>
      <c r="H10" s="554"/>
      <c r="I10" s="563"/>
      <c r="J10" s="563"/>
      <c r="K10" s="566"/>
      <c r="L10" s="569"/>
      <c r="M10" s="571"/>
      <c r="N10" s="554"/>
      <c r="O10" s="554"/>
      <c r="P10" s="554"/>
      <c r="Q10" s="554"/>
      <c r="R10" s="554"/>
      <c r="S10" s="554"/>
      <c r="T10" s="554"/>
      <c r="U10" s="563"/>
      <c r="V10" s="563"/>
      <c r="W10" s="566"/>
      <c r="X10" s="569"/>
      <c r="Z10" s="170" t="s">
        <v>26</v>
      </c>
      <c r="AA10" s="205" t="s">
        <v>236</v>
      </c>
      <c r="AB10" s="300">
        <v>15.096</v>
      </c>
      <c r="AC10" s="300">
        <v>14.932</v>
      </c>
      <c r="AD10" s="307">
        <v>15.096</v>
      </c>
      <c r="AE10" s="312" t="s">
        <v>191</v>
      </c>
      <c r="AF10" s="300">
        <v>19.092</v>
      </c>
      <c r="AG10" s="300">
        <v>21.069</v>
      </c>
      <c r="AH10" s="307">
        <v>21.069</v>
      </c>
      <c r="AI10" s="317" t="s">
        <v>253</v>
      </c>
      <c r="AJ10" s="310">
        <v>25.047</v>
      </c>
      <c r="AK10" s="310">
        <v>24.267</v>
      </c>
      <c r="AL10" s="311">
        <v>25.047</v>
      </c>
      <c r="AN10" s="170" t="s">
        <v>26</v>
      </c>
      <c r="AO10" s="205" t="s">
        <v>86</v>
      </c>
      <c r="AP10" s="300">
        <v>18.086</v>
      </c>
      <c r="AQ10" s="300">
        <v>19.744</v>
      </c>
      <c r="AR10" s="307">
        <f t="shared" si="0"/>
        <v>19.744</v>
      </c>
      <c r="AS10" s="312" t="s">
        <v>296</v>
      </c>
      <c r="AT10" s="300">
        <v>19.032</v>
      </c>
      <c r="AU10" s="300">
        <v>18.678</v>
      </c>
      <c r="AV10" s="307">
        <f t="shared" si="1"/>
        <v>19.032</v>
      </c>
      <c r="AW10" s="205" t="s">
        <v>279</v>
      </c>
      <c r="AX10" s="300" t="s">
        <v>250</v>
      </c>
      <c r="AY10" s="300" t="s">
        <v>250</v>
      </c>
      <c r="AZ10" s="307" t="s">
        <v>250</v>
      </c>
      <c r="BB10" s="98" t="s">
        <v>26</v>
      </c>
      <c r="BC10" s="329" t="s">
        <v>253</v>
      </c>
      <c r="BD10" s="330">
        <v>14.893</v>
      </c>
      <c r="BE10" s="330">
        <v>14.779</v>
      </c>
      <c r="BF10" s="334">
        <v>14.893</v>
      </c>
      <c r="BG10" s="342" t="s">
        <v>324</v>
      </c>
      <c r="BH10" s="330">
        <v>18.765</v>
      </c>
      <c r="BI10" s="330">
        <v>19.186</v>
      </c>
      <c r="BJ10" s="334">
        <v>19.186</v>
      </c>
      <c r="BO10" s="45"/>
      <c r="BP10" s="170" t="s">
        <v>26</v>
      </c>
      <c r="BQ10" s="205" t="s">
        <v>233</v>
      </c>
      <c r="BR10" s="300">
        <v>15.253</v>
      </c>
      <c r="BS10" s="300">
        <v>15.026</v>
      </c>
      <c r="BT10" s="307">
        <f t="shared" si="12"/>
        <v>15.253</v>
      </c>
      <c r="BU10" s="312" t="s">
        <v>191</v>
      </c>
      <c r="BV10" s="300">
        <v>20.881</v>
      </c>
      <c r="BW10" s="300">
        <v>20.121</v>
      </c>
      <c r="BX10" s="307">
        <v>20.881</v>
      </c>
      <c r="BY10" s="356" t="s">
        <v>282</v>
      </c>
      <c r="BZ10" s="164" t="s">
        <v>251</v>
      </c>
      <c r="CA10" s="164" t="s">
        <v>252</v>
      </c>
      <c r="CB10" s="355"/>
      <c r="CD10" s="366" t="s">
        <v>26</v>
      </c>
      <c r="CE10" s="364" t="s">
        <v>264</v>
      </c>
      <c r="CF10" s="365">
        <v>15.003</v>
      </c>
      <c r="CG10" s="365">
        <v>15.132</v>
      </c>
      <c r="CH10" s="367">
        <v>15.132</v>
      </c>
      <c r="CI10" s="372" t="s">
        <v>259</v>
      </c>
      <c r="CJ10" s="365">
        <v>19.248</v>
      </c>
      <c r="CK10" s="365">
        <v>18.161</v>
      </c>
      <c r="CL10" s="367">
        <v>19.248</v>
      </c>
      <c r="CR10" s="170" t="s">
        <v>26</v>
      </c>
      <c r="CS10" s="396" t="s">
        <v>257</v>
      </c>
      <c r="CT10" s="300">
        <v>14.733</v>
      </c>
      <c r="CU10" s="300">
        <v>14.42</v>
      </c>
      <c r="CV10" s="307">
        <v>14.733</v>
      </c>
      <c r="CW10" s="399" t="s">
        <v>263</v>
      </c>
      <c r="CX10" s="300">
        <v>23.159</v>
      </c>
      <c r="CY10" s="300">
        <v>22.979</v>
      </c>
      <c r="CZ10" s="307">
        <v>23.159</v>
      </c>
      <c r="DF10" s="407" t="s">
        <v>26</v>
      </c>
      <c r="DG10" s="396" t="s">
        <v>448</v>
      </c>
      <c r="DH10" s="405">
        <v>14.515</v>
      </c>
      <c r="DI10" s="405">
        <v>15.153</v>
      </c>
      <c r="DJ10" s="408">
        <v>15.153</v>
      </c>
      <c r="DK10" s="399" t="s">
        <v>460</v>
      </c>
      <c r="DL10" s="405">
        <v>18.716</v>
      </c>
      <c r="DM10" s="405">
        <v>18.145</v>
      </c>
      <c r="DN10" s="408">
        <v>18.716</v>
      </c>
      <c r="DT10" s="426" t="s">
        <v>26</v>
      </c>
      <c r="DU10" s="396" t="s">
        <v>253</v>
      </c>
      <c r="DV10" s="419">
        <v>14.59</v>
      </c>
      <c r="DW10" s="419">
        <v>14.65</v>
      </c>
      <c r="DX10" s="427">
        <v>14.65</v>
      </c>
      <c r="DY10" s="437" t="s">
        <v>109</v>
      </c>
      <c r="DZ10" s="421">
        <v>17.4</v>
      </c>
      <c r="EA10" s="421">
        <v>28</v>
      </c>
      <c r="EB10" s="428">
        <v>28</v>
      </c>
      <c r="EC10" s="221"/>
      <c r="ED10" s="221"/>
      <c r="EE10" s="221"/>
      <c r="EF10" s="221"/>
      <c r="EH10" s="426" t="s">
        <v>26</v>
      </c>
      <c r="EI10" s="205" t="s">
        <v>246</v>
      </c>
      <c r="EJ10" s="300">
        <v>14.359</v>
      </c>
      <c r="EK10" s="300">
        <v>14.443</v>
      </c>
      <c r="EL10" s="443">
        <v>14.443</v>
      </c>
      <c r="EM10" s="312" t="s">
        <v>256</v>
      </c>
      <c r="EN10" s="300">
        <v>19.405</v>
      </c>
      <c r="EO10" s="300">
        <v>18.385</v>
      </c>
      <c r="EP10" s="408">
        <v>19.405</v>
      </c>
      <c r="EQ10" s="221"/>
      <c r="ER10" s="221"/>
      <c r="ES10" s="221"/>
      <c r="ET10" s="221"/>
      <c r="EV10" s="447" t="s">
        <v>26</v>
      </c>
      <c r="EW10" s="448" t="s">
        <v>102</v>
      </c>
      <c r="EX10" s="314">
        <v>30.625</v>
      </c>
      <c r="EY10" s="314">
        <v>28.272</v>
      </c>
      <c r="EZ10" s="315" t="s">
        <v>250</v>
      </c>
      <c r="FB10" s="45"/>
      <c r="FJ10" s="449" t="s">
        <v>26</v>
      </c>
      <c r="FK10" s="450" t="s">
        <v>508</v>
      </c>
      <c r="FL10" s="451">
        <v>52.54</v>
      </c>
      <c r="FM10" s="451">
        <v>51.93</v>
      </c>
      <c r="FN10" s="451">
        <f t="shared" si="5"/>
        <v>52.54</v>
      </c>
      <c r="FO10" s="389">
        <v>39.11</v>
      </c>
      <c r="FP10" s="389">
        <v>37.78</v>
      </c>
      <c r="FQ10" s="389">
        <f t="shared" si="6"/>
        <v>39.11</v>
      </c>
      <c r="FR10" s="390">
        <f t="shared" si="7"/>
        <v>39.11</v>
      </c>
      <c r="FT10" s="426" t="s">
        <v>26</v>
      </c>
      <c r="FU10" s="205" t="s">
        <v>430</v>
      </c>
      <c r="FV10" s="387">
        <v>18.15</v>
      </c>
      <c r="FW10" s="387">
        <v>17.88</v>
      </c>
      <c r="FX10" s="388">
        <f t="shared" si="13"/>
        <v>18.15</v>
      </c>
      <c r="FY10" s="312" t="s">
        <v>595</v>
      </c>
      <c r="FZ10" s="387">
        <v>66.13</v>
      </c>
      <c r="GA10" s="387">
        <v>61.67</v>
      </c>
      <c r="GB10" s="388">
        <f t="shared" si="14"/>
        <v>66.13</v>
      </c>
      <c r="GC10" s="221"/>
      <c r="GD10" s="417"/>
      <c r="GE10" s="417"/>
      <c r="GF10" s="417"/>
      <c r="GH10" s="426" t="s">
        <v>26</v>
      </c>
      <c r="GI10" s="205" t="s">
        <v>148</v>
      </c>
      <c r="GJ10" s="300">
        <v>14.287</v>
      </c>
      <c r="GK10" s="300">
        <v>14.494</v>
      </c>
      <c r="GL10" s="307">
        <f t="shared" si="8"/>
        <v>14.494</v>
      </c>
      <c r="GM10" s="312" t="s">
        <v>236</v>
      </c>
      <c r="GN10" s="300">
        <v>21.35</v>
      </c>
      <c r="GO10" s="300">
        <v>21.207</v>
      </c>
      <c r="GP10" s="307">
        <f t="shared" si="9"/>
        <v>21.35</v>
      </c>
      <c r="GQ10" s="394" t="s">
        <v>253</v>
      </c>
      <c r="GR10" s="310">
        <v>24.907</v>
      </c>
      <c r="GS10" s="310">
        <v>20.297</v>
      </c>
      <c r="GT10" s="311">
        <f>MAX(GR10:GS10)</f>
        <v>24.907</v>
      </c>
      <c r="GV10" s="308" t="s">
        <v>26</v>
      </c>
      <c r="GW10" s="302" t="s">
        <v>102</v>
      </c>
      <c r="GX10" s="473">
        <v>19.25</v>
      </c>
      <c r="GY10" s="473">
        <v>16.67</v>
      </c>
      <c r="GZ10" s="474">
        <v>19.25</v>
      </c>
      <c r="HA10" s="312" t="s">
        <v>117</v>
      </c>
      <c r="HB10" s="387">
        <v>16.67</v>
      </c>
      <c r="HC10" s="387">
        <v>18.4</v>
      </c>
      <c r="HD10" s="388">
        <v>18.4</v>
      </c>
      <c r="HE10" s="317" t="s">
        <v>114</v>
      </c>
      <c r="HF10" s="389">
        <v>23.52</v>
      </c>
      <c r="HG10" s="389">
        <v>22.7</v>
      </c>
      <c r="HH10" s="390">
        <v>23.52</v>
      </c>
      <c r="HJ10" s="445" t="s">
        <v>26</v>
      </c>
      <c r="HK10" s="396" t="s">
        <v>231</v>
      </c>
      <c r="HL10" s="405">
        <v>15.128</v>
      </c>
      <c r="HM10" s="405">
        <v>14.585</v>
      </c>
      <c r="HN10" s="408">
        <f t="shared" si="10"/>
        <v>15.128</v>
      </c>
      <c r="HO10" s="399" t="s">
        <v>191</v>
      </c>
      <c r="HP10" s="405">
        <v>18.104</v>
      </c>
      <c r="HQ10" s="405">
        <v>19.026</v>
      </c>
      <c r="HR10" s="408">
        <f t="shared" si="11"/>
        <v>19.026</v>
      </c>
      <c r="HV10" s="442"/>
      <c r="HX10" s="170" t="s">
        <v>26</v>
      </c>
      <c r="HY10" s="205" t="s">
        <v>264</v>
      </c>
      <c r="HZ10" s="387">
        <v>16.65</v>
      </c>
      <c r="IA10" s="387">
        <v>19.54</v>
      </c>
      <c r="IB10" s="388">
        <f t="shared" si="15"/>
        <v>19.54</v>
      </c>
      <c r="IC10" s="312" t="s">
        <v>604</v>
      </c>
      <c r="ID10" s="387">
        <v>16.68</v>
      </c>
      <c r="IE10" s="387">
        <v>17.04</v>
      </c>
      <c r="IF10" s="388">
        <f t="shared" si="16"/>
        <v>17.04</v>
      </c>
      <c r="IG10" s="45"/>
      <c r="IH10" s="45"/>
      <c r="II10" s="45"/>
      <c r="IJ10" s="45"/>
    </row>
    <row r="11" spans="1:244" ht="13.5" thickBot="1">
      <c r="A11" s="170" t="s">
        <v>19</v>
      </c>
      <c r="B11" s="165" t="s">
        <v>98</v>
      </c>
      <c r="C11" s="180">
        <v>1</v>
      </c>
      <c r="D11" s="173"/>
      <c r="E11" s="173"/>
      <c r="F11" s="173"/>
      <c r="G11" s="173"/>
      <c r="H11" s="173"/>
      <c r="I11" s="173"/>
      <c r="J11" s="173"/>
      <c r="K11" s="173"/>
      <c r="L11" s="176"/>
      <c r="M11" s="160" t="s">
        <v>19</v>
      </c>
      <c r="N11" s="167" t="s">
        <v>99</v>
      </c>
      <c r="O11" s="158">
        <v>1</v>
      </c>
      <c r="P11" s="158"/>
      <c r="Q11" s="158"/>
      <c r="R11" s="174"/>
      <c r="S11" s="175"/>
      <c r="T11" s="174"/>
      <c r="U11" s="175"/>
      <c r="V11" s="175"/>
      <c r="W11" s="175"/>
      <c r="X11" s="176"/>
      <c r="Z11" s="170" t="s">
        <v>30</v>
      </c>
      <c r="AA11" s="205" t="s">
        <v>264</v>
      </c>
      <c r="AB11" s="300">
        <v>14.008</v>
      </c>
      <c r="AC11" s="300">
        <v>15.156</v>
      </c>
      <c r="AD11" s="307">
        <v>15.156</v>
      </c>
      <c r="AE11" s="312" t="s">
        <v>261</v>
      </c>
      <c r="AF11" s="300">
        <v>24.106</v>
      </c>
      <c r="AG11" s="300">
        <v>24.137</v>
      </c>
      <c r="AH11" s="307">
        <v>24.137</v>
      </c>
      <c r="AN11" s="170" t="s">
        <v>30</v>
      </c>
      <c r="AO11" s="205" t="s">
        <v>294</v>
      </c>
      <c r="AP11" s="300">
        <v>19.675</v>
      </c>
      <c r="AQ11" s="300">
        <v>20.138</v>
      </c>
      <c r="AR11" s="307">
        <f t="shared" si="0"/>
        <v>20.138</v>
      </c>
      <c r="AS11" s="312" t="s">
        <v>84</v>
      </c>
      <c r="AT11" s="300">
        <v>19.069</v>
      </c>
      <c r="AU11" s="300">
        <v>18.677</v>
      </c>
      <c r="AV11" s="307">
        <f t="shared" si="1"/>
        <v>19.069</v>
      </c>
      <c r="AW11" s="205" t="s">
        <v>280</v>
      </c>
      <c r="AX11" s="300" t="s">
        <v>250</v>
      </c>
      <c r="AY11" s="300" t="s">
        <v>250</v>
      </c>
      <c r="AZ11" s="307" t="s">
        <v>250</v>
      </c>
      <c r="BB11" s="98" t="s">
        <v>30</v>
      </c>
      <c r="BC11" s="329" t="s">
        <v>231</v>
      </c>
      <c r="BD11" s="330">
        <v>14.931</v>
      </c>
      <c r="BE11" s="330">
        <v>14.354</v>
      </c>
      <c r="BF11" s="334">
        <v>14.931</v>
      </c>
      <c r="BG11" s="342" t="s">
        <v>325</v>
      </c>
      <c r="BH11" s="330">
        <v>18.424</v>
      </c>
      <c r="BI11" s="330">
        <v>19.513</v>
      </c>
      <c r="BJ11" s="334">
        <v>19.513</v>
      </c>
      <c r="BO11" s="45"/>
      <c r="BP11" s="170" t="s">
        <v>30</v>
      </c>
      <c r="BQ11" s="205" t="s">
        <v>266</v>
      </c>
      <c r="BR11" s="300">
        <v>15.31</v>
      </c>
      <c r="BS11" s="300">
        <v>14.907</v>
      </c>
      <c r="BT11" s="307">
        <f t="shared" si="12"/>
        <v>15.31</v>
      </c>
      <c r="BU11" s="312" t="s">
        <v>256</v>
      </c>
      <c r="BV11" s="300">
        <v>18.119</v>
      </c>
      <c r="BW11" s="300">
        <v>21.713</v>
      </c>
      <c r="BX11" s="307">
        <v>21.713</v>
      </c>
      <c r="BY11" s="316" t="s">
        <v>102</v>
      </c>
      <c r="BZ11" s="301">
        <v>19.357</v>
      </c>
      <c r="CA11" s="301">
        <v>19.33</v>
      </c>
      <c r="CB11" s="309">
        <v>19.357</v>
      </c>
      <c r="CD11" s="366" t="s">
        <v>30</v>
      </c>
      <c r="CE11" s="364" t="s">
        <v>253</v>
      </c>
      <c r="CF11" s="365">
        <v>14.957</v>
      </c>
      <c r="CG11" s="365">
        <v>15.204</v>
      </c>
      <c r="CH11" s="367">
        <v>15.204</v>
      </c>
      <c r="CI11" s="372" t="s">
        <v>372</v>
      </c>
      <c r="CJ11" s="365">
        <v>18.957</v>
      </c>
      <c r="CK11" s="365">
        <v>19.385</v>
      </c>
      <c r="CL11" s="367">
        <v>19.385</v>
      </c>
      <c r="CR11" s="170" t="s">
        <v>30</v>
      </c>
      <c r="CS11" s="396" t="s">
        <v>234</v>
      </c>
      <c r="CT11" s="300">
        <v>14.491</v>
      </c>
      <c r="CU11" s="300">
        <v>14.746</v>
      </c>
      <c r="CV11" s="307">
        <v>14.746</v>
      </c>
      <c r="CW11" s="399" t="s">
        <v>249</v>
      </c>
      <c r="CX11" s="300">
        <v>19.803</v>
      </c>
      <c r="CY11" s="300">
        <v>27.325</v>
      </c>
      <c r="CZ11" s="307">
        <v>27.325</v>
      </c>
      <c r="DF11" s="407" t="s">
        <v>30</v>
      </c>
      <c r="DG11" s="396" t="s">
        <v>442</v>
      </c>
      <c r="DH11" s="405">
        <v>14.5</v>
      </c>
      <c r="DI11" s="405">
        <v>15.248</v>
      </c>
      <c r="DJ11" s="408">
        <v>15.248</v>
      </c>
      <c r="DK11" s="399" t="s">
        <v>463</v>
      </c>
      <c r="DL11" s="405">
        <v>18.264</v>
      </c>
      <c r="DM11" s="405">
        <v>19.207</v>
      </c>
      <c r="DN11" s="408">
        <v>19.207</v>
      </c>
      <c r="DT11" s="426" t="s">
        <v>30</v>
      </c>
      <c r="DU11" s="422" t="s">
        <v>234</v>
      </c>
      <c r="DV11" s="421">
        <v>14.73</v>
      </c>
      <c r="DW11" s="421">
        <v>14.75</v>
      </c>
      <c r="DX11" s="428">
        <v>14.75</v>
      </c>
      <c r="DY11" s="437" t="s">
        <v>236</v>
      </c>
      <c r="DZ11" s="421" t="s">
        <v>250</v>
      </c>
      <c r="EA11" s="419">
        <v>20.49</v>
      </c>
      <c r="EB11" s="427" t="s">
        <v>250</v>
      </c>
      <c r="EC11" s="221"/>
      <c r="ED11" s="221"/>
      <c r="EE11" s="221"/>
      <c r="EF11" s="221"/>
      <c r="EH11" s="426" t="s">
        <v>30</v>
      </c>
      <c r="EI11" s="205" t="s">
        <v>233</v>
      </c>
      <c r="EJ11" s="300">
        <v>14.246</v>
      </c>
      <c r="EK11" s="300">
        <v>14.63</v>
      </c>
      <c r="EL11" s="443">
        <v>14.63</v>
      </c>
      <c r="EM11" s="312" t="s">
        <v>476</v>
      </c>
      <c r="EN11" s="300">
        <v>20.744</v>
      </c>
      <c r="EO11" s="300">
        <v>19.497</v>
      </c>
      <c r="EP11" s="408">
        <v>20.744</v>
      </c>
      <c r="EQ11" s="221"/>
      <c r="ER11" s="221"/>
      <c r="ES11" s="221"/>
      <c r="ET11" s="221"/>
      <c r="FB11" s="45"/>
      <c r="FJ11" s="456" t="s">
        <v>516</v>
      </c>
      <c r="FK11" s="457" t="s">
        <v>515</v>
      </c>
      <c r="FL11" s="458">
        <v>19.35</v>
      </c>
      <c r="FM11" s="458">
        <v>20.36</v>
      </c>
      <c r="FN11" s="459">
        <f t="shared" si="5"/>
        <v>20.36</v>
      </c>
      <c r="FT11" s="426" t="s">
        <v>30</v>
      </c>
      <c r="FU11" s="205" t="s">
        <v>591</v>
      </c>
      <c r="FV11" s="387">
        <v>17.89</v>
      </c>
      <c r="FW11" s="387">
        <v>18.32</v>
      </c>
      <c r="FX11" s="388">
        <f t="shared" si="13"/>
        <v>18.32</v>
      </c>
      <c r="FY11" s="312" t="s">
        <v>477</v>
      </c>
      <c r="FZ11" s="387" t="s">
        <v>250</v>
      </c>
      <c r="GA11" s="387" t="s">
        <v>250</v>
      </c>
      <c r="GB11" s="388" t="s">
        <v>250</v>
      </c>
      <c r="GC11" s="221"/>
      <c r="GD11" s="417"/>
      <c r="GE11" s="417"/>
      <c r="GF11" s="417"/>
      <c r="GH11" s="426" t="s">
        <v>30</v>
      </c>
      <c r="GI11" s="205" t="s">
        <v>237</v>
      </c>
      <c r="GJ11" s="300">
        <v>14.488</v>
      </c>
      <c r="GK11" s="300">
        <v>14.568</v>
      </c>
      <c r="GL11" s="307">
        <f t="shared" si="8"/>
        <v>14.568</v>
      </c>
      <c r="GM11" s="312" t="s">
        <v>106</v>
      </c>
      <c r="GN11" s="300">
        <v>28.717</v>
      </c>
      <c r="GO11" s="300">
        <v>17.096</v>
      </c>
      <c r="GP11" s="307">
        <f t="shared" si="9"/>
        <v>28.717</v>
      </c>
      <c r="GQ11" s="221"/>
      <c r="GR11" s="221"/>
      <c r="GS11" s="221"/>
      <c r="GT11" s="221"/>
      <c r="GV11" s="170" t="s">
        <v>30</v>
      </c>
      <c r="GW11" s="205" t="s">
        <v>234</v>
      </c>
      <c r="GX11" s="387">
        <v>19.45</v>
      </c>
      <c r="GY11" s="387">
        <v>17.55</v>
      </c>
      <c r="GZ11" s="388">
        <v>19.45</v>
      </c>
      <c r="HA11" s="312" t="s">
        <v>107</v>
      </c>
      <c r="HB11" s="387">
        <v>18.53</v>
      </c>
      <c r="HC11" s="387">
        <v>18.07</v>
      </c>
      <c r="HD11" s="388">
        <v>18.53</v>
      </c>
      <c r="HE11" s="296" t="s">
        <v>281</v>
      </c>
      <c r="HF11" s="298" t="s">
        <v>251</v>
      </c>
      <c r="HG11" s="298" t="s">
        <v>252</v>
      </c>
      <c r="HH11" s="297"/>
      <c r="HJ11" s="445" t="s">
        <v>30</v>
      </c>
      <c r="HK11" s="396" t="s">
        <v>234</v>
      </c>
      <c r="HL11" s="405">
        <v>15.188</v>
      </c>
      <c r="HM11" s="405">
        <v>14.149</v>
      </c>
      <c r="HN11" s="408">
        <f t="shared" si="10"/>
        <v>15.188</v>
      </c>
      <c r="HO11" s="399" t="s">
        <v>256</v>
      </c>
      <c r="HP11" s="405">
        <v>19.121</v>
      </c>
      <c r="HQ11" s="405">
        <v>17.258</v>
      </c>
      <c r="HR11" s="408">
        <f t="shared" si="11"/>
        <v>19.121</v>
      </c>
      <c r="HV11" s="442"/>
      <c r="HX11" s="170" t="s">
        <v>30</v>
      </c>
      <c r="HY11" s="205" t="s">
        <v>259</v>
      </c>
      <c r="HZ11" s="387">
        <v>19.75</v>
      </c>
      <c r="IA11" s="387">
        <v>19.79</v>
      </c>
      <c r="IB11" s="388">
        <f t="shared" si="15"/>
        <v>19.79</v>
      </c>
      <c r="IC11" s="312" t="s">
        <v>294</v>
      </c>
      <c r="ID11" s="387">
        <v>17.93</v>
      </c>
      <c r="IE11" s="387">
        <v>16.02</v>
      </c>
      <c r="IF11" s="388">
        <f t="shared" si="16"/>
        <v>17.93</v>
      </c>
      <c r="IG11" s="45"/>
      <c r="IH11" s="45"/>
      <c r="II11" s="45"/>
      <c r="IJ11" s="45"/>
    </row>
    <row r="12" spans="1:244" ht="13.5" thickBot="1">
      <c r="A12" s="170" t="s">
        <v>23</v>
      </c>
      <c r="B12" s="165" t="s">
        <v>99</v>
      </c>
      <c r="C12" s="180">
        <v>2</v>
      </c>
      <c r="D12" s="173"/>
      <c r="E12" s="173"/>
      <c r="F12" s="173"/>
      <c r="G12" s="173"/>
      <c r="H12" s="173"/>
      <c r="I12" s="173"/>
      <c r="J12" s="173"/>
      <c r="K12" s="173"/>
      <c r="L12" s="176"/>
      <c r="M12" s="160" t="s">
        <v>23</v>
      </c>
      <c r="N12" s="167" t="s">
        <v>84</v>
      </c>
      <c r="O12" s="158">
        <v>2</v>
      </c>
      <c r="P12" s="158"/>
      <c r="Q12" s="158"/>
      <c r="R12" s="174"/>
      <c r="S12" s="175"/>
      <c r="T12" s="174"/>
      <c r="U12" s="175"/>
      <c r="V12" s="175"/>
      <c r="W12" s="175"/>
      <c r="X12" s="176"/>
      <c r="Z12" s="170" t="s">
        <v>24</v>
      </c>
      <c r="AA12" s="205" t="s">
        <v>245</v>
      </c>
      <c r="AB12" s="300">
        <v>14.783</v>
      </c>
      <c r="AC12" s="300">
        <v>15.176</v>
      </c>
      <c r="AD12" s="307">
        <v>15.176</v>
      </c>
      <c r="AE12" s="312" t="s">
        <v>262</v>
      </c>
      <c r="AF12" s="300">
        <v>17.492</v>
      </c>
      <c r="AG12" s="300">
        <v>18.293</v>
      </c>
      <c r="AH12" s="307" t="s">
        <v>250</v>
      </c>
      <c r="AN12" s="170" t="s">
        <v>24</v>
      </c>
      <c r="AO12" s="205" t="s">
        <v>114</v>
      </c>
      <c r="AP12" s="300">
        <v>22.471</v>
      </c>
      <c r="AQ12" s="300">
        <v>24.12</v>
      </c>
      <c r="AR12" s="307">
        <f t="shared" si="0"/>
        <v>24.12</v>
      </c>
      <c r="AS12" s="312" t="s">
        <v>119</v>
      </c>
      <c r="AT12" s="300">
        <v>19.869</v>
      </c>
      <c r="AU12" s="300">
        <v>20.211</v>
      </c>
      <c r="AV12" s="307">
        <f t="shared" si="1"/>
        <v>20.211</v>
      </c>
      <c r="AW12" s="296" t="s">
        <v>281</v>
      </c>
      <c r="AX12" s="298" t="s">
        <v>251</v>
      </c>
      <c r="AY12" s="298" t="s">
        <v>252</v>
      </c>
      <c r="AZ12" s="297"/>
      <c r="BB12" s="98" t="s">
        <v>24</v>
      </c>
      <c r="BC12" s="329" t="s">
        <v>230</v>
      </c>
      <c r="BD12" s="330">
        <v>15.095</v>
      </c>
      <c r="BE12" s="330">
        <v>14.35</v>
      </c>
      <c r="BF12" s="334">
        <v>15.095</v>
      </c>
      <c r="BG12" s="342" t="s">
        <v>317</v>
      </c>
      <c r="BH12" s="330">
        <v>20.056</v>
      </c>
      <c r="BI12" s="330">
        <v>18.436</v>
      </c>
      <c r="BJ12" s="334">
        <v>20.056</v>
      </c>
      <c r="BO12" s="45"/>
      <c r="BP12" s="170" t="s">
        <v>24</v>
      </c>
      <c r="BQ12" s="205" t="s">
        <v>258</v>
      </c>
      <c r="BR12" s="300">
        <v>14.875</v>
      </c>
      <c r="BS12" s="300">
        <v>15.329</v>
      </c>
      <c r="BT12" s="307">
        <f t="shared" si="12"/>
        <v>15.329</v>
      </c>
      <c r="BU12" s="312" t="s">
        <v>242</v>
      </c>
      <c r="BV12" s="300">
        <v>22.544</v>
      </c>
      <c r="BW12" s="300">
        <v>23.665</v>
      </c>
      <c r="BX12" s="307">
        <v>23.665</v>
      </c>
      <c r="BY12" s="317" t="s">
        <v>253</v>
      </c>
      <c r="BZ12" s="310">
        <v>22.19</v>
      </c>
      <c r="CA12" s="310">
        <v>21.678</v>
      </c>
      <c r="CB12" s="311">
        <v>22.19</v>
      </c>
      <c r="CD12" s="366" t="s">
        <v>24</v>
      </c>
      <c r="CE12" s="364" t="s">
        <v>265</v>
      </c>
      <c r="CF12" s="365">
        <v>15.251</v>
      </c>
      <c r="CG12" s="365">
        <v>14.372</v>
      </c>
      <c r="CH12" s="367">
        <v>15.251</v>
      </c>
      <c r="CI12" s="372" t="s">
        <v>236</v>
      </c>
      <c r="CJ12" s="365">
        <v>20.155</v>
      </c>
      <c r="CK12" s="365">
        <v>19.861</v>
      </c>
      <c r="CL12" s="367">
        <v>20.155</v>
      </c>
      <c r="CR12" s="170" t="s">
        <v>24</v>
      </c>
      <c r="CS12" s="396" t="s">
        <v>231</v>
      </c>
      <c r="CT12" s="300">
        <v>14.881</v>
      </c>
      <c r="CU12" s="300">
        <v>14.657</v>
      </c>
      <c r="CV12" s="307">
        <v>14.881</v>
      </c>
      <c r="CW12" s="399" t="s">
        <v>253</v>
      </c>
      <c r="CX12" s="300" t="s">
        <v>398</v>
      </c>
      <c r="CY12" s="300" t="s">
        <v>398</v>
      </c>
      <c r="CZ12" s="307" t="s">
        <v>250</v>
      </c>
      <c r="DF12" s="407" t="s">
        <v>24</v>
      </c>
      <c r="DG12" s="396" t="s">
        <v>231</v>
      </c>
      <c r="DH12" s="405">
        <v>14.79</v>
      </c>
      <c r="DI12" s="405">
        <v>15.28</v>
      </c>
      <c r="DJ12" s="408">
        <v>15.28</v>
      </c>
      <c r="DK12" s="399" t="s">
        <v>441</v>
      </c>
      <c r="DL12" s="405">
        <v>20.082</v>
      </c>
      <c r="DM12" s="405">
        <v>18.082</v>
      </c>
      <c r="DN12" s="408">
        <v>20.082</v>
      </c>
      <c r="DT12" s="426" t="s">
        <v>24</v>
      </c>
      <c r="DU12" s="422" t="s">
        <v>265</v>
      </c>
      <c r="DV12" s="421">
        <v>14.01</v>
      </c>
      <c r="DW12" s="421">
        <v>14.93</v>
      </c>
      <c r="DX12" s="428">
        <v>14.93</v>
      </c>
      <c r="DY12" s="437" t="s">
        <v>191</v>
      </c>
      <c r="DZ12" s="419" t="s">
        <v>250</v>
      </c>
      <c r="EA12" s="419">
        <v>21.87</v>
      </c>
      <c r="EB12" s="427" t="s">
        <v>250</v>
      </c>
      <c r="EC12" s="221"/>
      <c r="ED12" s="221"/>
      <c r="EE12" s="221"/>
      <c r="EF12" s="221"/>
      <c r="EH12" s="426" t="s">
        <v>24</v>
      </c>
      <c r="EI12" s="205" t="s">
        <v>258</v>
      </c>
      <c r="EJ12" s="300">
        <v>14.817</v>
      </c>
      <c r="EK12" s="300">
        <v>14.726</v>
      </c>
      <c r="EL12" s="443">
        <v>14.817</v>
      </c>
      <c r="EM12" s="312" t="s">
        <v>458</v>
      </c>
      <c r="EN12" s="300">
        <v>21.011</v>
      </c>
      <c r="EO12" s="300">
        <v>21.151</v>
      </c>
      <c r="EP12" s="408">
        <v>21.151</v>
      </c>
      <c r="EQ12" s="221"/>
      <c r="ER12" s="221"/>
      <c r="ES12" s="221"/>
      <c r="ET12" s="221"/>
      <c r="EV12" s="299" t="s">
        <v>110</v>
      </c>
      <c r="FB12" s="45"/>
      <c r="FJ12" s="460" t="s">
        <v>519</v>
      </c>
      <c r="FK12" s="461"/>
      <c r="FL12" s="462" t="s">
        <v>251</v>
      </c>
      <c r="FM12" s="462" t="s">
        <v>252</v>
      </c>
      <c r="FN12" s="463"/>
      <c r="FT12" s="426" t="s">
        <v>24</v>
      </c>
      <c r="FU12" s="205" t="s">
        <v>429</v>
      </c>
      <c r="FV12" s="387">
        <v>16.53</v>
      </c>
      <c r="FW12" s="387">
        <v>18.64</v>
      </c>
      <c r="FX12" s="388">
        <f t="shared" si="13"/>
        <v>18.64</v>
      </c>
      <c r="FY12" s="312" t="s">
        <v>425</v>
      </c>
      <c r="FZ12" s="387" t="s">
        <v>250</v>
      </c>
      <c r="GA12" s="387" t="s">
        <v>250</v>
      </c>
      <c r="GB12" s="388" t="s">
        <v>250</v>
      </c>
      <c r="GC12" s="221"/>
      <c r="GD12" s="417"/>
      <c r="GE12" s="417"/>
      <c r="GF12" s="417"/>
      <c r="GH12" s="426" t="s">
        <v>24</v>
      </c>
      <c r="GI12" s="205" t="s">
        <v>259</v>
      </c>
      <c r="GJ12" s="300">
        <v>14.731</v>
      </c>
      <c r="GK12" s="300">
        <v>14.258</v>
      </c>
      <c r="GL12" s="307">
        <f t="shared" si="8"/>
        <v>14.731</v>
      </c>
      <c r="GM12" s="312" t="s">
        <v>239</v>
      </c>
      <c r="GN12" s="300">
        <v>32.802</v>
      </c>
      <c r="GO12" s="300">
        <v>32.971</v>
      </c>
      <c r="GP12" s="307">
        <f t="shared" si="9"/>
        <v>32.971</v>
      </c>
      <c r="GQ12" s="221"/>
      <c r="GR12" s="221"/>
      <c r="GS12" s="221"/>
      <c r="GT12" s="221"/>
      <c r="GV12" s="170" t="s">
        <v>24</v>
      </c>
      <c r="GW12" s="205" t="s">
        <v>264</v>
      </c>
      <c r="GX12" s="387">
        <v>23.92</v>
      </c>
      <c r="GY12" s="387">
        <v>24.33</v>
      </c>
      <c r="GZ12" s="388">
        <v>24.33</v>
      </c>
      <c r="HA12" s="312" t="s">
        <v>177</v>
      </c>
      <c r="HB12" s="387">
        <v>19.17</v>
      </c>
      <c r="HC12" s="387">
        <v>19.07</v>
      </c>
      <c r="HD12" s="388">
        <v>19.17</v>
      </c>
      <c r="HE12" s="312" t="s">
        <v>258</v>
      </c>
      <c r="HF12" s="387">
        <v>28.82</v>
      </c>
      <c r="HG12" s="387">
        <v>26.9</v>
      </c>
      <c r="HH12" s="388">
        <v>28.82</v>
      </c>
      <c r="HJ12" s="445" t="s">
        <v>24</v>
      </c>
      <c r="HK12" s="396" t="s">
        <v>233</v>
      </c>
      <c r="HL12" s="405">
        <v>15.21</v>
      </c>
      <c r="HM12" s="405">
        <v>13.546</v>
      </c>
      <c r="HN12" s="408">
        <f t="shared" si="10"/>
        <v>15.21</v>
      </c>
      <c r="HO12" s="399" t="s">
        <v>263</v>
      </c>
      <c r="HP12" s="405">
        <v>19.646</v>
      </c>
      <c r="HQ12" s="405">
        <v>16.89</v>
      </c>
      <c r="HR12" s="408">
        <f t="shared" si="11"/>
        <v>19.646</v>
      </c>
      <c r="HV12" s="442"/>
      <c r="HX12" s="170" t="s">
        <v>24</v>
      </c>
      <c r="HY12" s="205" t="s">
        <v>234</v>
      </c>
      <c r="HZ12" s="387">
        <v>20.24</v>
      </c>
      <c r="IA12" s="387">
        <v>19.98</v>
      </c>
      <c r="IB12" s="388">
        <f t="shared" si="15"/>
        <v>20.24</v>
      </c>
      <c r="IC12" s="312" t="s">
        <v>605</v>
      </c>
      <c r="ID12" s="387">
        <v>21.35</v>
      </c>
      <c r="IE12" s="387">
        <v>21.08</v>
      </c>
      <c r="IF12" s="388">
        <f t="shared" si="16"/>
        <v>21.35</v>
      </c>
      <c r="IG12" s="45"/>
      <c r="IH12" s="45"/>
      <c r="II12" s="45"/>
      <c r="IJ12" s="45"/>
    </row>
    <row r="13" spans="1:244" ht="13.5" thickBot="1">
      <c r="A13" s="170" t="s">
        <v>22</v>
      </c>
      <c r="B13" s="165" t="s">
        <v>105</v>
      </c>
      <c r="C13" s="180">
        <v>3</v>
      </c>
      <c r="D13" s="173"/>
      <c r="E13" s="173"/>
      <c r="F13" s="173"/>
      <c r="G13" s="173"/>
      <c r="H13" s="173"/>
      <c r="I13" s="173"/>
      <c r="J13" s="173"/>
      <c r="K13" s="173"/>
      <c r="L13" s="176"/>
      <c r="M13" s="160" t="s">
        <v>22</v>
      </c>
      <c r="N13" s="167" t="s">
        <v>100</v>
      </c>
      <c r="O13" s="158">
        <v>3</v>
      </c>
      <c r="P13" s="158"/>
      <c r="Q13" s="158"/>
      <c r="R13" s="175"/>
      <c r="S13" s="175"/>
      <c r="T13" s="175"/>
      <c r="U13" s="175"/>
      <c r="V13" s="175"/>
      <c r="W13" s="175"/>
      <c r="X13" s="176"/>
      <c r="Z13" s="170" t="s">
        <v>21</v>
      </c>
      <c r="AA13" s="205" t="s">
        <v>253</v>
      </c>
      <c r="AB13" s="300">
        <v>15.381</v>
      </c>
      <c r="AC13" s="300">
        <v>15.372</v>
      </c>
      <c r="AD13" s="307">
        <v>15.381</v>
      </c>
      <c r="AE13" s="313" t="s">
        <v>102</v>
      </c>
      <c r="AF13" s="314" t="s">
        <v>250</v>
      </c>
      <c r="AG13" s="314" t="s">
        <v>250</v>
      </c>
      <c r="AH13" s="315" t="s">
        <v>250</v>
      </c>
      <c r="AN13" s="170" t="s">
        <v>21</v>
      </c>
      <c r="AO13" s="205" t="s">
        <v>103</v>
      </c>
      <c r="AP13" s="300">
        <v>27.3</v>
      </c>
      <c r="AQ13" s="300">
        <v>27.761</v>
      </c>
      <c r="AR13" s="307">
        <f t="shared" si="0"/>
        <v>27.761</v>
      </c>
      <c r="AS13" s="312" t="s">
        <v>114</v>
      </c>
      <c r="AT13" s="300">
        <v>20.196</v>
      </c>
      <c r="AU13" s="300">
        <v>21.632</v>
      </c>
      <c r="AV13" s="307">
        <f t="shared" si="1"/>
        <v>21.632</v>
      </c>
      <c r="AW13" s="312" t="s">
        <v>258</v>
      </c>
      <c r="AX13" s="300">
        <v>30.992</v>
      </c>
      <c r="AY13" s="300">
        <v>29.045</v>
      </c>
      <c r="AZ13" s="307">
        <f>MAX(AX13:AY13)</f>
        <v>30.992</v>
      </c>
      <c r="BB13" s="98" t="s">
        <v>21</v>
      </c>
      <c r="BC13" s="329" t="s">
        <v>313</v>
      </c>
      <c r="BD13" s="330">
        <v>15.098</v>
      </c>
      <c r="BE13" s="330">
        <v>15.004</v>
      </c>
      <c r="BF13" s="334">
        <v>15.098</v>
      </c>
      <c r="BG13" s="342" t="s">
        <v>242</v>
      </c>
      <c r="BH13" s="330">
        <v>21.854</v>
      </c>
      <c r="BI13" s="330">
        <v>16.183</v>
      </c>
      <c r="BJ13" s="334">
        <v>21.854</v>
      </c>
      <c r="BP13" s="170" t="s">
        <v>21</v>
      </c>
      <c r="BQ13" s="205" t="s">
        <v>262</v>
      </c>
      <c r="BR13" s="300">
        <v>15.386</v>
      </c>
      <c r="BS13" s="300">
        <v>14.792</v>
      </c>
      <c r="BT13" s="307">
        <f t="shared" si="12"/>
        <v>15.386</v>
      </c>
      <c r="BU13" s="312" t="s">
        <v>109</v>
      </c>
      <c r="BV13" s="300">
        <v>22.643</v>
      </c>
      <c r="BW13" s="300">
        <v>23.852</v>
      </c>
      <c r="BX13" s="307">
        <v>23.852</v>
      </c>
      <c r="CD13" s="366" t="s">
        <v>21</v>
      </c>
      <c r="CE13" s="364" t="s">
        <v>237</v>
      </c>
      <c r="CF13" s="365">
        <v>15.33</v>
      </c>
      <c r="CG13" s="365">
        <v>15.093</v>
      </c>
      <c r="CH13" s="367">
        <v>15.33</v>
      </c>
      <c r="CI13" s="372" t="s">
        <v>344</v>
      </c>
      <c r="CJ13" s="365">
        <v>20.499</v>
      </c>
      <c r="CK13" s="365">
        <v>17.823</v>
      </c>
      <c r="CL13" s="367">
        <v>20.499</v>
      </c>
      <c r="CR13" s="170" t="s">
        <v>21</v>
      </c>
      <c r="CS13" s="396" t="s">
        <v>230</v>
      </c>
      <c r="CT13" s="300">
        <v>14.396</v>
      </c>
      <c r="CU13" s="300">
        <v>14.945</v>
      </c>
      <c r="CV13" s="307">
        <v>14.945</v>
      </c>
      <c r="CW13" s="399" t="s">
        <v>264</v>
      </c>
      <c r="CX13" s="300" t="s">
        <v>250</v>
      </c>
      <c r="CY13" s="300" t="s">
        <v>250</v>
      </c>
      <c r="CZ13" s="307" t="s">
        <v>250</v>
      </c>
      <c r="DF13" s="407" t="s">
        <v>21</v>
      </c>
      <c r="DG13" s="396" t="s">
        <v>453</v>
      </c>
      <c r="DH13" s="405">
        <v>15.302</v>
      </c>
      <c r="DI13" s="405">
        <v>15.223</v>
      </c>
      <c r="DJ13" s="408">
        <v>15.302</v>
      </c>
      <c r="DK13" s="398" t="s">
        <v>450</v>
      </c>
      <c r="DL13" s="406">
        <v>20.437</v>
      </c>
      <c r="DM13" s="406">
        <v>16.641</v>
      </c>
      <c r="DN13" s="410">
        <v>20.437</v>
      </c>
      <c r="DT13" s="426" t="s">
        <v>21</v>
      </c>
      <c r="DU13" s="422" t="s">
        <v>242</v>
      </c>
      <c r="DV13" s="421">
        <v>15.23</v>
      </c>
      <c r="DW13" s="421">
        <v>14.2</v>
      </c>
      <c r="DX13" s="427">
        <v>15.23</v>
      </c>
      <c r="DY13" s="437" t="s">
        <v>256</v>
      </c>
      <c r="DZ13" s="421" t="s">
        <v>250</v>
      </c>
      <c r="EA13" s="421" t="s">
        <v>250</v>
      </c>
      <c r="EB13" s="427" t="s">
        <v>250</v>
      </c>
      <c r="EC13" s="221"/>
      <c r="ED13" s="221"/>
      <c r="EE13" s="221"/>
      <c r="EF13" s="221"/>
      <c r="EH13" s="426" t="s">
        <v>21</v>
      </c>
      <c r="EI13" s="205" t="s">
        <v>230</v>
      </c>
      <c r="EJ13" s="300">
        <v>14.669</v>
      </c>
      <c r="EK13" s="300">
        <v>14.892</v>
      </c>
      <c r="EL13" s="443">
        <v>14.892</v>
      </c>
      <c r="EM13" s="312" t="s">
        <v>489</v>
      </c>
      <c r="EN13" s="300">
        <v>23</v>
      </c>
      <c r="EO13" s="300">
        <v>16.909</v>
      </c>
      <c r="EP13" s="408">
        <v>23</v>
      </c>
      <c r="EQ13" s="221"/>
      <c r="ER13" s="221"/>
      <c r="ES13" s="221"/>
      <c r="ET13" s="221"/>
      <c r="EV13" s="206" t="s">
        <v>283</v>
      </c>
      <c r="EW13" s="547" t="s">
        <v>135</v>
      </c>
      <c r="EX13" s="531"/>
      <c r="FB13" s="45"/>
      <c r="FJ13" s="452" t="s">
        <v>516</v>
      </c>
      <c r="FK13" s="453" t="s">
        <v>517</v>
      </c>
      <c r="FL13" s="454">
        <v>36.96</v>
      </c>
      <c r="FM13" s="454">
        <v>37.99</v>
      </c>
      <c r="FN13" s="455">
        <f>MAX(FL13:FM13)</f>
        <v>37.99</v>
      </c>
      <c r="FT13" s="429" t="s">
        <v>21</v>
      </c>
      <c r="FU13" s="302" t="s">
        <v>102</v>
      </c>
      <c r="FV13" s="473">
        <v>19.35</v>
      </c>
      <c r="FW13" s="473">
        <v>15.85</v>
      </c>
      <c r="FX13" s="474">
        <f t="shared" si="13"/>
        <v>19.35</v>
      </c>
      <c r="FY13" s="312" t="s">
        <v>598</v>
      </c>
      <c r="FZ13" s="387" t="s">
        <v>250</v>
      </c>
      <c r="GA13" s="387" t="s">
        <v>250</v>
      </c>
      <c r="GB13" s="388" t="s">
        <v>250</v>
      </c>
      <c r="GC13" s="221"/>
      <c r="GD13" s="417"/>
      <c r="GE13" s="417"/>
      <c r="GF13" s="417"/>
      <c r="GH13" s="426" t="s">
        <v>21</v>
      </c>
      <c r="GI13" s="205" t="s">
        <v>240</v>
      </c>
      <c r="GJ13" s="300">
        <v>14.724</v>
      </c>
      <c r="GK13" s="300">
        <v>14.77</v>
      </c>
      <c r="GL13" s="307">
        <f t="shared" si="8"/>
        <v>14.77</v>
      </c>
      <c r="GM13" s="312" t="s">
        <v>264</v>
      </c>
      <c r="GN13" s="300" t="s">
        <v>250</v>
      </c>
      <c r="GO13" s="300" t="s">
        <v>250</v>
      </c>
      <c r="GP13" s="307" t="s">
        <v>250</v>
      </c>
      <c r="GQ13" s="221"/>
      <c r="GR13" s="221"/>
      <c r="GS13" s="221"/>
      <c r="GT13" s="221"/>
      <c r="GV13" s="170" t="s">
        <v>21</v>
      </c>
      <c r="GW13" s="205" t="s">
        <v>340</v>
      </c>
      <c r="GX13" s="387">
        <v>24.16</v>
      </c>
      <c r="GY13" s="387">
        <v>25.07</v>
      </c>
      <c r="GZ13" s="388">
        <v>25.07</v>
      </c>
      <c r="HA13" s="312" t="s">
        <v>294</v>
      </c>
      <c r="HB13" s="387">
        <v>19.75</v>
      </c>
      <c r="HC13" s="387">
        <v>21.45</v>
      </c>
      <c r="HD13" s="388">
        <v>21.45</v>
      </c>
      <c r="HE13" s="312" t="s">
        <v>84</v>
      </c>
      <c r="HF13" s="387">
        <v>41.81</v>
      </c>
      <c r="HG13" s="387">
        <v>39.27</v>
      </c>
      <c r="HH13" s="388">
        <v>41.81</v>
      </c>
      <c r="HJ13" s="445" t="s">
        <v>21</v>
      </c>
      <c r="HK13" s="396" t="s">
        <v>265</v>
      </c>
      <c r="HL13" s="405">
        <v>14.563</v>
      </c>
      <c r="HM13" s="405">
        <v>15.428</v>
      </c>
      <c r="HN13" s="408">
        <f t="shared" si="10"/>
        <v>15.428</v>
      </c>
      <c r="HO13" s="399" t="s">
        <v>261</v>
      </c>
      <c r="HP13" s="405">
        <v>19.27</v>
      </c>
      <c r="HQ13" s="405">
        <v>20.826</v>
      </c>
      <c r="HR13" s="408">
        <f t="shared" si="11"/>
        <v>20.826</v>
      </c>
      <c r="HV13" s="442"/>
      <c r="HX13" s="170" t="s">
        <v>21</v>
      </c>
      <c r="HY13" s="205" t="s">
        <v>633</v>
      </c>
      <c r="HZ13" s="387">
        <v>20.27</v>
      </c>
      <c r="IA13" s="387">
        <v>20.32</v>
      </c>
      <c r="IB13" s="388">
        <f t="shared" si="15"/>
        <v>20.32</v>
      </c>
      <c r="IC13" s="312" t="s">
        <v>103</v>
      </c>
      <c r="ID13" s="387">
        <v>24.69</v>
      </c>
      <c r="IE13" s="387">
        <v>26.91</v>
      </c>
      <c r="IF13" s="388">
        <f t="shared" si="16"/>
        <v>26.91</v>
      </c>
      <c r="IG13" s="45"/>
      <c r="IH13" s="45"/>
      <c r="II13" s="45"/>
      <c r="IJ13" s="45"/>
    </row>
    <row r="14" spans="1:244" ht="13.5" thickBot="1">
      <c r="A14" s="170" t="s">
        <v>20</v>
      </c>
      <c r="B14" s="165" t="s">
        <v>103</v>
      </c>
      <c r="C14" s="180">
        <v>4</v>
      </c>
      <c r="D14" s="173"/>
      <c r="E14" s="173"/>
      <c r="F14" s="173"/>
      <c r="G14" s="173"/>
      <c r="H14" s="173"/>
      <c r="I14" s="173"/>
      <c r="J14" s="173"/>
      <c r="K14" s="173"/>
      <c r="L14" s="176"/>
      <c r="M14" s="160" t="s">
        <v>20</v>
      </c>
      <c r="N14" s="167" t="s">
        <v>164</v>
      </c>
      <c r="O14" s="158">
        <v>4</v>
      </c>
      <c r="P14" s="158"/>
      <c r="Q14" s="158"/>
      <c r="R14" s="174"/>
      <c r="S14" s="175"/>
      <c r="T14" s="174"/>
      <c r="U14" s="175"/>
      <c r="V14" s="175"/>
      <c r="W14" s="175"/>
      <c r="X14" s="176"/>
      <c r="Z14" s="170" t="s">
        <v>35</v>
      </c>
      <c r="AA14" s="205" t="s">
        <v>261</v>
      </c>
      <c r="AB14" s="300">
        <v>15.049</v>
      </c>
      <c r="AC14" s="300">
        <v>15.424</v>
      </c>
      <c r="AD14" s="307">
        <v>15.424</v>
      </c>
      <c r="AN14" s="170" t="s">
        <v>35</v>
      </c>
      <c r="AO14" s="205" t="s">
        <v>178</v>
      </c>
      <c r="AP14" s="300">
        <v>19.117</v>
      </c>
      <c r="AQ14" s="300">
        <v>29.906</v>
      </c>
      <c r="AR14" s="307">
        <f t="shared" si="0"/>
        <v>29.906</v>
      </c>
      <c r="AS14" s="312" t="s">
        <v>86</v>
      </c>
      <c r="AT14" s="300">
        <v>22.647</v>
      </c>
      <c r="AU14" s="300">
        <v>20.425</v>
      </c>
      <c r="AV14" s="307">
        <f t="shared" si="1"/>
        <v>22.647</v>
      </c>
      <c r="AW14" s="312" t="s">
        <v>114</v>
      </c>
      <c r="AX14" s="300">
        <v>34.516</v>
      </c>
      <c r="AY14" s="300">
        <v>36.316</v>
      </c>
      <c r="AZ14" s="307">
        <f>MAX(AX14:AY14)</f>
        <v>36.316</v>
      </c>
      <c r="BB14" s="98" t="s">
        <v>35</v>
      </c>
      <c r="BC14" s="329" t="s">
        <v>268</v>
      </c>
      <c r="BD14" s="330">
        <v>15.136</v>
      </c>
      <c r="BE14" s="330">
        <v>13.943</v>
      </c>
      <c r="BF14" s="334">
        <v>15.136</v>
      </c>
      <c r="BG14" s="342" t="s">
        <v>191</v>
      </c>
      <c r="BH14" s="330">
        <v>17.918</v>
      </c>
      <c r="BI14" s="330">
        <v>24.506</v>
      </c>
      <c r="BJ14" s="334">
        <v>24.506</v>
      </c>
      <c r="BP14" s="170" t="s">
        <v>35</v>
      </c>
      <c r="BQ14" s="205" t="s">
        <v>261</v>
      </c>
      <c r="BR14" s="300">
        <v>15.421</v>
      </c>
      <c r="BS14" s="300">
        <v>15.343</v>
      </c>
      <c r="BT14" s="307">
        <f t="shared" si="12"/>
        <v>15.421</v>
      </c>
      <c r="BU14" s="312" t="s">
        <v>236</v>
      </c>
      <c r="BV14" s="300">
        <v>24.57</v>
      </c>
      <c r="BW14" s="300">
        <v>18.21</v>
      </c>
      <c r="BX14" s="307">
        <v>24.57</v>
      </c>
      <c r="CD14" s="366" t="s">
        <v>35</v>
      </c>
      <c r="CE14" s="364" t="s">
        <v>371</v>
      </c>
      <c r="CF14" s="365">
        <v>14.017</v>
      </c>
      <c r="CG14" s="365">
        <v>15.363</v>
      </c>
      <c r="CH14" s="367">
        <v>15.363</v>
      </c>
      <c r="CI14" s="372" t="s">
        <v>191</v>
      </c>
      <c r="CJ14" s="365">
        <v>21.274</v>
      </c>
      <c r="CK14" s="365">
        <v>20.08</v>
      </c>
      <c r="CL14" s="367">
        <v>21.274</v>
      </c>
      <c r="CR14" s="170" t="s">
        <v>35</v>
      </c>
      <c r="CS14" s="396" t="s">
        <v>397</v>
      </c>
      <c r="CT14" s="300">
        <v>14.119</v>
      </c>
      <c r="CU14" s="300">
        <v>15.114</v>
      </c>
      <c r="CV14" s="307">
        <v>15.114</v>
      </c>
      <c r="CW14" s="399" t="s">
        <v>262</v>
      </c>
      <c r="CX14" s="300" t="s">
        <v>250</v>
      </c>
      <c r="CY14" s="300" t="s">
        <v>250</v>
      </c>
      <c r="CZ14" s="307" t="s">
        <v>250</v>
      </c>
      <c r="DF14" s="409" t="s">
        <v>35</v>
      </c>
      <c r="DG14" s="395" t="s">
        <v>450</v>
      </c>
      <c r="DH14" s="406">
        <v>14.977</v>
      </c>
      <c r="DI14" s="406">
        <v>15.43</v>
      </c>
      <c r="DJ14" s="410">
        <v>15.43</v>
      </c>
      <c r="DK14" s="399" t="s">
        <v>263</v>
      </c>
      <c r="DL14" s="405">
        <v>20.572</v>
      </c>
      <c r="DM14" s="405">
        <v>21.182</v>
      </c>
      <c r="DN14" s="408">
        <v>21.182</v>
      </c>
      <c r="DT14" s="426" t="s">
        <v>35</v>
      </c>
      <c r="DU14" s="422" t="s">
        <v>231</v>
      </c>
      <c r="DV14" s="421">
        <v>15.06</v>
      </c>
      <c r="DW14" s="421">
        <v>15.27</v>
      </c>
      <c r="DX14" s="428">
        <v>15.27</v>
      </c>
      <c r="DY14" s="437" t="s">
        <v>264</v>
      </c>
      <c r="DZ14" s="421" t="s">
        <v>250</v>
      </c>
      <c r="EA14" s="421" t="s">
        <v>250</v>
      </c>
      <c r="EB14" s="428" t="s">
        <v>250</v>
      </c>
      <c r="EC14" s="221"/>
      <c r="ED14" s="126"/>
      <c r="EE14" s="106"/>
      <c r="EF14" s="74"/>
      <c r="EH14" s="429" t="s">
        <v>35</v>
      </c>
      <c r="EI14" s="302" t="s">
        <v>102</v>
      </c>
      <c r="EJ14" s="301">
        <v>14.92</v>
      </c>
      <c r="EK14" s="301">
        <v>14.853</v>
      </c>
      <c r="EL14" s="444">
        <v>14.92</v>
      </c>
      <c r="EM14" s="312" t="s">
        <v>191</v>
      </c>
      <c r="EN14" s="300">
        <v>17.672</v>
      </c>
      <c r="EO14" s="300" t="s">
        <v>250</v>
      </c>
      <c r="EP14" s="408" t="s">
        <v>250</v>
      </c>
      <c r="EQ14" s="221"/>
      <c r="ER14" s="126"/>
      <c r="ES14" s="106"/>
      <c r="ET14" s="74"/>
      <c r="EV14" s="206" t="s">
        <v>284</v>
      </c>
      <c r="EW14" s="547" t="s">
        <v>124</v>
      </c>
      <c r="EX14" s="531"/>
      <c r="FB14" s="45"/>
      <c r="FJ14" s="400" t="s">
        <v>516</v>
      </c>
      <c r="FK14" s="207" t="s">
        <v>518</v>
      </c>
      <c r="FL14" s="389">
        <v>76.46</v>
      </c>
      <c r="FM14" s="389">
        <v>21.15</v>
      </c>
      <c r="FN14" s="390">
        <f>MAX(FL14:FM14)</f>
        <v>76.46</v>
      </c>
      <c r="FT14" s="426" t="s">
        <v>35</v>
      </c>
      <c r="FU14" s="205" t="s">
        <v>418</v>
      </c>
      <c r="FV14" s="387">
        <v>19.59</v>
      </c>
      <c r="FW14" s="387">
        <v>19.21</v>
      </c>
      <c r="FX14" s="388">
        <f t="shared" si="13"/>
        <v>19.59</v>
      </c>
      <c r="FY14" s="317" t="s">
        <v>324</v>
      </c>
      <c r="FZ14" s="389" t="s">
        <v>250</v>
      </c>
      <c r="GA14" s="389" t="s">
        <v>250</v>
      </c>
      <c r="GB14" s="390" t="s">
        <v>250</v>
      </c>
      <c r="GC14" s="221"/>
      <c r="GD14" s="417"/>
      <c r="GE14" s="417"/>
      <c r="GF14" s="417"/>
      <c r="GH14" s="426" t="s">
        <v>35</v>
      </c>
      <c r="GI14" s="205" t="s">
        <v>266</v>
      </c>
      <c r="GJ14" s="300">
        <v>14.809</v>
      </c>
      <c r="GK14" s="300">
        <v>14.678</v>
      </c>
      <c r="GL14" s="307">
        <f t="shared" si="8"/>
        <v>14.809</v>
      </c>
      <c r="GM14" s="317" t="s">
        <v>191</v>
      </c>
      <c r="GN14" s="310" t="s">
        <v>250</v>
      </c>
      <c r="GO14" s="310" t="s">
        <v>250</v>
      </c>
      <c r="GP14" s="311" t="s">
        <v>250</v>
      </c>
      <c r="GQ14" s="221"/>
      <c r="GR14" s="221"/>
      <c r="GS14" s="221"/>
      <c r="GT14" s="221"/>
      <c r="GV14" s="170" t="s">
        <v>35</v>
      </c>
      <c r="GW14" s="205" t="s">
        <v>225</v>
      </c>
      <c r="GX14" s="387">
        <v>25.36</v>
      </c>
      <c r="GY14" s="387">
        <v>24.27</v>
      </c>
      <c r="GZ14" s="388">
        <v>25.36</v>
      </c>
      <c r="HA14" s="312" t="s">
        <v>119</v>
      </c>
      <c r="HB14" s="387">
        <v>22.61</v>
      </c>
      <c r="HC14" s="387">
        <v>22.67</v>
      </c>
      <c r="HD14" s="388">
        <v>22.67</v>
      </c>
      <c r="HE14" s="317" t="s">
        <v>178</v>
      </c>
      <c r="HF14" s="389">
        <v>55.32</v>
      </c>
      <c r="HG14" s="389">
        <v>40.65</v>
      </c>
      <c r="HH14" s="390">
        <v>55.32</v>
      </c>
      <c r="HJ14" s="445" t="s">
        <v>35</v>
      </c>
      <c r="HK14" s="396" t="s">
        <v>258</v>
      </c>
      <c r="HL14" s="405">
        <v>14.662</v>
      </c>
      <c r="HM14" s="405">
        <v>15.448</v>
      </c>
      <c r="HN14" s="408">
        <f t="shared" si="10"/>
        <v>15.448</v>
      </c>
      <c r="HO14" s="399" t="s">
        <v>253</v>
      </c>
      <c r="HP14" s="405">
        <v>21.977</v>
      </c>
      <c r="HQ14" s="405">
        <v>21.94</v>
      </c>
      <c r="HR14" s="408">
        <f t="shared" si="11"/>
        <v>21.977</v>
      </c>
      <c r="HV14" s="442"/>
      <c r="HX14" s="170" t="s">
        <v>35</v>
      </c>
      <c r="HY14" s="205" t="s">
        <v>634</v>
      </c>
      <c r="HZ14" s="387">
        <v>18.65</v>
      </c>
      <c r="IA14" s="387">
        <v>22.48</v>
      </c>
      <c r="IB14" s="388">
        <f t="shared" si="15"/>
        <v>22.48</v>
      </c>
      <c r="IC14" s="312" t="s">
        <v>109</v>
      </c>
      <c r="ID14" s="387">
        <v>28.27</v>
      </c>
      <c r="IE14" s="387">
        <v>28.53</v>
      </c>
      <c r="IF14" s="388">
        <f t="shared" si="16"/>
        <v>28.53</v>
      </c>
      <c r="IG14" s="45"/>
      <c r="IH14" s="45"/>
      <c r="II14" s="45"/>
      <c r="IJ14" s="45"/>
    </row>
    <row r="15" spans="1:244" ht="13.5" thickBot="1">
      <c r="A15" s="170" t="s">
        <v>28</v>
      </c>
      <c r="B15" s="165" t="s">
        <v>100</v>
      </c>
      <c r="C15" s="180">
        <v>5</v>
      </c>
      <c r="D15" s="173"/>
      <c r="E15" s="173"/>
      <c r="F15" s="173"/>
      <c r="G15" s="173"/>
      <c r="H15" s="173"/>
      <c r="I15" s="173"/>
      <c r="J15" s="173"/>
      <c r="K15" s="173"/>
      <c r="L15" s="176"/>
      <c r="M15" s="160" t="s">
        <v>28</v>
      </c>
      <c r="N15" s="167" t="s">
        <v>101</v>
      </c>
      <c r="O15" s="158">
        <v>5</v>
      </c>
      <c r="P15" s="158"/>
      <c r="Q15" s="158"/>
      <c r="R15" s="174"/>
      <c r="S15" s="175"/>
      <c r="T15" s="174"/>
      <c r="U15" s="175"/>
      <c r="V15" s="175"/>
      <c r="W15" s="175"/>
      <c r="X15" s="176"/>
      <c r="Z15" s="170" t="s">
        <v>77</v>
      </c>
      <c r="AA15" s="205" t="s">
        <v>234</v>
      </c>
      <c r="AB15" s="300">
        <v>15.509</v>
      </c>
      <c r="AC15" s="300">
        <v>15.115</v>
      </c>
      <c r="AD15" s="307">
        <v>15.509</v>
      </c>
      <c r="AN15" s="170" t="s">
        <v>77</v>
      </c>
      <c r="AO15" s="205" t="s">
        <v>234</v>
      </c>
      <c r="AP15" s="300">
        <v>30.902</v>
      </c>
      <c r="AQ15" s="300">
        <v>32.497</v>
      </c>
      <c r="AR15" s="307">
        <f t="shared" si="0"/>
        <v>32.497</v>
      </c>
      <c r="AS15" s="312" t="s">
        <v>178</v>
      </c>
      <c r="AT15" s="300">
        <v>22.386</v>
      </c>
      <c r="AU15" s="300">
        <v>23.016</v>
      </c>
      <c r="AV15" s="307">
        <f t="shared" si="1"/>
        <v>23.016</v>
      </c>
      <c r="AW15" s="317" t="s">
        <v>253</v>
      </c>
      <c r="AX15" s="310">
        <v>50.925</v>
      </c>
      <c r="AY15" s="310">
        <v>44.53</v>
      </c>
      <c r="AZ15" s="311">
        <f>MAX(AX15:AY15)</f>
        <v>50.925</v>
      </c>
      <c r="BB15" s="98" t="s">
        <v>77</v>
      </c>
      <c r="BC15" s="329" t="s">
        <v>314</v>
      </c>
      <c r="BD15" s="330">
        <v>15.22</v>
      </c>
      <c r="BE15" s="330">
        <v>14.936</v>
      </c>
      <c r="BF15" s="334">
        <v>15.22</v>
      </c>
      <c r="BG15" s="342" t="s">
        <v>262</v>
      </c>
      <c r="BH15" s="330">
        <v>23.689</v>
      </c>
      <c r="BI15" s="330">
        <v>24.907</v>
      </c>
      <c r="BJ15" s="334">
        <v>24.907</v>
      </c>
      <c r="BP15" s="170" t="s">
        <v>77</v>
      </c>
      <c r="BQ15" s="205" t="s">
        <v>246</v>
      </c>
      <c r="BR15" s="300">
        <v>15.457</v>
      </c>
      <c r="BS15" s="300">
        <v>14.512</v>
      </c>
      <c r="BT15" s="307">
        <f t="shared" si="12"/>
        <v>15.457</v>
      </c>
      <c r="BU15" s="312" t="s">
        <v>324</v>
      </c>
      <c r="BV15" s="300">
        <v>31.082</v>
      </c>
      <c r="BW15" s="300">
        <v>19.274</v>
      </c>
      <c r="BX15" s="307">
        <v>31.082</v>
      </c>
      <c r="CD15" s="366" t="s">
        <v>77</v>
      </c>
      <c r="CE15" s="364" t="s">
        <v>372</v>
      </c>
      <c r="CF15" s="365">
        <v>15.18</v>
      </c>
      <c r="CG15" s="365">
        <v>15.484</v>
      </c>
      <c r="CH15" s="367">
        <v>15.484</v>
      </c>
      <c r="CI15" s="378" t="s">
        <v>102</v>
      </c>
      <c r="CJ15" s="376">
        <v>21.867</v>
      </c>
      <c r="CK15" s="376">
        <v>17.252</v>
      </c>
      <c r="CL15" s="377">
        <v>21.867</v>
      </c>
      <c r="CR15" s="170" t="s">
        <v>77</v>
      </c>
      <c r="CS15" s="396" t="s">
        <v>240</v>
      </c>
      <c r="CT15" s="300">
        <v>14.421</v>
      </c>
      <c r="CU15" s="300">
        <v>15.332</v>
      </c>
      <c r="CV15" s="307">
        <v>15.332</v>
      </c>
      <c r="CW15" s="312" t="s">
        <v>396</v>
      </c>
      <c r="CX15" s="300" t="s">
        <v>250</v>
      </c>
      <c r="CY15" s="300" t="s">
        <v>250</v>
      </c>
      <c r="CZ15" s="307" t="s">
        <v>250</v>
      </c>
      <c r="DF15" s="407" t="s">
        <v>77</v>
      </c>
      <c r="DG15" s="396" t="s">
        <v>374</v>
      </c>
      <c r="DH15" s="405">
        <v>15.525</v>
      </c>
      <c r="DI15" s="405">
        <v>14.909</v>
      </c>
      <c r="DJ15" s="408">
        <v>15.525</v>
      </c>
      <c r="DK15" s="399" t="s">
        <v>449</v>
      </c>
      <c r="DL15" s="405">
        <v>21.609</v>
      </c>
      <c r="DM15" s="405">
        <v>19.337</v>
      </c>
      <c r="DN15" s="408">
        <v>21.609</v>
      </c>
      <c r="DT15" s="426" t="s">
        <v>77</v>
      </c>
      <c r="DU15" s="422" t="s">
        <v>261</v>
      </c>
      <c r="DV15" s="419">
        <v>14.97</v>
      </c>
      <c r="DW15" s="419">
        <v>15.31</v>
      </c>
      <c r="DX15" s="427">
        <v>15.31</v>
      </c>
      <c r="DY15" s="437" t="s">
        <v>262</v>
      </c>
      <c r="DZ15" s="421" t="s">
        <v>250</v>
      </c>
      <c r="EA15" s="421" t="s">
        <v>250</v>
      </c>
      <c r="EB15" s="428" t="s">
        <v>250</v>
      </c>
      <c r="EC15" s="221"/>
      <c r="ED15" s="221"/>
      <c r="EE15" s="221"/>
      <c r="EF15" s="221"/>
      <c r="EH15" s="426" t="s">
        <v>77</v>
      </c>
      <c r="EI15" s="205" t="s">
        <v>274</v>
      </c>
      <c r="EJ15" s="300">
        <v>14.992</v>
      </c>
      <c r="EK15" s="300">
        <v>14.821</v>
      </c>
      <c r="EL15" s="443">
        <v>14.992</v>
      </c>
      <c r="EM15" s="317" t="s">
        <v>263</v>
      </c>
      <c r="EN15" s="310" t="s">
        <v>250</v>
      </c>
      <c r="EO15" s="310" t="s">
        <v>250</v>
      </c>
      <c r="EP15" s="413" t="s">
        <v>250</v>
      </c>
      <c r="EQ15" s="221"/>
      <c r="ER15" s="221"/>
      <c r="ES15" s="221"/>
      <c r="ET15" s="221"/>
      <c r="EV15" s="206" t="s">
        <v>285</v>
      </c>
      <c r="EW15" s="547" t="s">
        <v>47</v>
      </c>
      <c r="EX15" s="531"/>
      <c r="FB15" s="45"/>
      <c r="FT15" s="426" t="s">
        <v>77</v>
      </c>
      <c r="FU15" s="205" t="s">
        <v>423</v>
      </c>
      <c r="FV15" s="387">
        <v>21.29</v>
      </c>
      <c r="FW15" s="387">
        <v>22.35</v>
      </c>
      <c r="FX15" s="388">
        <f t="shared" si="13"/>
        <v>22.35</v>
      </c>
      <c r="FY15" s="221"/>
      <c r="FZ15" s="417"/>
      <c r="GA15" s="417"/>
      <c r="GB15" s="417"/>
      <c r="GC15" s="221"/>
      <c r="GD15" s="417"/>
      <c r="GE15" s="417"/>
      <c r="GF15" s="417"/>
      <c r="GH15" s="426" t="s">
        <v>77</v>
      </c>
      <c r="GI15" s="205" t="s">
        <v>242</v>
      </c>
      <c r="GJ15" s="300">
        <v>14.534</v>
      </c>
      <c r="GK15" s="300">
        <v>15.027</v>
      </c>
      <c r="GL15" s="307">
        <f t="shared" si="8"/>
        <v>15.027</v>
      </c>
      <c r="GM15" s="221"/>
      <c r="GN15" s="221"/>
      <c r="GO15" s="221"/>
      <c r="GP15" s="221"/>
      <c r="GQ15" s="221"/>
      <c r="GR15" s="221"/>
      <c r="GS15" s="221"/>
      <c r="GT15" s="221"/>
      <c r="GV15" s="170" t="s">
        <v>77</v>
      </c>
      <c r="GW15" s="205" t="s">
        <v>179</v>
      </c>
      <c r="GX15" s="387">
        <v>25.93</v>
      </c>
      <c r="GY15" s="387">
        <v>24.62</v>
      </c>
      <c r="GZ15" s="388">
        <v>25.93</v>
      </c>
      <c r="HA15" s="312" t="s">
        <v>114</v>
      </c>
      <c r="HB15" s="387">
        <v>24.09</v>
      </c>
      <c r="HC15" s="387">
        <v>24.43</v>
      </c>
      <c r="HD15" s="388">
        <v>24.43</v>
      </c>
      <c r="HJ15" s="445" t="s">
        <v>77</v>
      </c>
      <c r="HK15" s="396" t="s">
        <v>599</v>
      </c>
      <c r="HL15" s="405">
        <v>14.907</v>
      </c>
      <c r="HM15" s="405">
        <v>15.489</v>
      </c>
      <c r="HN15" s="408">
        <f t="shared" si="10"/>
        <v>15.489</v>
      </c>
      <c r="HO15" s="399" t="s">
        <v>178</v>
      </c>
      <c r="HP15" s="405">
        <v>22.273</v>
      </c>
      <c r="HQ15" s="405">
        <v>19.515</v>
      </c>
      <c r="HR15" s="408">
        <f t="shared" si="11"/>
        <v>22.273</v>
      </c>
      <c r="HS15" s="348"/>
      <c r="HT15" s="348"/>
      <c r="HU15" s="348"/>
      <c r="HV15" s="475"/>
      <c r="HX15" s="170" t="s">
        <v>77</v>
      </c>
      <c r="HY15" s="205" t="s">
        <v>603</v>
      </c>
      <c r="HZ15" s="387">
        <v>21.5</v>
      </c>
      <c r="IA15" s="387">
        <v>22.71</v>
      </c>
      <c r="IB15" s="388">
        <f t="shared" si="15"/>
        <v>22.71</v>
      </c>
      <c r="IC15" s="312" t="s">
        <v>119</v>
      </c>
      <c r="ID15" s="387">
        <v>18.4</v>
      </c>
      <c r="IE15" s="387">
        <v>30.56</v>
      </c>
      <c r="IF15" s="388">
        <f t="shared" si="16"/>
        <v>30.56</v>
      </c>
      <c r="IG15" s="45"/>
      <c r="IH15" s="45"/>
      <c r="II15" s="45"/>
      <c r="IJ15" s="45"/>
    </row>
    <row r="16" spans="1:244" ht="13.5" thickBot="1">
      <c r="A16" s="170" t="s">
        <v>25</v>
      </c>
      <c r="B16" s="165" t="s">
        <v>117</v>
      </c>
      <c r="C16" s="180">
        <v>6</v>
      </c>
      <c r="D16" s="173"/>
      <c r="E16" s="173"/>
      <c r="F16" s="173"/>
      <c r="G16" s="173"/>
      <c r="H16" s="173"/>
      <c r="I16" s="173"/>
      <c r="J16" s="173"/>
      <c r="K16" s="173"/>
      <c r="L16" s="176"/>
      <c r="M16" s="160" t="s">
        <v>25</v>
      </c>
      <c r="N16" s="167" t="s">
        <v>97</v>
      </c>
      <c r="O16" s="158">
        <v>6</v>
      </c>
      <c r="P16" s="158"/>
      <c r="Q16" s="158"/>
      <c r="R16" s="174"/>
      <c r="S16" s="175"/>
      <c r="T16" s="174"/>
      <c r="U16" s="175"/>
      <c r="V16" s="175"/>
      <c r="W16" s="175"/>
      <c r="X16" s="176"/>
      <c r="Z16" s="308" t="s">
        <v>27</v>
      </c>
      <c r="AA16" s="302" t="s">
        <v>102</v>
      </c>
      <c r="AB16" s="301">
        <v>15.455</v>
      </c>
      <c r="AC16" s="301">
        <v>15.53</v>
      </c>
      <c r="AD16" s="309">
        <v>15.53</v>
      </c>
      <c r="AN16" s="170" t="s">
        <v>27</v>
      </c>
      <c r="AO16" s="205" t="s">
        <v>119</v>
      </c>
      <c r="AP16" s="300">
        <v>33.394</v>
      </c>
      <c r="AQ16" s="300">
        <v>24.65</v>
      </c>
      <c r="AR16" s="307">
        <f t="shared" si="0"/>
        <v>33.394</v>
      </c>
      <c r="AS16" s="312" t="s">
        <v>225</v>
      </c>
      <c r="AT16" s="300">
        <v>59.842</v>
      </c>
      <c r="AU16" s="300">
        <v>60.319</v>
      </c>
      <c r="AV16" s="307">
        <f t="shared" si="1"/>
        <v>60.319</v>
      </c>
      <c r="BB16" s="98" t="s">
        <v>27</v>
      </c>
      <c r="BC16" s="329" t="s">
        <v>264</v>
      </c>
      <c r="BD16" s="330">
        <v>14.754</v>
      </c>
      <c r="BE16" s="330">
        <v>15.226</v>
      </c>
      <c r="BF16" s="334">
        <v>15.226</v>
      </c>
      <c r="BG16" s="342" t="s">
        <v>326</v>
      </c>
      <c r="BH16" s="330" t="s">
        <v>250</v>
      </c>
      <c r="BI16" s="330" t="s">
        <v>250</v>
      </c>
      <c r="BJ16" s="334" t="s">
        <v>250</v>
      </c>
      <c r="BP16" s="170" t="s">
        <v>27</v>
      </c>
      <c r="BQ16" s="205" t="s">
        <v>259</v>
      </c>
      <c r="BR16" s="300">
        <v>15.656</v>
      </c>
      <c r="BS16" s="300">
        <v>15.69</v>
      </c>
      <c r="BT16" s="307">
        <f t="shared" si="12"/>
        <v>15.69</v>
      </c>
      <c r="BU16" s="312" t="s">
        <v>261</v>
      </c>
      <c r="BV16" s="300">
        <v>18.598</v>
      </c>
      <c r="BW16" s="300">
        <v>18.956</v>
      </c>
      <c r="BX16" s="307" t="s">
        <v>250</v>
      </c>
      <c r="CD16" s="366" t="s">
        <v>27</v>
      </c>
      <c r="CE16" s="364" t="s">
        <v>373</v>
      </c>
      <c r="CF16" s="365">
        <v>15.492</v>
      </c>
      <c r="CG16" s="365">
        <v>15.665</v>
      </c>
      <c r="CH16" s="367">
        <v>15.665</v>
      </c>
      <c r="CI16" s="372" t="s">
        <v>109</v>
      </c>
      <c r="CJ16" s="365">
        <v>23.348</v>
      </c>
      <c r="CK16" s="365">
        <v>24.124</v>
      </c>
      <c r="CL16" s="367">
        <v>24.124</v>
      </c>
      <c r="CR16" s="170" t="s">
        <v>27</v>
      </c>
      <c r="CS16" s="396" t="s">
        <v>264</v>
      </c>
      <c r="CT16" s="300">
        <v>14.255</v>
      </c>
      <c r="CU16" s="300">
        <v>15.336</v>
      </c>
      <c r="CV16" s="307">
        <v>15.336</v>
      </c>
      <c r="CW16" s="312" t="s">
        <v>256</v>
      </c>
      <c r="CX16" s="300" t="s">
        <v>250</v>
      </c>
      <c r="CY16" s="300" t="s">
        <v>250</v>
      </c>
      <c r="CZ16" s="307" t="s">
        <v>250</v>
      </c>
      <c r="DF16" s="407" t="s">
        <v>27</v>
      </c>
      <c r="DG16" s="396" t="s">
        <v>467</v>
      </c>
      <c r="DH16" s="405">
        <v>15.025</v>
      </c>
      <c r="DI16" s="405">
        <v>15.634</v>
      </c>
      <c r="DJ16" s="408">
        <v>15.634</v>
      </c>
      <c r="DK16" s="399" t="s">
        <v>462</v>
      </c>
      <c r="DL16" s="405">
        <v>17.015</v>
      </c>
      <c r="DM16" s="405">
        <v>24.186</v>
      </c>
      <c r="DN16" s="408">
        <v>24.186</v>
      </c>
      <c r="DT16" s="426" t="s">
        <v>27</v>
      </c>
      <c r="DU16" s="422" t="s">
        <v>230</v>
      </c>
      <c r="DV16" s="419">
        <v>15.32</v>
      </c>
      <c r="DW16" s="419">
        <v>14.05</v>
      </c>
      <c r="DX16" s="427">
        <v>15.32</v>
      </c>
      <c r="DY16" s="439" t="s">
        <v>263</v>
      </c>
      <c r="DZ16" s="433" t="s">
        <v>250</v>
      </c>
      <c r="EA16" s="433" t="s">
        <v>250</v>
      </c>
      <c r="EB16" s="440" t="s">
        <v>250</v>
      </c>
      <c r="EC16" s="126"/>
      <c r="ED16" s="106"/>
      <c r="EE16" s="74"/>
      <c r="EF16" s="221"/>
      <c r="EH16" s="426" t="s">
        <v>27</v>
      </c>
      <c r="EI16" s="205" t="s">
        <v>261</v>
      </c>
      <c r="EJ16" s="300">
        <v>15.037</v>
      </c>
      <c r="EK16" s="300">
        <v>15.124</v>
      </c>
      <c r="EL16" s="408">
        <v>15.124</v>
      </c>
      <c r="EM16" s="221"/>
      <c r="EN16" s="221"/>
      <c r="EO16" s="221"/>
      <c r="EP16" s="221"/>
      <c r="EQ16" s="126"/>
      <c r="ER16" s="106"/>
      <c r="ES16" s="74"/>
      <c r="ET16" s="221"/>
      <c r="EV16" s="206" t="s">
        <v>45</v>
      </c>
      <c r="EW16" s="547" t="s">
        <v>181</v>
      </c>
      <c r="EX16" s="531"/>
      <c r="FB16" s="45"/>
      <c r="FJ16" s="466" t="s">
        <v>511</v>
      </c>
      <c r="FK16" s="467"/>
      <c r="FT16" s="426" t="s">
        <v>27</v>
      </c>
      <c r="FU16" s="205" t="s">
        <v>593</v>
      </c>
      <c r="FV16" s="387">
        <v>23.84</v>
      </c>
      <c r="FW16" s="387">
        <v>23.57</v>
      </c>
      <c r="FX16" s="388">
        <f t="shared" si="13"/>
        <v>23.84</v>
      </c>
      <c r="FY16" s="221"/>
      <c r="FZ16" s="417"/>
      <c r="GA16" s="417"/>
      <c r="GB16" s="417"/>
      <c r="GC16" s="221"/>
      <c r="GD16" s="417"/>
      <c r="GE16" s="417"/>
      <c r="GF16" s="417"/>
      <c r="GH16" s="426" t="s">
        <v>27</v>
      </c>
      <c r="GI16" s="205" t="s">
        <v>244</v>
      </c>
      <c r="GJ16" s="300">
        <v>14.876</v>
      </c>
      <c r="GK16" s="300">
        <v>15.032</v>
      </c>
      <c r="GL16" s="307">
        <f t="shared" si="8"/>
        <v>15.032</v>
      </c>
      <c r="GM16" s="221"/>
      <c r="GN16" s="221"/>
      <c r="GO16" s="221"/>
      <c r="GP16" s="221"/>
      <c r="GQ16" s="221"/>
      <c r="GR16" s="221"/>
      <c r="GS16" s="221"/>
      <c r="GT16" s="221"/>
      <c r="GV16" s="170" t="s">
        <v>27</v>
      </c>
      <c r="GW16" s="205" t="s">
        <v>114</v>
      </c>
      <c r="GX16" s="387">
        <v>25.98</v>
      </c>
      <c r="GY16" s="387">
        <v>24.36</v>
      </c>
      <c r="GZ16" s="388">
        <v>25.98</v>
      </c>
      <c r="HA16" s="312" t="s">
        <v>605</v>
      </c>
      <c r="HB16" s="387">
        <v>23.21</v>
      </c>
      <c r="HC16" s="387">
        <v>25.42</v>
      </c>
      <c r="HD16" s="388">
        <v>25.42</v>
      </c>
      <c r="HJ16" s="445" t="s">
        <v>27</v>
      </c>
      <c r="HK16" s="396" t="s">
        <v>262</v>
      </c>
      <c r="HL16" s="405">
        <v>15.506</v>
      </c>
      <c r="HM16" s="405">
        <v>14.76</v>
      </c>
      <c r="HN16" s="408">
        <f t="shared" si="10"/>
        <v>15.506</v>
      </c>
      <c r="HO16" s="399" t="s">
        <v>264</v>
      </c>
      <c r="HP16" s="405" t="s">
        <v>250</v>
      </c>
      <c r="HQ16" s="405">
        <v>20.897</v>
      </c>
      <c r="HR16" s="408" t="s">
        <v>250</v>
      </c>
      <c r="HV16" s="442"/>
      <c r="HX16" s="170" t="s">
        <v>27</v>
      </c>
      <c r="HY16" s="205" t="s">
        <v>114</v>
      </c>
      <c r="HZ16" s="387">
        <v>24.67</v>
      </c>
      <c r="IA16" s="387">
        <v>24.13</v>
      </c>
      <c r="IB16" s="388">
        <f t="shared" si="15"/>
        <v>24.67</v>
      </c>
      <c r="IC16" s="312" t="s">
        <v>98</v>
      </c>
      <c r="ID16" s="387">
        <v>39.32</v>
      </c>
      <c r="IE16" s="387">
        <v>13.08</v>
      </c>
      <c r="IF16" s="388">
        <f t="shared" si="16"/>
        <v>39.32</v>
      </c>
      <c r="IG16" s="45"/>
      <c r="IH16" s="45"/>
      <c r="II16" s="45"/>
      <c r="IJ16" s="45"/>
    </row>
    <row r="17" spans="1:244" ht="13.5" thickBot="1">
      <c r="A17" s="170" t="s">
        <v>29</v>
      </c>
      <c r="B17" s="165" t="s">
        <v>151</v>
      </c>
      <c r="C17" s="180">
        <v>7</v>
      </c>
      <c r="D17" s="173"/>
      <c r="E17" s="173"/>
      <c r="F17" s="173"/>
      <c r="G17" s="173"/>
      <c r="H17" s="173"/>
      <c r="I17" s="173"/>
      <c r="J17" s="173"/>
      <c r="K17" s="173"/>
      <c r="L17" s="176"/>
      <c r="M17" s="160" t="s">
        <v>29</v>
      </c>
      <c r="N17" s="167" t="s">
        <v>178</v>
      </c>
      <c r="O17" s="158">
        <v>7</v>
      </c>
      <c r="P17" s="158"/>
      <c r="Q17" s="158"/>
      <c r="R17" s="175"/>
      <c r="S17" s="175"/>
      <c r="T17" s="175"/>
      <c r="U17" s="175"/>
      <c r="V17" s="175"/>
      <c r="W17" s="175"/>
      <c r="X17" s="176"/>
      <c r="Z17" s="170" t="s">
        <v>82</v>
      </c>
      <c r="AA17" s="205" t="s">
        <v>237</v>
      </c>
      <c r="AB17" s="300">
        <v>15.553</v>
      </c>
      <c r="AC17" s="300">
        <v>15.226</v>
      </c>
      <c r="AD17" s="307">
        <v>15.553</v>
      </c>
      <c r="AN17" s="171" t="s">
        <v>82</v>
      </c>
      <c r="AO17" s="207" t="s">
        <v>109</v>
      </c>
      <c r="AP17" s="310">
        <v>33.779</v>
      </c>
      <c r="AQ17" s="310">
        <v>39.208</v>
      </c>
      <c r="AR17" s="311">
        <f t="shared" si="0"/>
        <v>39.208</v>
      </c>
      <c r="AS17" s="317" t="s">
        <v>109</v>
      </c>
      <c r="AT17" s="310" t="s">
        <v>250</v>
      </c>
      <c r="AU17" s="310" t="s">
        <v>250</v>
      </c>
      <c r="AV17" s="311" t="s">
        <v>250</v>
      </c>
      <c r="BB17" s="98" t="s">
        <v>82</v>
      </c>
      <c r="BC17" s="329" t="s">
        <v>242</v>
      </c>
      <c r="BD17" s="330">
        <v>14.418</v>
      </c>
      <c r="BE17" s="330">
        <v>15.313</v>
      </c>
      <c r="BF17" s="334">
        <v>15.313</v>
      </c>
      <c r="BG17" s="342" t="s">
        <v>264</v>
      </c>
      <c r="BH17" s="330" t="s">
        <v>250</v>
      </c>
      <c r="BI17" s="330" t="s">
        <v>250</v>
      </c>
      <c r="BJ17" s="334" t="s">
        <v>250</v>
      </c>
      <c r="BP17" s="170" t="s">
        <v>82</v>
      </c>
      <c r="BQ17" s="205" t="s">
        <v>109</v>
      </c>
      <c r="BR17" s="300">
        <v>15.089</v>
      </c>
      <c r="BS17" s="300">
        <v>15.855</v>
      </c>
      <c r="BT17" s="307">
        <f t="shared" si="12"/>
        <v>15.855</v>
      </c>
      <c r="BU17" s="316" t="s">
        <v>346</v>
      </c>
      <c r="BV17" s="301" t="s">
        <v>250</v>
      </c>
      <c r="BW17" s="301">
        <v>18.946</v>
      </c>
      <c r="BX17" s="309" t="s">
        <v>250</v>
      </c>
      <c r="CD17" s="366" t="s">
        <v>82</v>
      </c>
      <c r="CE17" s="364" t="s">
        <v>374</v>
      </c>
      <c r="CF17" s="365">
        <v>15.83</v>
      </c>
      <c r="CG17" s="365">
        <v>15.671</v>
      </c>
      <c r="CH17" s="367">
        <v>15.83</v>
      </c>
      <c r="CI17" s="372" t="s">
        <v>261</v>
      </c>
      <c r="CJ17" s="365">
        <v>27.18</v>
      </c>
      <c r="CK17" s="365">
        <v>27.17</v>
      </c>
      <c r="CL17" s="367">
        <v>27.18</v>
      </c>
      <c r="CR17" s="170" t="s">
        <v>82</v>
      </c>
      <c r="CS17" s="396" t="s">
        <v>259</v>
      </c>
      <c r="CT17" s="300">
        <v>15.002</v>
      </c>
      <c r="CU17" s="300">
        <v>15.612</v>
      </c>
      <c r="CV17" s="307">
        <v>15.612</v>
      </c>
      <c r="CW17" s="317" t="s">
        <v>261</v>
      </c>
      <c r="CX17" s="310" t="s">
        <v>250</v>
      </c>
      <c r="CY17" s="310" t="s">
        <v>250</v>
      </c>
      <c r="CZ17" s="311" t="s">
        <v>250</v>
      </c>
      <c r="DF17" s="407" t="s">
        <v>82</v>
      </c>
      <c r="DG17" s="396" t="s">
        <v>372</v>
      </c>
      <c r="DH17" s="405">
        <v>15.674</v>
      </c>
      <c r="DI17" s="405">
        <v>14.421</v>
      </c>
      <c r="DJ17" s="408">
        <v>15.674</v>
      </c>
      <c r="DK17" s="399" t="s">
        <v>466</v>
      </c>
      <c r="DL17" s="405" t="s">
        <v>250</v>
      </c>
      <c r="DM17" s="405">
        <v>16.662</v>
      </c>
      <c r="DN17" s="408" t="s">
        <v>250</v>
      </c>
      <c r="DT17" s="426" t="s">
        <v>82</v>
      </c>
      <c r="DU17" s="422" t="s">
        <v>259</v>
      </c>
      <c r="DV17" s="421">
        <v>14.48</v>
      </c>
      <c r="DW17" s="421">
        <v>15.32</v>
      </c>
      <c r="DX17" s="428">
        <v>15.32</v>
      </c>
      <c r="DY17" s="221"/>
      <c r="DZ17" s="221"/>
      <c r="EA17" s="221"/>
      <c r="EB17" s="221"/>
      <c r="EC17" s="126"/>
      <c r="ED17" s="106"/>
      <c r="EE17" s="74"/>
      <c r="EF17" s="221"/>
      <c r="EH17" s="426" t="s">
        <v>82</v>
      </c>
      <c r="EI17" s="205" t="s">
        <v>264</v>
      </c>
      <c r="EJ17" s="300">
        <v>14.335</v>
      </c>
      <c r="EK17" s="300">
        <v>15.149</v>
      </c>
      <c r="EL17" s="408">
        <v>15.149</v>
      </c>
      <c r="EM17" s="221"/>
      <c r="EN17" s="221"/>
      <c r="EO17" s="221"/>
      <c r="EP17" s="221"/>
      <c r="EQ17" s="126"/>
      <c r="ER17" s="106"/>
      <c r="ES17" s="74"/>
      <c r="ET17" s="221"/>
      <c r="EV17" s="206" t="s">
        <v>286</v>
      </c>
      <c r="EW17" s="547" t="s">
        <v>158</v>
      </c>
      <c r="EX17" s="531"/>
      <c r="FB17" s="45"/>
      <c r="FJ17" s="58" t="s">
        <v>283</v>
      </c>
      <c r="FK17" s="467" t="s">
        <v>521</v>
      </c>
      <c r="FL17" s="74" t="s">
        <v>45</v>
      </c>
      <c r="FT17" s="426" t="s">
        <v>82</v>
      </c>
      <c r="FU17" s="205" t="s">
        <v>594</v>
      </c>
      <c r="FV17" s="387">
        <v>29.03</v>
      </c>
      <c r="FW17" s="387">
        <v>17.51</v>
      </c>
      <c r="FX17" s="388">
        <f t="shared" si="13"/>
        <v>29.03</v>
      </c>
      <c r="FY17" s="221"/>
      <c r="FZ17" s="417"/>
      <c r="GA17" s="417"/>
      <c r="GB17" s="417"/>
      <c r="GC17" s="221"/>
      <c r="GD17" s="417"/>
      <c r="GE17" s="417"/>
      <c r="GF17" s="417"/>
      <c r="GH17" s="426" t="s">
        <v>82</v>
      </c>
      <c r="GI17" s="205" t="s">
        <v>262</v>
      </c>
      <c r="GJ17" s="300">
        <v>15.197</v>
      </c>
      <c r="GK17" s="300">
        <v>14.605</v>
      </c>
      <c r="GL17" s="307">
        <f t="shared" si="8"/>
        <v>15.197</v>
      </c>
      <c r="GM17" s="221"/>
      <c r="GN17" s="221"/>
      <c r="GO17" s="221"/>
      <c r="GP17" s="221"/>
      <c r="GQ17" s="221"/>
      <c r="GR17" s="221"/>
      <c r="GS17" s="221"/>
      <c r="GT17" s="221"/>
      <c r="GV17" s="170" t="s">
        <v>82</v>
      </c>
      <c r="GW17" s="205" t="s">
        <v>109</v>
      </c>
      <c r="GX17" s="387">
        <v>24.6</v>
      </c>
      <c r="GY17" s="387">
        <v>26.93</v>
      </c>
      <c r="GZ17" s="388">
        <v>26.93</v>
      </c>
      <c r="HA17" s="312" t="s">
        <v>86</v>
      </c>
      <c r="HB17" s="387">
        <v>25.59</v>
      </c>
      <c r="HC17" s="387">
        <v>22.93</v>
      </c>
      <c r="HD17" s="388">
        <v>25.59</v>
      </c>
      <c r="HJ17" s="494" t="s">
        <v>82</v>
      </c>
      <c r="HK17" s="395" t="s">
        <v>102</v>
      </c>
      <c r="HL17" s="406">
        <v>15.663</v>
      </c>
      <c r="HM17" s="406">
        <v>14.727</v>
      </c>
      <c r="HN17" s="410">
        <f t="shared" si="10"/>
        <v>15.663</v>
      </c>
      <c r="HO17" s="414" t="s">
        <v>236</v>
      </c>
      <c r="HP17" s="412" t="s">
        <v>250</v>
      </c>
      <c r="HQ17" s="412" t="s">
        <v>250</v>
      </c>
      <c r="HR17" s="413" t="s">
        <v>250</v>
      </c>
      <c r="HV17" s="442"/>
      <c r="HX17" s="170" t="s">
        <v>82</v>
      </c>
      <c r="HY17" s="205" t="s">
        <v>109</v>
      </c>
      <c r="HZ17" s="387">
        <v>24.85</v>
      </c>
      <c r="IA17" s="387">
        <v>24.18</v>
      </c>
      <c r="IB17" s="388">
        <f t="shared" si="15"/>
        <v>24.85</v>
      </c>
      <c r="IC17" s="312" t="s">
        <v>636</v>
      </c>
      <c r="ID17" s="387" t="s">
        <v>89</v>
      </c>
      <c r="IE17" s="387" t="s">
        <v>89</v>
      </c>
      <c r="IF17" s="388" t="s">
        <v>89</v>
      </c>
      <c r="IG17" s="45"/>
      <c r="IH17" s="45"/>
      <c r="II17" s="45"/>
      <c r="IJ17" s="45"/>
    </row>
    <row r="18" spans="1:244" ht="13.5" thickBot="1">
      <c r="A18" s="170" t="s">
        <v>26</v>
      </c>
      <c r="B18" s="165" t="s">
        <v>178</v>
      </c>
      <c r="C18" s="180">
        <v>8</v>
      </c>
      <c r="D18" s="173"/>
      <c r="E18" s="173"/>
      <c r="F18" s="173"/>
      <c r="G18" s="173"/>
      <c r="H18" s="173"/>
      <c r="I18" s="173"/>
      <c r="J18" s="173"/>
      <c r="K18" s="173"/>
      <c r="L18" s="176"/>
      <c r="M18" s="160" t="s">
        <v>26</v>
      </c>
      <c r="N18" s="167" t="s">
        <v>106</v>
      </c>
      <c r="O18" s="158">
        <v>8</v>
      </c>
      <c r="P18" s="158"/>
      <c r="Q18" s="158"/>
      <c r="R18" s="174"/>
      <c r="S18" s="175"/>
      <c r="T18" s="174"/>
      <c r="U18" s="175"/>
      <c r="V18" s="175"/>
      <c r="W18" s="175"/>
      <c r="X18" s="176"/>
      <c r="Z18" s="170" t="s">
        <v>83</v>
      </c>
      <c r="AA18" s="205" t="s">
        <v>240</v>
      </c>
      <c r="AB18" s="300">
        <v>15.237</v>
      </c>
      <c r="AC18" s="300">
        <v>15.575</v>
      </c>
      <c r="AD18" s="307">
        <v>15.575</v>
      </c>
      <c r="AT18" s="45"/>
      <c r="BB18" s="98" t="s">
        <v>83</v>
      </c>
      <c r="BC18" s="329" t="s">
        <v>244</v>
      </c>
      <c r="BD18" s="330">
        <v>14.172</v>
      </c>
      <c r="BE18" s="330">
        <v>15.377</v>
      </c>
      <c r="BF18" s="334">
        <v>15.377</v>
      </c>
      <c r="BG18" s="343" t="s">
        <v>263</v>
      </c>
      <c r="BH18" s="339" t="s">
        <v>250</v>
      </c>
      <c r="BI18" s="339" t="s">
        <v>250</v>
      </c>
      <c r="BJ18" s="340" t="s">
        <v>250</v>
      </c>
      <c r="BP18" s="170" t="s">
        <v>83</v>
      </c>
      <c r="BQ18" s="205" t="s">
        <v>264</v>
      </c>
      <c r="BR18" s="300">
        <v>15.303</v>
      </c>
      <c r="BS18" s="300">
        <v>15.942</v>
      </c>
      <c r="BT18" s="307">
        <f t="shared" si="12"/>
        <v>15.942</v>
      </c>
      <c r="BU18" s="312" t="s">
        <v>151</v>
      </c>
      <c r="BV18" s="300">
        <v>20.634</v>
      </c>
      <c r="BW18" s="300" t="s">
        <v>250</v>
      </c>
      <c r="BX18" s="307" t="s">
        <v>250</v>
      </c>
      <c r="CD18" s="366" t="s">
        <v>83</v>
      </c>
      <c r="CE18" s="364" t="s">
        <v>193</v>
      </c>
      <c r="CF18" s="365">
        <v>15.809</v>
      </c>
      <c r="CG18" s="365">
        <v>15.858</v>
      </c>
      <c r="CH18" s="367">
        <v>15.858</v>
      </c>
      <c r="CI18" s="372" t="s">
        <v>384</v>
      </c>
      <c r="CJ18" s="365">
        <v>21.367</v>
      </c>
      <c r="CK18" s="365">
        <v>30.098</v>
      </c>
      <c r="CL18" s="367">
        <v>30.098</v>
      </c>
      <c r="CR18" s="170" t="s">
        <v>83</v>
      </c>
      <c r="CS18" s="396" t="s">
        <v>255</v>
      </c>
      <c r="CT18" s="300">
        <v>14.397</v>
      </c>
      <c r="CU18" s="300">
        <v>15.754</v>
      </c>
      <c r="CV18" s="307">
        <v>15.754</v>
      </c>
      <c r="DF18" s="407" t="s">
        <v>83</v>
      </c>
      <c r="DG18" s="396" t="s">
        <v>455</v>
      </c>
      <c r="DH18" s="405">
        <v>15.724</v>
      </c>
      <c r="DI18" s="405">
        <v>15.749</v>
      </c>
      <c r="DJ18" s="408">
        <v>15.749</v>
      </c>
      <c r="DK18" s="399" t="s">
        <v>372</v>
      </c>
      <c r="DL18" s="405">
        <v>17.651</v>
      </c>
      <c r="DM18" s="405" t="s">
        <v>250</v>
      </c>
      <c r="DN18" s="408" t="s">
        <v>250</v>
      </c>
      <c r="DT18" s="426" t="s">
        <v>83</v>
      </c>
      <c r="DU18" s="422" t="s">
        <v>232</v>
      </c>
      <c r="DV18" s="421">
        <v>14.68</v>
      </c>
      <c r="DW18" s="421">
        <v>15.41</v>
      </c>
      <c r="DX18" s="428">
        <v>15.41</v>
      </c>
      <c r="DY18" s="221"/>
      <c r="DZ18" s="221"/>
      <c r="EA18" s="221"/>
      <c r="EB18" s="221"/>
      <c r="EC18" s="126"/>
      <c r="ED18" s="106"/>
      <c r="EE18" s="74"/>
      <c r="EF18" s="221"/>
      <c r="EH18" s="426" t="s">
        <v>83</v>
      </c>
      <c r="EI18" s="205" t="s">
        <v>151</v>
      </c>
      <c r="EJ18" s="300">
        <v>14.856</v>
      </c>
      <c r="EK18" s="300">
        <v>15.268</v>
      </c>
      <c r="EL18" s="408">
        <v>15.268</v>
      </c>
      <c r="EM18" s="221"/>
      <c r="EN18" s="221"/>
      <c r="EO18" s="221"/>
      <c r="EP18" s="221"/>
      <c r="EQ18" s="126"/>
      <c r="ER18" s="106"/>
      <c r="ES18" s="74"/>
      <c r="ET18" s="221"/>
      <c r="EV18" s="206" t="s">
        <v>251</v>
      </c>
      <c r="EW18" s="547" t="s">
        <v>134</v>
      </c>
      <c r="EX18" s="531"/>
      <c r="FB18" s="45"/>
      <c r="FJ18" s="58" t="s">
        <v>284</v>
      </c>
      <c r="FK18" s="467" t="s">
        <v>522</v>
      </c>
      <c r="FL18" s="74" t="s">
        <v>283</v>
      </c>
      <c r="FT18" s="426" t="s">
        <v>83</v>
      </c>
      <c r="FU18" s="205" t="s">
        <v>414</v>
      </c>
      <c r="FV18" s="387">
        <v>30.62</v>
      </c>
      <c r="FW18" s="387">
        <v>30.82</v>
      </c>
      <c r="FX18" s="388">
        <f t="shared" si="13"/>
        <v>30.82</v>
      </c>
      <c r="FY18" s="45"/>
      <c r="FZ18" s="417"/>
      <c r="GA18" s="417"/>
      <c r="GB18" s="417"/>
      <c r="GC18" s="221"/>
      <c r="GD18" s="417"/>
      <c r="GE18" s="417"/>
      <c r="GF18" s="417"/>
      <c r="GH18" s="426" t="s">
        <v>83</v>
      </c>
      <c r="GI18" s="205" t="s">
        <v>258</v>
      </c>
      <c r="GJ18" s="300">
        <v>14.883</v>
      </c>
      <c r="GK18" s="300">
        <v>15.256</v>
      </c>
      <c r="GL18" s="307">
        <f t="shared" si="8"/>
        <v>15.256</v>
      </c>
      <c r="GM18" s="221"/>
      <c r="GN18" s="221"/>
      <c r="GO18" s="221"/>
      <c r="GP18" s="221"/>
      <c r="GQ18" s="221"/>
      <c r="GR18" s="221"/>
      <c r="GS18" s="221"/>
      <c r="GT18" s="221"/>
      <c r="GV18" s="170" t="s">
        <v>83</v>
      </c>
      <c r="GW18" s="205" t="s">
        <v>107</v>
      </c>
      <c r="GX18" s="387">
        <v>37.9</v>
      </c>
      <c r="GY18" s="387">
        <v>37.53</v>
      </c>
      <c r="GZ18" s="388">
        <v>37.9</v>
      </c>
      <c r="HA18" s="312" t="s">
        <v>256</v>
      </c>
      <c r="HB18" s="387">
        <v>33.27</v>
      </c>
      <c r="HC18" s="387">
        <v>33.26</v>
      </c>
      <c r="HD18" s="388">
        <v>33.27</v>
      </c>
      <c r="HJ18" s="445" t="s">
        <v>83</v>
      </c>
      <c r="HK18" s="396" t="s">
        <v>397</v>
      </c>
      <c r="HL18" s="405">
        <v>15.716</v>
      </c>
      <c r="HM18" s="405">
        <v>14.486</v>
      </c>
      <c r="HN18" s="408">
        <f t="shared" si="10"/>
        <v>15.716</v>
      </c>
      <c r="HO18" s="491"/>
      <c r="HQ18" s="261"/>
      <c r="HV18" s="442"/>
      <c r="HX18" s="170" t="s">
        <v>83</v>
      </c>
      <c r="HY18" s="205" t="s">
        <v>277</v>
      </c>
      <c r="HZ18" s="387">
        <v>25.12</v>
      </c>
      <c r="IA18" s="387">
        <v>24.72</v>
      </c>
      <c r="IB18" s="388">
        <f t="shared" si="15"/>
        <v>25.12</v>
      </c>
      <c r="IC18" s="317" t="s">
        <v>634</v>
      </c>
      <c r="ID18" s="389">
        <v>22.51</v>
      </c>
      <c r="IE18" s="389">
        <v>19.02</v>
      </c>
      <c r="IF18" s="390" t="s">
        <v>89</v>
      </c>
      <c r="IG18" s="45"/>
      <c r="IH18" s="45"/>
      <c r="II18" s="45"/>
      <c r="IJ18" s="45"/>
    </row>
    <row r="19" spans="1:240" ht="13.5" thickBot="1">
      <c r="A19" s="170" t="s">
        <v>30</v>
      </c>
      <c r="B19" s="165" t="s">
        <v>106</v>
      </c>
      <c r="C19" s="180">
        <v>9</v>
      </c>
      <c r="D19" s="173"/>
      <c r="E19" s="173"/>
      <c r="F19" s="173"/>
      <c r="G19" s="173"/>
      <c r="H19" s="173"/>
      <c r="I19" s="173"/>
      <c r="J19" s="173"/>
      <c r="K19" s="173"/>
      <c r="L19" s="176"/>
      <c r="M19" s="160" t="s">
        <v>30</v>
      </c>
      <c r="N19" s="202" t="s">
        <v>102</v>
      </c>
      <c r="O19" s="169">
        <v>9</v>
      </c>
      <c r="P19" s="158"/>
      <c r="Q19" s="158"/>
      <c r="R19" s="175"/>
      <c r="S19" s="175"/>
      <c r="T19" s="175"/>
      <c r="U19" s="175"/>
      <c r="V19" s="175"/>
      <c r="W19" s="175"/>
      <c r="X19" s="176"/>
      <c r="Z19" s="170" t="s">
        <v>126</v>
      </c>
      <c r="AA19" s="205" t="s">
        <v>244</v>
      </c>
      <c r="AB19" s="300">
        <v>14.39</v>
      </c>
      <c r="AC19" s="300">
        <v>15.62</v>
      </c>
      <c r="AD19" s="307">
        <v>15.62</v>
      </c>
      <c r="AN19" s="299" t="s">
        <v>110</v>
      </c>
      <c r="AT19" s="45"/>
      <c r="BB19" s="335" t="s">
        <v>126</v>
      </c>
      <c r="BC19" s="331" t="s">
        <v>102</v>
      </c>
      <c r="BD19" s="332">
        <v>15.493</v>
      </c>
      <c r="BE19" s="332">
        <v>15.27</v>
      </c>
      <c r="BF19" s="336">
        <v>15.493</v>
      </c>
      <c r="BP19" s="170" t="s">
        <v>126</v>
      </c>
      <c r="BQ19" s="205" t="s">
        <v>191</v>
      </c>
      <c r="BR19" s="300">
        <v>16.155</v>
      </c>
      <c r="BS19" s="300">
        <v>15.945</v>
      </c>
      <c r="BT19" s="307">
        <f t="shared" si="12"/>
        <v>16.155</v>
      </c>
      <c r="BU19" s="317" t="s">
        <v>263</v>
      </c>
      <c r="BV19" s="310" t="s">
        <v>250</v>
      </c>
      <c r="BW19" s="310" t="s">
        <v>250</v>
      </c>
      <c r="BX19" s="311" t="s">
        <v>250</v>
      </c>
      <c r="CD19" s="366" t="s">
        <v>126</v>
      </c>
      <c r="CE19" s="364" t="s">
        <v>234</v>
      </c>
      <c r="CF19" s="365">
        <v>15.656</v>
      </c>
      <c r="CG19" s="365">
        <v>15.86</v>
      </c>
      <c r="CH19" s="367">
        <v>15.86</v>
      </c>
      <c r="CI19" s="372" t="s">
        <v>324</v>
      </c>
      <c r="CJ19" s="365">
        <v>30.731</v>
      </c>
      <c r="CK19" s="365">
        <v>32.156</v>
      </c>
      <c r="CL19" s="367">
        <v>32.156</v>
      </c>
      <c r="CR19" s="170" t="s">
        <v>126</v>
      </c>
      <c r="CS19" s="396" t="s">
        <v>241</v>
      </c>
      <c r="CT19" s="300">
        <v>15.977</v>
      </c>
      <c r="CU19" s="300">
        <v>16.695</v>
      </c>
      <c r="CV19" s="307">
        <v>16.695</v>
      </c>
      <c r="DF19" s="407" t="s">
        <v>126</v>
      </c>
      <c r="DG19" s="396" t="s">
        <v>193</v>
      </c>
      <c r="DH19" s="405">
        <v>14.968</v>
      </c>
      <c r="DI19" s="405">
        <v>15.985</v>
      </c>
      <c r="DJ19" s="408">
        <v>15.985</v>
      </c>
      <c r="DK19" s="399" t="s">
        <v>447</v>
      </c>
      <c r="DL19" s="405" t="s">
        <v>250</v>
      </c>
      <c r="DM19" s="405" t="s">
        <v>250</v>
      </c>
      <c r="DN19" s="408" t="s">
        <v>250</v>
      </c>
      <c r="DT19" s="426" t="s">
        <v>126</v>
      </c>
      <c r="DU19" s="422" t="s">
        <v>109</v>
      </c>
      <c r="DV19" s="421">
        <v>15.46</v>
      </c>
      <c r="DW19" s="421">
        <v>14.86</v>
      </c>
      <c r="DX19" s="428">
        <v>15.46</v>
      </c>
      <c r="DY19" s="221"/>
      <c r="DZ19" s="221"/>
      <c r="EA19" s="221"/>
      <c r="EB19" s="221"/>
      <c r="EC19" s="126"/>
      <c r="ED19" s="106"/>
      <c r="EE19" s="74"/>
      <c r="EF19" s="221"/>
      <c r="EH19" s="426" t="s">
        <v>126</v>
      </c>
      <c r="EI19" s="205" t="s">
        <v>109</v>
      </c>
      <c r="EJ19" s="300">
        <v>14.31</v>
      </c>
      <c r="EK19" s="300">
        <v>15.294</v>
      </c>
      <c r="EL19" s="408">
        <v>15.294</v>
      </c>
      <c r="EM19" s="221"/>
      <c r="EN19" s="221"/>
      <c r="EO19" s="221"/>
      <c r="EP19" s="221"/>
      <c r="EQ19" s="126"/>
      <c r="ER19" s="106"/>
      <c r="ES19" s="74"/>
      <c r="ET19" s="221"/>
      <c r="EV19" s="206" t="s">
        <v>291</v>
      </c>
      <c r="EW19" s="547" t="s">
        <v>115</v>
      </c>
      <c r="EX19" s="531"/>
      <c r="FB19" s="45"/>
      <c r="FJ19" s="58" t="s">
        <v>285</v>
      </c>
      <c r="FK19" s="467" t="s">
        <v>534</v>
      </c>
      <c r="FL19" s="74" t="s">
        <v>251</v>
      </c>
      <c r="FT19" s="426" t="s">
        <v>126</v>
      </c>
      <c r="FU19" s="205" t="s">
        <v>595</v>
      </c>
      <c r="FV19" s="387">
        <v>32.05</v>
      </c>
      <c r="FW19" s="387">
        <v>25.44</v>
      </c>
      <c r="FX19" s="388">
        <f t="shared" si="13"/>
        <v>32.05</v>
      </c>
      <c r="FY19" s="45"/>
      <c r="FZ19" s="417"/>
      <c r="GA19" s="417"/>
      <c r="GB19" s="417"/>
      <c r="GC19" s="221"/>
      <c r="GD19" s="417"/>
      <c r="GE19" s="417"/>
      <c r="GF19" s="417"/>
      <c r="GH19" s="426" t="s">
        <v>126</v>
      </c>
      <c r="GI19" s="205" t="s">
        <v>599</v>
      </c>
      <c r="GJ19" s="300">
        <v>15.166</v>
      </c>
      <c r="GK19" s="300">
        <v>15.352</v>
      </c>
      <c r="GL19" s="307">
        <f t="shared" si="8"/>
        <v>15.352</v>
      </c>
      <c r="GM19" s="221"/>
      <c r="GN19" s="221"/>
      <c r="GO19" s="221"/>
      <c r="GP19" s="221"/>
      <c r="GQ19" s="221"/>
      <c r="GR19" s="221"/>
      <c r="GS19" s="221"/>
      <c r="GT19" s="221"/>
      <c r="GV19" s="170" t="s">
        <v>126</v>
      </c>
      <c r="GW19" s="205" t="s">
        <v>176</v>
      </c>
      <c r="GX19" s="387">
        <v>38.59</v>
      </c>
      <c r="GY19" s="387">
        <v>38.56</v>
      </c>
      <c r="GZ19" s="388">
        <v>38.59</v>
      </c>
      <c r="HA19" s="312" t="s">
        <v>103</v>
      </c>
      <c r="HB19" s="387">
        <v>31.88</v>
      </c>
      <c r="HC19" s="387">
        <v>35.38</v>
      </c>
      <c r="HD19" s="388">
        <v>35.38</v>
      </c>
      <c r="HJ19" s="445" t="s">
        <v>126</v>
      </c>
      <c r="HK19" s="396" t="s">
        <v>254</v>
      </c>
      <c r="HL19" s="405">
        <v>14.781</v>
      </c>
      <c r="HM19" s="405">
        <v>15.882</v>
      </c>
      <c r="HN19" s="408">
        <f t="shared" si="10"/>
        <v>15.882</v>
      </c>
      <c r="HO19" s="491"/>
      <c r="HQ19" s="261"/>
      <c r="HV19" s="442"/>
      <c r="HX19" s="170" t="s">
        <v>126</v>
      </c>
      <c r="HY19" s="205" t="s">
        <v>179</v>
      </c>
      <c r="HZ19" s="387">
        <v>25.75</v>
      </c>
      <c r="IA19" s="387">
        <v>26.72</v>
      </c>
      <c r="IB19" s="388">
        <f t="shared" si="15"/>
        <v>26.72</v>
      </c>
      <c r="IC19" s="74"/>
      <c r="IF19" s="45"/>
    </row>
    <row r="20" spans="1:240" ht="13.5" thickBot="1">
      <c r="A20" s="170" t="s">
        <v>24</v>
      </c>
      <c r="B20" s="165" t="s">
        <v>104</v>
      </c>
      <c r="C20" s="180">
        <v>10</v>
      </c>
      <c r="D20" s="173"/>
      <c r="E20" s="173"/>
      <c r="F20" s="173"/>
      <c r="G20" s="173"/>
      <c r="H20" s="173"/>
      <c r="I20" s="173"/>
      <c r="J20" s="173"/>
      <c r="K20" s="173"/>
      <c r="L20" s="176"/>
      <c r="M20" s="160" t="s">
        <v>24</v>
      </c>
      <c r="N20" s="167" t="s">
        <v>123</v>
      </c>
      <c r="O20" s="158">
        <v>10</v>
      </c>
      <c r="P20" s="158"/>
      <c r="Q20" s="158"/>
      <c r="R20" s="174"/>
      <c r="S20" s="175"/>
      <c r="T20" s="174"/>
      <c r="U20" s="175"/>
      <c r="V20" s="175"/>
      <c r="W20" s="175"/>
      <c r="X20" s="176"/>
      <c r="Z20" s="170" t="s">
        <v>87</v>
      </c>
      <c r="AA20" s="205" t="s">
        <v>231</v>
      </c>
      <c r="AB20" s="300">
        <v>14.576</v>
      </c>
      <c r="AC20" s="300">
        <v>15.648</v>
      </c>
      <c r="AD20" s="307">
        <v>15.648</v>
      </c>
      <c r="AN20" s="206" t="s">
        <v>283</v>
      </c>
      <c r="AO20" s="205" t="s">
        <v>135</v>
      </c>
      <c r="AT20" s="45"/>
      <c r="BB20" s="98" t="s">
        <v>87</v>
      </c>
      <c r="BC20" s="329" t="s">
        <v>247</v>
      </c>
      <c r="BD20" s="330">
        <v>15.249</v>
      </c>
      <c r="BE20" s="330">
        <v>15.518</v>
      </c>
      <c r="BF20" s="334">
        <v>15.518</v>
      </c>
      <c r="BP20" s="170" t="s">
        <v>87</v>
      </c>
      <c r="BQ20" s="205" t="s">
        <v>242</v>
      </c>
      <c r="BR20" s="300">
        <v>16.331</v>
      </c>
      <c r="BS20" s="300">
        <v>15.49</v>
      </c>
      <c r="BT20" s="307">
        <f t="shared" si="12"/>
        <v>16.331</v>
      </c>
      <c r="CD20" s="366" t="s">
        <v>87</v>
      </c>
      <c r="CE20" s="364" t="s">
        <v>245</v>
      </c>
      <c r="CF20" s="365">
        <v>15.566</v>
      </c>
      <c r="CG20" s="365">
        <v>15.932</v>
      </c>
      <c r="CH20" s="367">
        <v>15.932</v>
      </c>
      <c r="CI20" s="373" t="s">
        <v>256</v>
      </c>
      <c r="CJ20" s="370" t="s">
        <v>250</v>
      </c>
      <c r="CK20" s="370" t="s">
        <v>250</v>
      </c>
      <c r="CL20" s="371" t="s">
        <v>250</v>
      </c>
      <c r="CR20" s="170" t="s">
        <v>87</v>
      </c>
      <c r="CS20" s="396" t="s">
        <v>254</v>
      </c>
      <c r="CT20" s="300">
        <v>16.756</v>
      </c>
      <c r="CU20" s="300">
        <v>15.11</v>
      </c>
      <c r="CV20" s="307">
        <v>16.756</v>
      </c>
      <c r="DF20" s="407" t="s">
        <v>87</v>
      </c>
      <c r="DG20" s="396" t="s">
        <v>373</v>
      </c>
      <c r="DH20" s="405">
        <v>16.068</v>
      </c>
      <c r="DI20" s="405">
        <v>15.54</v>
      </c>
      <c r="DJ20" s="408">
        <v>16.068</v>
      </c>
      <c r="DK20" s="414" t="s">
        <v>270</v>
      </c>
      <c r="DL20" s="412">
        <v>19.395</v>
      </c>
      <c r="DM20" s="412">
        <v>19.832</v>
      </c>
      <c r="DN20" s="413" t="s">
        <v>250</v>
      </c>
      <c r="DT20" s="426" t="s">
        <v>87</v>
      </c>
      <c r="DU20" s="422" t="s">
        <v>245</v>
      </c>
      <c r="DV20" s="421">
        <v>15.5</v>
      </c>
      <c r="DW20" s="421">
        <v>14.85</v>
      </c>
      <c r="DX20" s="428">
        <v>15.5</v>
      </c>
      <c r="DY20" s="221"/>
      <c r="DZ20" s="221"/>
      <c r="EA20" s="221"/>
      <c r="EB20" s="221"/>
      <c r="EC20" s="126"/>
      <c r="ED20" s="106"/>
      <c r="EE20" s="74"/>
      <c r="EF20" s="221"/>
      <c r="EH20" s="426" t="s">
        <v>87</v>
      </c>
      <c r="EI20" s="205" t="s">
        <v>464</v>
      </c>
      <c r="EJ20" s="300">
        <v>15.302</v>
      </c>
      <c r="EK20" s="300">
        <v>15.106</v>
      </c>
      <c r="EL20" s="408">
        <v>15.302</v>
      </c>
      <c r="EM20" s="221"/>
      <c r="EN20" s="221"/>
      <c r="EO20" s="221"/>
      <c r="EP20" s="221"/>
      <c r="EQ20" s="126"/>
      <c r="ER20" s="106"/>
      <c r="ES20" s="74"/>
      <c r="ET20" s="221"/>
      <c r="EV20" s="206" t="s">
        <v>290</v>
      </c>
      <c r="EW20" s="547" t="s">
        <v>157</v>
      </c>
      <c r="EX20" s="531"/>
      <c r="FB20" s="45"/>
      <c r="FJ20" s="58" t="s">
        <v>45</v>
      </c>
      <c r="FK20" s="467" t="s">
        <v>523</v>
      </c>
      <c r="FL20" s="74" t="s">
        <v>286</v>
      </c>
      <c r="FT20" s="426" t="s">
        <v>87</v>
      </c>
      <c r="FU20" s="205" t="s">
        <v>431</v>
      </c>
      <c r="FV20" s="387">
        <v>48.28</v>
      </c>
      <c r="FW20" s="387">
        <v>45.09</v>
      </c>
      <c r="FX20" s="388">
        <f t="shared" si="13"/>
        <v>48.28</v>
      </c>
      <c r="FY20" s="45"/>
      <c r="FZ20" s="417"/>
      <c r="GA20" s="417"/>
      <c r="GB20" s="417"/>
      <c r="GC20" s="221"/>
      <c r="GD20" s="417"/>
      <c r="GE20" s="417"/>
      <c r="GF20" s="417"/>
      <c r="GH20" s="426" t="s">
        <v>87</v>
      </c>
      <c r="GI20" s="205" t="s">
        <v>274</v>
      </c>
      <c r="GJ20" s="300">
        <v>14.964</v>
      </c>
      <c r="GK20" s="300">
        <v>15.526</v>
      </c>
      <c r="GL20" s="307">
        <f t="shared" si="8"/>
        <v>15.526</v>
      </c>
      <c r="GM20" s="221"/>
      <c r="GN20" s="221"/>
      <c r="GO20" s="221"/>
      <c r="GP20" s="221"/>
      <c r="GQ20" s="221"/>
      <c r="GR20" s="221"/>
      <c r="GS20" s="221"/>
      <c r="GT20" s="221"/>
      <c r="GV20" s="170" t="s">
        <v>87</v>
      </c>
      <c r="GW20" s="205" t="s">
        <v>603</v>
      </c>
      <c r="GX20" s="387">
        <v>38.96</v>
      </c>
      <c r="GY20" s="387">
        <v>39.95</v>
      </c>
      <c r="GZ20" s="388">
        <v>39.95</v>
      </c>
      <c r="HA20" s="312" t="s">
        <v>109</v>
      </c>
      <c r="HB20" s="387">
        <v>46</v>
      </c>
      <c r="HC20" s="387">
        <v>45.21</v>
      </c>
      <c r="HD20" s="388">
        <v>46</v>
      </c>
      <c r="HJ20" s="445" t="s">
        <v>87</v>
      </c>
      <c r="HK20" s="396" t="s">
        <v>261</v>
      </c>
      <c r="HL20" s="405">
        <v>16.034</v>
      </c>
      <c r="HM20" s="405">
        <v>15.14</v>
      </c>
      <c r="HN20" s="408">
        <f t="shared" si="10"/>
        <v>16.034</v>
      </c>
      <c r="HO20" s="491"/>
      <c r="HQ20" s="261"/>
      <c r="HV20" s="442"/>
      <c r="HX20" s="170" t="s">
        <v>87</v>
      </c>
      <c r="HY20" s="205" t="s">
        <v>635</v>
      </c>
      <c r="HZ20" s="387">
        <v>30.16</v>
      </c>
      <c r="IA20" s="387">
        <v>30.05</v>
      </c>
      <c r="IB20" s="388">
        <f t="shared" si="15"/>
        <v>30.16</v>
      </c>
      <c r="IC20" s="74"/>
      <c r="IF20" s="45"/>
    </row>
    <row r="21" spans="1:240" ht="13.5" thickBot="1">
      <c r="A21" s="170" t="s">
        <v>21</v>
      </c>
      <c r="B21" s="165" t="s">
        <v>108</v>
      </c>
      <c r="C21" s="180">
        <v>11</v>
      </c>
      <c r="D21" s="173"/>
      <c r="E21" s="173"/>
      <c r="F21" s="173"/>
      <c r="G21" s="173"/>
      <c r="H21" s="173"/>
      <c r="I21" s="173"/>
      <c r="J21" s="173"/>
      <c r="K21" s="173"/>
      <c r="L21" s="176"/>
      <c r="M21" s="160" t="s">
        <v>21</v>
      </c>
      <c r="N21" s="167" t="s">
        <v>105</v>
      </c>
      <c r="O21" s="158">
        <v>11</v>
      </c>
      <c r="P21" s="158"/>
      <c r="Q21" s="158"/>
      <c r="R21" s="174"/>
      <c r="S21" s="175"/>
      <c r="T21" s="174"/>
      <c r="U21" s="175"/>
      <c r="V21" s="175"/>
      <c r="W21" s="175"/>
      <c r="X21" s="176"/>
      <c r="Z21" s="170" t="s">
        <v>32</v>
      </c>
      <c r="AA21" s="205" t="s">
        <v>266</v>
      </c>
      <c r="AB21" s="300">
        <v>14.913</v>
      </c>
      <c r="AC21" s="300">
        <v>15.673</v>
      </c>
      <c r="AD21" s="307">
        <v>15.673</v>
      </c>
      <c r="AN21" s="206" t="s">
        <v>284</v>
      </c>
      <c r="AO21" s="205" t="s">
        <v>124</v>
      </c>
      <c r="AT21" s="45"/>
      <c r="BB21" s="98" t="s">
        <v>32</v>
      </c>
      <c r="BC21" s="329" t="s">
        <v>261</v>
      </c>
      <c r="BD21" s="330">
        <v>15.537</v>
      </c>
      <c r="BE21" s="330">
        <v>15.457</v>
      </c>
      <c r="BF21" s="334">
        <v>15.537</v>
      </c>
      <c r="BP21" s="170" t="s">
        <v>32</v>
      </c>
      <c r="BQ21" s="205" t="s">
        <v>253</v>
      </c>
      <c r="BR21" s="300">
        <v>16.376</v>
      </c>
      <c r="BS21" s="300">
        <v>15.084</v>
      </c>
      <c r="BT21" s="307">
        <f t="shared" si="12"/>
        <v>16.376</v>
      </c>
      <c r="CD21" s="374" t="s">
        <v>32</v>
      </c>
      <c r="CE21" s="375" t="s">
        <v>102</v>
      </c>
      <c r="CF21" s="376">
        <v>15.174</v>
      </c>
      <c r="CG21" s="376">
        <v>16.12</v>
      </c>
      <c r="CH21" s="377">
        <v>16.12</v>
      </c>
      <c r="CR21" s="170" t="s">
        <v>32</v>
      </c>
      <c r="CS21" s="396" t="s">
        <v>148</v>
      </c>
      <c r="CT21" s="300">
        <v>16.242</v>
      </c>
      <c r="CU21" s="300">
        <v>16.782</v>
      </c>
      <c r="CV21" s="307">
        <v>16.782</v>
      </c>
      <c r="DF21" s="407" t="s">
        <v>32</v>
      </c>
      <c r="DG21" s="396" t="s">
        <v>439</v>
      </c>
      <c r="DH21" s="405">
        <v>16.316</v>
      </c>
      <c r="DI21" s="405">
        <v>15.828</v>
      </c>
      <c r="DJ21" s="408">
        <v>16.316</v>
      </c>
      <c r="DT21" s="426" t="s">
        <v>32</v>
      </c>
      <c r="DU21" s="422" t="s">
        <v>264</v>
      </c>
      <c r="DV21" s="421">
        <v>14.52</v>
      </c>
      <c r="DW21" s="421">
        <v>15.65</v>
      </c>
      <c r="DX21" s="427">
        <v>15.65</v>
      </c>
      <c r="DY21" s="221"/>
      <c r="DZ21" s="221"/>
      <c r="EA21" s="221"/>
      <c r="EB21" s="221"/>
      <c r="EC21" s="126"/>
      <c r="ED21" s="106"/>
      <c r="EE21" s="74"/>
      <c r="EF21" s="221"/>
      <c r="EH21" s="426" t="s">
        <v>32</v>
      </c>
      <c r="EI21" s="205" t="s">
        <v>240</v>
      </c>
      <c r="EJ21" s="300">
        <v>15.514</v>
      </c>
      <c r="EK21" s="300">
        <v>14.815</v>
      </c>
      <c r="EL21" s="408">
        <v>15.514</v>
      </c>
      <c r="EM21" s="221"/>
      <c r="EN21" s="221"/>
      <c r="EO21" s="221"/>
      <c r="EP21" s="221"/>
      <c r="EQ21" s="126"/>
      <c r="ER21" s="106"/>
      <c r="ES21" s="74"/>
      <c r="ET21" s="221"/>
      <c r="FB21" s="45"/>
      <c r="FJ21" s="58" t="s">
        <v>286</v>
      </c>
      <c r="FK21" s="467" t="s">
        <v>524</v>
      </c>
      <c r="FL21" s="74" t="s">
        <v>252</v>
      </c>
      <c r="FT21" s="426" t="s">
        <v>32</v>
      </c>
      <c r="FU21" s="205" t="s">
        <v>262</v>
      </c>
      <c r="FV21" s="387" t="s">
        <v>250</v>
      </c>
      <c r="FW21" s="387" t="s">
        <v>250</v>
      </c>
      <c r="FX21" s="388" t="s">
        <v>250</v>
      </c>
      <c r="FY21" s="45"/>
      <c r="FZ21" s="417"/>
      <c r="GA21" s="417"/>
      <c r="GB21" s="417"/>
      <c r="GC21" s="221"/>
      <c r="GD21" s="417"/>
      <c r="GE21" s="417"/>
      <c r="GF21" s="417"/>
      <c r="GH21" s="426" t="s">
        <v>32</v>
      </c>
      <c r="GI21" s="205" t="s">
        <v>151</v>
      </c>
      <c r="GJ21" s="300">
        <v>15.609</v>
      </c>
      <c r="GK21" s="300">
        <v>15.404</v>
      </c>
      <c r="GL21" s="307">
        <f t="shared" si="8"/>
        <v>15.609</v>
      </c>
      <c r="GM21" s="221"/>
      <c r="GN21" s="221"/>
      <c r="GO21" s="221"/>
      <c r="GP21" s="221"/>
      <c r="GQ21" s="221"/>
      <c r="GR21" s="221"/>
      <c r="GS21" s="221"/>
      <c r="GT21" s="221"/>
      <c r="GV21" s="170" t="s">
        <v>32</v>
      </c>
      <c r="GW21" s="205" t="s">
        <v>178</v>
      </c>
      <c r="GX21" s="387">
        <v>44.6</v>
      </c>
      <c r="GY21" s="387">
        <v>46.35</v>
      </c>
      <c r="GZ21" s="388">
        <v>46.35</v>
      </c>
      <c r="HA21" s="317" t="s">
        <v>225</v>
      </c>
      <c r="HB21" s="389">
        <v>60.33</v>
      </c>
      <c r="HC21" s="389">
        <v>60.26</v>
      </c>
      <c r="HD21" s="390">
        <v>60.33</v>
      </c>
      <c r="HJ21" s="445" t="s">
        <v>32</v>
      </c>
      <c r="HK21" s="396" t="s">
        <v>236</v>
      </c>
      <c r="HL21" s="405">
        <v>16.387</v>
      </c>
      <c r="HM21" s="405">
        <v>15.855</v>
      </c>
      <c r="HN21" s="408">
        <f t="shared" si="10"/>
        <v>16.387</v>
      </c>
      <c r="HO21" s="491"/>
      <c r="HQ21" s="261"/>
      <c r="HV21" s="442"/>
      <c r="HX21" s="170" t="s">
        <v>32</v>
      </c>
      <c r="HY21" s="205" t="s">
        <v>176</v>
      </c>
      <c r="HZ21" s="387">
        <v>42.32</v>
      </c>
      <c r="IA21" s="387">
        <v>31.14</v>
      </c>
      <c r="IB21" s="388">
        <f t="shared" si="15"/>
        <v>42.32</v>
      </c>
      <c r="IC21" s="74"/>
      <c r="IF21" s="45"/>
    </row>
    <row r="22" spans="1:240" ht="13.5" thickBot="1">
      <c r="A22" s="170" t="s">
        <v>35</v>
      </c>
      <c r="B22" s="165" t="s">
        <v>97</v>
      </c>
      <c r="C22" s="180">
        <v>12</v>
      </c>
      <c r="D22" s="173"/>
      <c r="E22" s="173"/>
      <c r="F22" s="173"/>
      <c r="G22" s="173"/>
      <c r="H22" s="173"/>
      <c r="I22" s="173"/>
      <c r="J22" s="173"/>
      <c r="K22" s="173"/>
      <c r="L22" s="176"/>
      <c r="M22" s="160" t="s">
        <v>35</v>
      </c>
      <c r="N22" s="167" t="s">
        <v>150</v>
      </c>
      <c r="O22" s="158">
        <v>12</v>
      </c>
      <c r="P22" s="158"/>
      <c r="Q22" s="158"/>
      <c r="R22" s="174"/>
      <c r="S22" s="175"/>
      <c r="T22" s="174"/>
      <c r="U22" s="175"/>
      <c r="V22" s="175"/>
      <c r="W22" s="175"/>
      <c r="X22" s="176"/>
      <c r="Z22" s="170" t="s">
        <v>31</v>
      </c>
      <c r="AA22" s="205" t="s">
        <v>148</v>
      </c>
      <c r="AB22" s="300">
        <v>15.737</v>
      </c>
      <c r="AC22" s="300">
        <v>15.646</v>
      </c>
      <c r="AD22" s="307">
        <v>15.737</v>
      </c>
      <c r="AN22" s="206" t="s">
        <v>285</v>
      </c>
      <c r="AO22" s="205" t="s">
        <v>47</v>
      </c>
      <c r="AT22" s="45"/>
      <c r="BB22" s="98" t="s">
        <v>31</v>
      </c>
      <c r="BC22" s="329" t="s">
        <v>233</v>
      </c>
      <c r="BD22" s="330">
        <v>14.512</v>
      </c>
      <c r="BE22" s="330">
        <v>15.591</v>
      </c>
      <c r="BF22" s="334">
        <v>15.591</v>
      </c>
      <c r="BP22" s="308" t="s">
        <v>31</v>
      </c>
      <c r="BQ22" s="302" t="s">
        <v>346</v>
      </c>
      <c r="BR22" s="301">
        <v>16.409</v>
      </c>
      <c r="BS22" s="301">
        <v>16.006</v>
      </c>
      <c r="BT22" s="309">
        <f t="shared" si="12"/>
        <v>16.409</v>
      </c>
      <c r="CD22" s="366" t="s">
        <v>31</v>
      </c>
      <c r="CE22" s="364" t="s">
        <v>236</v>
      </c>
      <c r="CF22" s="365">
        <v>15.884</v>
      </c>
      <c r="CG22" s="365">
        <v>16.239</v>
      </c>
      <c r="CH22" s="367">
        <v>16.239</v>
      </c>
      <c r="CR22" s="170" t="s">
        <v>31</v>
      </c>
      <c r="CS22" s="396" t="s">
        <v>258</v>
      </c>
      <c r="CT22" s="300">
        <v>14.853</v>
      </c>
      <c r="CU22" s="300">
        <v>18.123</v>
      </c>
      <c r="CV22" s="307">
        <v>18.123</v>
      </c>
      <c r="DF22" s="407" t="s">
        <v>31</v>
      </c>
      <c r="DG22" s="396" t="s">
        <v>456</v>
      </c>
      <c r="DH22" s="405">
        <v>16.478</v>
      </c>
      <c r="DI22" s="405">
        <v>15.961</v>
      </c>
      <c r="DJ22" s="408">
        <v>16.478</v>
      </c>
      <c r="DT22" s="426" t="s">
        <v>31</v>
      </c>
      <c r="DU22" s="422" t="s">
        <v>266</v>
      </c>
      <c r="DV22" s="421">
        <v>14.34</v>
      </c>
      <c r="DW22" s="421">
        <v>15.67</v>
      </c>
      <c r="DX22" s="428">
        <v>15.67</v>
      </c>
      <c r="DY22" s="221"/>
      <c r="DZ22" s="221"/>
      <c r="EA22" s="221"/>
      <c r="EB22" s="221"/>
      <c r="EC22" s="126"/>
      <c r="ED22" s="106"/>
      <c r="EE22" s="74"/>
      <c r="EF22" s="221"/>
      <c r="EH22" s="426" t="s">
        <v>31</v>
      </c>
      <c r="EI22" s="205" t="s">
        <v>254</v>
      </c>
      <c r="EJ22" s="300">
        <v>16.174</v>
      </c>
      <c r="EK22" s="300">
        <v>14.392</v>
      </c>
      <c r="EL22" s="408">
        <v>16.174</v>
      </c>
      <c r="EM22" s="221"/>
      <c r="EN22" s="221"/>
      <c r="EO22" s="221"/>
      <c r="EP22" s="221"/>
      <c r="EQ22" s="221"/>
      <c r="ER22" s="221"/>
      <c r="ES22" s="126"/>
      <c r="ET22" s="106"/>
      <c r="FJ22" s="58" t="s">
        <v>251</v>
      </c>
      <c r="FK22" s="467" t="s">
        <v>535</v>
      </c>
      <c r="FL22" s="74" t="s">
        <v>285</v>
      </c>
      <c r="FT22" s="426" t="s">
        <v>31</v>
      </c>
      <c r="FU22" s="205" t="s">
        <v>412</v>
      </c>
      <c r="FV22" s="387" t="s">
        <v>250</v>
      </c>
      <c r="FW22" s="387" t="s">
        <v>250</v>
      </c>
      <c r="FX22" s="388" t="s">
        <v>250</v>
      </c>
      <c r="FY22" s="45"/>
      <c r="FZ22" s="417"/>
      <c r="GA22" s="417"/>
      <c r="GB22" s="417"/>
      <c r="GC22" s="221"/>
      <c r="GD22" s="417"/>
      <c r="GE22" s="417"/>
      <c r="GF22" s="417"/>
      <c r="GH22" s="426" t="s">
        <v>31</v>
      </c>
      <c r="GI22" s="205" t="s">
        <v>231</v>
      </c>
      <c r="GJ22" s="300">
        <v>14.452</v>
      </c>
      <c r="GK22" s="300">
        <v>15.612</v>
      </c>
      <c r="GL22" s="307">
        <f t="shared" si="8"/>
        <v>15.612</v>
      </c>
      <c r="GM22" s="221"/>
      <c r="GN22" s="221"/>
      <c r="GO22" s="221"/>
      <c r="GP22" s="221"/>
      <c r="GQ22" s="221"/>
      <c r="GR22" s="221"/>
      <c r="GS22" s="221"/>
      <c r="GT22" s="221"/>
      <c r="GV22" s="170" t="s">
        <v>31</v>
      </c>
      <c r="GW22" s="205" t="s">
        <v>607</v>
      </c>
      <c r="GX22" s="387">
        <v>69.87</v>
      </c>
      <c r="GY22" s="387">
        <v>71.63</v>
      </c>
      <c r="GZ22" s="388">
        <v>71.63</v>
      </c>
      <c r="HJ22" s="445" t="s">
        <v>31</v>
      </c>
      <c r="HK22" s="396" t="s">
        <v>151</v>
      </c>
      <c r="HL22" s="405">
        <v>14.396</v>
      </c>
      <c r="HM22" s="405">
        <v>16.982</v>
      </c>
      <c r="HN22" s="408">
        <f t="shared" si="10"/>
        <v>16.982</v>
      </c>
      <c r="HO22" s="491"/>
      <c r="HQ22" s="261"/>
      <c r="HV22" s="442"/>
      <c r="HX22" s="171" t="s">
        <v>31</v>
      </c>
      <c r="HY22" s="207" t="s">
        <v>256</v>
      </c>
      <c r="HZ22" s="389">
        <v>27.99</v>
      </c>
      <c r="IA22" s="389">
        <v>27.94</v>
      </c>
      <c r="IB22" s="390" t="s">
        <v>89</v>
      </c>
      <c r="IC22" s="74"/>
      <c r="IF22" s="45"/>
    </row>
    <row r="23" spans="1:230" ht="13.5" thickBot="1">
      <c r="A23" s="170" t="s">
        <v>77</v>
      </c>
      <c r="B23" s="165" t="s">
        <v>120</v>
      </c>
      <c r="C23" s="180">
        <v>13</v>
      </c>
      <c r="D23" s="173"/>
      <c r="E23" s="173"/>
      <c r="F23" s="173"/>
      <c r="G23" s="173"/>
      <c r="H23" s="173"/>
      <c r="I23" s="173"/>
      <c r="J23" s="173"/>
      <c r="K23" s="173"/>
      <c r="L23" s="176"/>
      <c r="M23" s="160" t="s">
        <v>77</v>
      </c>
      <c r="N23" s="167" t="s">
        <v>103</v>
      </c>
      <c r="O23" s="158">
        <v>13</v>
      </c>
      <c r="P23" s="158"/>
      <c r="Q23" s="158"/>
      <c r="R23" s="175"/>
      <c r="S23" s="175"/>
      <c r="T23" s="175"/>
      <c r="U23" s="175"/>
      <c r="V23" s="175"/>
      <c r="W23" s="175"/>
      <c r="X23" s="176"/>
      <c r="Z23" s="170" t="s">
        <v>127</v>
      </c>
      <c r="AA23" s="205" t="s">
        <v>230</v>
      </c>
      <c r="AB23" s="300">
        <v>15.049</v>
      </c>
      <c r="AC23" s="300">
        <v>15.968</v>
      </c>
      <c r="AD23" s="307">
        <v>15.968</v>
      </c>
      <c r="AN23" s="206" t="s">
        <v>45</v>
      </c>
      <c r="AO23" s="205" t="s">
        <v>181</v>
      </c>
      <c r="AT23" s="45"/>
      <c r="BB23" s="98" t="s">
        <v>127</v>
      </c>
      <c r="BC23" s="329" t="s">
        <v>262</v>
      </c>
      <c r="BD23" s="330">
        <v>15.599</v>
      </c>
      <c r="BE23" s="330">
        <v>14.234</v>
      </c>
      <c r="BF23" s="334">
        <v>15.599</v>
      </c>
      <c r="BP23" s="308" t="s">
        <v>127</v>
      </c>
      <c r="BQ23" s="302" t="s">
        <v>347</v>
      </c>
      <c r="BR23" s="301">
        <v>16.682</v>
      </c>
      <c r="BS23" s="301">
        <v>16.577</v>
      </c>
      <c r="BT23" s="309">
        <f t="shared" si="12"/>
        <v>16.682</v>
      </c>
      <c r="CD23" s="366" t="s">
        <v>127</v>
      </c>
      <c r="CE23" s="364" t="s">
        <v>151</v>
      </c>
      <c r="CF23" s="365">
        <v>15.636</v>
      </c>
      <c r="CG23" s="365">
        <v>16.399</v>
      </c>
      <c r="CH23" s="367">
        <v>16.399</v>
      </c>
      <c r="CR23" s="170" t="s">
        <v>127</v>
      </c>
      <c r="CS23" s="396" t="s">
        <v>151</v>
      </c>
      <c r="CT23" s="300">
        <v>18.737</v>
      </c>
      <c r="CU23" s="300">
        <v>19.027</v>
      </c>
      <c r="CV23" s="307">
        <v>19.027</v>
      </c>
      <c r="DF23" s="407" t="s">
        <v>127</v>
      </c>
      <c r="DG23" s="396" t="s">
        <v>240</v>
      </c>
      <c r="DH23" s="405">
        <v>14.62</v>
      </c>
      <c r="DI23" s="405">
        <v>16.591</v>
      </c>
      <c r="DJ23" s="408">
        <v>16.591</v>
      </c>
      <c r="DT23" s="426" t="s">
        <v>127</v>
      </c>
      <c r="DU23" s="396" t="s">
        <v>237</v>
      </c>
      <c r="DV23" s="419">
        <v>15.67</v>
      </c>
      <c r="DW23" s="419">
        <v>15.05</v>
      </c>
      <c r="DX23" s="427">
        <v>15.67</v>
      </c>
      <c r="DY23" s="221"/>
      <c r="DZ23" s="221"/>
      <c r="EA23" s="221"/>
      <c r="EB23" s="221"/>
      <c r="EC23" s="221"/>
      <c r="ED23" s="221"/>
      <c r="EE23" s="126"/>
      <c r="EF23" s="106"/>
      <c r="EH23" s="426" t="s">
        <v>127</v>
      </c>
      <c r="EI23" s="205" t="s">
        <v>247</v>
      </c>
      <c r="EJ23" s="300">
        <v>15.811</v>
      </c>
      <c r="EK23" s="300">
        <v>16.371</v>
      </c>
      <c r="EL23" s="408">
        <v>16.371</v>
      </c>
      <c r="EM23" s="221"/>
      <c r="EN23" s="221"/>
      <c r="EO23" s="221"/>
      <c r="EP23" s="221"/>
      <c r="EQ23" s="221"/>
      <c r="ER23" s="221"/>
      <c r="ES23" s="126"/>
      <c r="ET23" s="106"/>
      <c r="FJ23" s="58" t="s">
        <v>252</v>
      </c>
      <c r="FK23" s="467" t="s">
        <v>525</v>
      </c>
      <c r="FL23" s="74" t="s">
        <v>284</v>
      </c>
      <c r="FT23" s="426" t="s">
        <v>127</v>
      </c>
      <c r="FU23" s="205" t="s">
        <v>432</v>
      </c>
      <c r="FV23" s="387" t="s">
        <v>250</v>
      </c>
      <c r="FW23" s="387" t="s">
        <v>250</v>
      </c>
      <c r="FX23" s="388" t="s">
        <v>250</v>
      </c>
      <c r="FY23" s="45"/>
      <c r="FZ23" s="417"/>
      <c r="GA23" s="417"/>
      <c r="GB23" s="417"/>
      <c r="GC23" s="221"/>
      <c r="GD23" s="417"/>
      <c r="GE23" s="417"/>
      <c r="GF23" s="417"/>
      <c r="GH23" s="426" t="s">
        <v>127</v>
      </c>
      <c r="GI23" s="205" t="s">
        <v>109</v>
      </c>
      <c r="GJ23" s="300">
        <v>14.8</v>
      </c>
      <c r="GK23" s="300">
        <v>15.71</v>
      </c>
      <c r="GL23" s="307">
        <f t="shared" si="8"/>
        <v>15.71</v>
      </c>
      <c r="GM23" s="221"/>
      <c r="GN23" s="221"/>
      <c r="GO23" s="221"/>
      <c r="GP23" s="221"/>
      <c r="GQ23" s="221"/>
      <c r="GR23" s="221"/>
      <c r="GS23" s="221"/>
      <c r="GT23" s="221"/>
      <c r="GV23" s="171" t="s">
        <v>127</v>
      </c>
      <c r="GW23" s="207" t="s">
        <v>608</v>
      </c>
      <c r="GX23" s="389">
        <v>76.36</v>
      </c>
      <c r="GY23" s="389">
        <v>73.25</v>
      </c>
      <c r="GZ23" s="390">
        <v>76.36</v>
      </c>
      <c r="HJ23" s="445" t="s">
        <v>127</v>
      </c>
      <c r="HK23" s="396" t="s">
        <v>148</v>
      </c>
      <c r="HL23" s="405">
        <v>16.735</v>
      </c>
      <c r="HM23" s="405">
        <v>17.019</v>
      </c>
      <c r="HN23" s="408">
        <f t="shared" si="10"/>
        <v>17.019</v>
      </c>
      <c r="HO23" s="491"/>
      <c r="HQ23" s="261"/>
      <c r="HV23" s="442"/>
    </row>
    <row r="24" spans="1:232" ht="12.75" customHeight="1">
      <c r="A24" s="170" t="s">
        <v>27</v>
      </c>
      <c r="B24" s="165" t="s">
        <v>84</v>
      </c>
      <c r="C24" s="180">
        <v>14</v>
      </c>
      <c r="D24" s="173"/>
      <c r="E24" s="173"/>
      <c r="F24" s="173"/>
      <c r="G24" s="173"/>
      <c r="H24" s="173"/>
      <c r="I24" s="173"/>
      <c r="J24" s="173"/>
      <c r="K24" s="173"/>
      <c r="L24" s="176"/>
      <c r="M24" s="160" t="s">
        <v>27</v>
      </c>
      <c r="N24" s="167" t="s">
        <v>193</v>
      </c>
      <c r="O24" s="158">
        <v>14</v>
      </c>
      <c r="P24" s="158"/>
      <c r="Q24" s="158"/>
      <c r="R24" s="175"/>
      <c r="S24" s="175"/>
      <c r="T24" s="175"/>
      <c r="U24" s="175"/>
      <c r="V24" s="175"/>
      <c r="W24" s="175"/>
      <c r="X24" s="176"/>
      <c r="Z24" s="170" t="s">
        <v>128</v>
      </c>
      <c r="AA24" s="205" t="s">
        <v>260</v>
      </c>
      <c r="AB24" s="300">
        <v>16</v>
      </c>
      <c r="AC24" s="300">
        <v>15.545</v>
      </c>
      <c r="AD24" s="307">
        <v>16</v>
      </c>
      <c r="AN24" s="206" t="s">
        <v>286</v>
      </c>
      <c r="AO24" s="205" t="s">
        <v>292</v>
      </c>
      <c r="AT24" s="45"/>
      <c r="BB24" s="98" t="s">
        <v>128</v>
      </c>
      <c r="BC24" s="329" t="s">
        <v>257</v>
      </c>
      <c r="BD24" s="330">
        <v>14.976</v>
      </c>
      <c r="BE24" s="330">
        <v>15.717</v>
      </c>
      <c r="BF24" s="334">
        <v>15.717</v>
      </c>
      <c r="BP24" s="170" t="s">
        <v>128</v>
      </c>
      <c r="BQ24" s="205" t="s">
        <v>107</v>
      </c>
      <c r="BR24" s="300">
        <v>16.827</v>
      </c>
      <c r="BS24" s="300">
        <v>16.947</v>
      </c>
      <c r="BT24" s="307">
        <f t="shared" si="12"/>
        <v>16.947</v>
      </c>
      <c r="CD24" s="366" t="s">
        <v>128</v>
      </c>
      <c r="CE24" s="364" t="s">
        <v>375</v>
      </c>
      <c r="CF24" s="365">
        <v>14.986</v>
      </c>
      <c r="CG24" s="365">
        <v>16.414</v>
      </c>
      <c r="CH24" s="367">
        <v>16.414</v>
      </c>
      <c r="CR24" s="170" t="s">
        <v>128</v>
      </c>
      <c r="CS24" s="396" t="s">
        <v>109</v>
      </c>
      <c r="CT24" s="300">
        <v>18.883</v>
      </c>
      <c r="CU24" s="300">
        <v>19.494</v>
      </c>
      <c r="CV24" s="307">
        <v>19.494</v>
      </c>
      <c r="DF24" s="407" t="s">
        <v>128</v>
      </c>
      <c r="DG24" s="396" t="s">
        <v>438</v>
      </c>
      <c r="DH24" s="405">
        <v>16.782</v>
      </c>
      <c r="DI24" s="405">
        <v>15.18</v>
      </c>
      <c r="DJ24" s="408">
        <v>16.782</v>
      </c>
      <c r="DT24" s="426" t="s">
        <v>128</v>
      </c>
      <c r="DU24" s="422" t="s">
        <v>191</v>
      </c>
      <c r="DV24" s="421">
        <v>15.59</v>
      </c>
      <c r="DW24" s="419">
        <v>15.73</v>
      </c>
      <c r="DX24" s="427">
        <v>15.73</v>
      </c>
      <c r="DY24" s="221"/>
      <c r="DZ24" s="221"/>
      <c r="EA24" s="221"/>
      <c r="EB24" s="221"/>
      <c r="EC24" s="221"/>
      <c r="ED24" s="221"/>
      <c r="EE24" s="126"/>
      <c r="EF24" s="106"/>
      <c r="EH24" s="426" t="s">
        <v>128</v>
      </c>
      <c r="EI24" s="205" t="s">
        <v>148</v>
      </c>
      <c r="EJ24" s="300">
        <v>16.452</v>
      </c>
      <c r="EK24" s="300">
        <v>15.071</v>
      </c>
      <c r="EL24" s="408">
        <v>16.452</v>
      </c>
      <c r="EM24" s="221"/>
      <c r="EN24" s="221"/>
      <c r="EO24" s="221"/>
      <c r="EP24" s="221"/>
      <c r="EQ24" s="126"/>
      <c r="ER24" s="106"/>
      <c r="ES24" s="74"/>
      <c r="ET24" s="221"/>
      <c r="FJ24" s="46"/>
      <c r="FK24" s="46"/>
      <c r="FT24" s="426" t="s">
        <v>128</v>
      </c>
      <c r="FU24" s="205" t="s">
        <v>260</v>
      </c>
      <c r="FV24" s="387" t="s">
        <v>250</v>
      </c>
      <c r="FW24" s="387" t="s">
        <v>250</v>
      </c>
      <c r="FX24" s="388" t="s">
        <v>250</v>
      </c>
      <c r="FY24" s="45"/>
      <c r="FZ24" s="417"/>
      <c r="GA24" s="417"/>
      <c r="GB24" s="417"/>
      <c r="GC24" s="221"/>
      <c r="GD24" s="417"/>
      <c r="GE24" s="417"/>
      <c r="GF24" s="417"/>
      <c r="GH24" s="426" t="s">
        <v>128</v>
      </c>
      <c r="GI24" s="205" t="s">
        <v>253</v>
      </c>
      <c r="GJ24" s="300">
        <v>15.411</v>
      </c>
      <c r="GK24" s="300">
        <v>16.198</v>
      </c>
      <c r="GL24" s="307">
        <f t="shared" si="8"/>
        <v>16.198</v>
      </c>
      <c r="GM24" s="221"/>
      <c r="GN24" s="221"/>
      <c r="GO24" s="221"/>
      <c r="GP24" s="221"/>
      <c r="GQ24" s="221"/>
      <c r="GR24" s="221"/>
      <c r="GS24" s="221"/>
      <c r="GT24" s="221"/>
      <c r="HJ24" s="445" t="s">
        <v>128</v>
      </c>
      <c r="HK24" s="396" t="s">
        <v>268</v>
      </c>
      <c r="HL24" s="405">
        <v>18.78</v>
      </c>
      <c r="HM24" s="405">
        <v>17.918</v>
      </c>
      <c r="HN24" s="408">
        <f t="shared" si="10"/>
        <v>18.78</v>
      </c>
      <c r="HO24" s="491"/>
      <c r="HQ24" s="261"/>
      <c r="HV24" s="442"/>
      <c r="HX24" s="299" t="s">
        <v>110</v>
      </c>
    </row>
    <row r="25" spans="1:234" ht="13.5" customHeight="1">
      <c r="A25" s="170" t="s">
        <v>82</v>
      </c>
      <c r="B25" s="231" t="s">
        <v>102</v>
      </c>
      <c r="C25" s="232">
        <v>15</v>
      </c>
      <c r="D25" s="173"/>
      <c r="E25" s="173"/>
      <c r="F25" s="173"/>
      <c r="G25" s="173"/>
      <c r="H25" s="173"/>
      <c r="I25" s="173"/>
      <c r="J25" s="173"/>
      <c r="K25" s="173"/>
      <c r="L25" s="176"/>
      <c r="M25" s="160" t="s">
        <v>82</v>
      </c>
      <c r="N25" s="167" t="s">
        <v>107</v>
      </c>
      <c r="O25" s="158">
        <v>15</v>
      </c>
      <c r="P25" s="158"/>
      <c r="Q25" s="158"/>
      <c r="R25" s="174"/>
      <c r="S25" s="175"/>
      <c r="T25" s="174"/>
      <c r="U25" s="175"/>
      <c r="V25" s="175"/>
      <c r="W25" s="175"/>
      <c r="X25" s="176"/>
      <c r="Z25" s="170" t="s">
        <v>129</v>
      </c>
      <c r="AA25" s="205" t="s">
        <v>265</v>
      </c>
      <c r="AB25" s="300">
        <v>16.506</v>
      </c>
      <c r="AC25" s="300">
        <v>14.644</v>
      </c>
      <c r="AD25" s="307">
        <v>16.506</v>
      </c>
      <c r="AN25" s="206" t="s">
        <v>251</v>
      </c>
      <c r="AO25" s="205" t="s">
        <v>134</v>
      </c>
      <c r="AT25" s="45"/>
      <c r="BB25" s="98" t="s">
        <v>129</v>
      </c>
      <c r="BC25" s="329" t="s">
        <v>332</v>
      </c>
      <c r="BD25" s="330">
        <v>15.916</v>
      </c>
      <c r="BE25" s="330">
        <v>15.579</v>
      </c>
      <c r="BF25" s="334">
        <v>15.916</v>
      </c>
      <c r="BP25" s="170" t="s">
        <v>129</v>
      </c>
      <c r="BQ25" s="205" t="s">
        <v>349</v>
      </c>
      <c r="BR25" s="300">
        <v>17.67</v>
      </c>
      <c r="BS25" s="300">
        <v>16.255</v>
      </c>
      <c r="BT25" s="307">
        <f t="shared" si="12"/>
        <v>17.67</v>
      </c>
      <c r="CD25" s="366" t="s">
        <v>129</v>
      </c>
      <c r="CE25" s="364" t="s">
        <v>148</v>
      </c>
      <c r="CF25" s="365">
        <v>15.586</v>
      </c>
      <c r="CG25" s="365">
        <v>16.471</v>
      </c>
      <c r="CH25" s="367">
        <v>16.471</v>
      </c>
      <c r="CR25" s="170" t="s">
        <v>129</v>
      </c>
      <c r="CS25" s="396" t="s">
        <v>247</v>
      </c>
      <c r="CT25" s="300">
        <v>35.291</v>
      </c>
      <c r="CU25" s="300">
        <v>35.08</v>
      </c>
      <c r="CV25" s="307">
        <v>35.291</v>
      </c>
      <c r="DF25" s="407" t="s">
        <v>129</v>
      </c>
      <c r="DG25" s="396" t="s">
        <v>452</v>
      </c>
      <c r="DH25" s="405">
        <v>16.841</v>
      </c>
      <c r="DI25" s="405">
        <v>15.307</v>
      </c>
      <c r="DJ25" s="408">
        <v>16.841</v>
      </c>
      <c r="DT25" s="429" t="s">
        <v>129</v>
      </c>
      <c r="DU25" s="424" t="s">
        <v>102</v>
      </c>
      <c r="DV25" s="425">
        <v>14.44</v>
      </c>
      <c r="DW25" s="425">
        <v>15.78</v>
      </c>
      <c r="DX25" s="430">
        <v>15.78</v>
      </c>
      <c r="DY25" s="221"/>
      <c r="DZ25" s="221"/>
      <c r="EA25" s="221"/>
      <c r="EB25" s="221"/>
      <c r="EC25" s="126"/>
      <c r="ED25" s="106"/>
      <c r="EE25" s="74"/>
      <c r="EF25" s="221"/>
      <c r="EH25" s="426" t="s">
        <v>129</v>
      </c>
      <c r="EI25" s="205" t="s">
        <v>242</v>
      </c>
      <c r="EJ25" s="300">
        <v>15.516</v>
      </c>
      <c r="EK25" s="300">
        <v>16.476</v>
      </c>
      <c r="EL25" s="408">
        <v>16.476</v>
      </c>
      <c r="EM25" s="221"/>
      <c r="EN25" s="221"/>
      <c r="EO25" s="221"/>
      <c r="EP25" s="221"/>
      <c r="EQ25" s="126"/>
      <c r="ER25" s="106"/>
      <c r="ES25" s="74"/>
      <c r="ET25" s="221"/>
      <c r="FJ25" s="466" t="s">
        <v>505</v>
      </c>
      <c r="FK25" s="46"/>
      <c r="FT25" s="426" t="s">
        <v>129</v>
      </c>
      <c r="FU25" s="205" t="s">
        <v>596</v>
      </c>
      <c r="FV25" s="387" t="s">
        <v>250</v>
      </c>
      <c r="FW25" s="387" t="s">
        <v>250</v>
      </c>
      <c r="FX25" s="388" t="s">
        <v>250</v>
      </c>
      <c r="FY25" s="45"/>
      <c r="FZ25" s="417"/>
      <c r="GA25" s="417"/>
      <c r="GB25" s="417"/>
      <c r="GC25" s="221"/>
      <c r="GD25" s="417"/>
      <c r="GE25" s="417"/>
      <c r="GF25" s="417"/>
      <c r="GH25" s="429" t="s">
        <v>129</v>
      </c>
      <c r="GI25" s="302" t="s">
        <v>102</v>
      </c>
      <c r="GJ25" s="301">
        <v>16.422</v>
      </c>
      <c r="GK25" s="301">
        <v>14.287</v>
      </c>
      <c r="GL25" s="309">
        <f t="shared" si="8"/>
        <v>16.422</v>
      </c>
      <c r="GM25" s="470"/>
      <c r="GN25" s="470"/>
      <c r="GO25" s="470"/>
      <c r="GP25" s="470"/>
      <c r="GQ25" s="470"/>
      <c r="GR25" s="470"/>
      <c r="GS25" s="221"/>
      <c r="GT25" s="221"/>
      <c r="GV25" s="299" t="s">
        <v>110</v>
      </c>
      <c r="HJ25" s="445" t="s">
        <v>129</v>
      </c>
      <c r="HK25" s="396" t="s">
        <v>242</v>
      </c>
      <c r="HL25" s="405">
        <v>19.148</v>
      </c>
      <c r="HM25" s="405">
        <v>14.85</v>
      </c>
      <c r="HN25" s="408">
        <f t="shared" si="10"/>
        <v>19.148</v>
      </c>
      <c r="HO25" s="491"/>
      <c r="HQ25" s="261"/>
      <c r="HV25" s="442"/>
      <c r="HX25" s="206" t="s">
        <v>283</v>
      </c>
      <c r="HY25" s="547" t="s">
        <v>135</v>
      </c>
      <c r="HZ25" s="531"/>
    </row>
    <row r="26" spans="1:234" ht="12.75" customHeight="1" thickBot="1">
      <c r="A26" s="170" t="s">
        <v>83</v>
      </c>
      <c r="B26" s="165" t="s">
        <v>164</v>
      </c>
      <c r="C26" s="180">
        <v>16</v>
      </c>
      <c r="D26" s="173"/>
      <c r="E26" s="173"/>
      <c r="F26" s="173"/>
      <c r="G26" s="173"/>
      <c r="H26" s="173"/>
      <c r="I26" s="173"/>
      <c r="J26" s="173"/>
      <c r="K26" s="173"/>
      <c r="L26" s="176"/>
      <c r="M26" s="160" t="s">
        <v>83</v>
      </c>
      <c r="N26" s="167" t="s">
        <v>185</v>
      </c>
      <c r="O26" s="158">
        <v>16</v>
      </c>
      <c r="P26" s="158"/>
      <c r="Q26" s="158"/>
      <c r="R26" s="175"/>
      <c r="S26" s="175"/>
      <c r="T26" s="175"/>
      <c r="U26" s="175"/>
      <c r="V26" s="175"/>
      <c r="W26" s="175"/>
      <c r="X26" s="176"/>
      <c r="Z26" s="170" t="s">
        <v>130</v>
      </c>
      <c r="AA26" s="205" t="s">
        <v>107</v>
      </c>
      <c r="AB26" s="300">
        <v>15.865</v>
      </c>
      <c r="AC26" s="300">
        <v>16.922</v>
      </c>
      <c r="AD26" s="307">
        <v>16.922</v>
      </c>
      <c r="AN26" s="206" t="s">
        <v>291</v>
      </c>
      <c r="AO26" s="205" t="s">
        <v>115</v>
      </c>
      <c r="AT26" s="45"/>
      <c r="BB26" s="98" t="s">
        <v>130</v>
      </c>
      <c r="BC26" s="329" t="s">
        <v>245</v>
      </c>
      <c r="BD26" s="330">
        <v>16.011</v>
      </c>
      <c r="BE26" s="330">
        <v>14.053</v>
      </c>
      <c r="BF26" s="334">
        <v>16.011</v>
      </c>
      <c r="BP26" s="170" t="s">
        <v>130</v>
      </c>
      <c r="BQ26" s="205" t="s">
        <v>247</v>
      </c>
      <c r="BR26" s="300">
        <v>18.922</v>
      </c>
      <c r="BS26" s="300">
        <v>19.102</v>
      </c>
      <c r="BT26" s="307">
        <f t="shared" si="12"/>
        <v>19.102</v>
      </c>
      <c r="CD26" s="366" t="s">
        <v>130</v>
      </c>
      <c r="CE26" s="364" t="s">
        <v>376</v>
      </c>
      <c r="CF26" s="365">
        <v>16.534</v>
      </c>
      <c r="CG26" s="365">
        <v>14.184</v>
      </c>
      <c r="CH26" s="367">
        <v>16.534</v>
      </c>
      <c r="CR26" s="170" t="s">
        <v>130</v>
      </c>
      <c r="CS26" s="396" t="s">
        <v>261</v>
      </c>
      <c r="CT26" s="300">
        <v>19.068</v>
      </c>
      <c r="CU26" s="300">
        <v>18.887</v>
      </c>
      <c r="CV26" s="307" t="s">
        <v>250</v>
      </c>
      <c r="DF26" s="407" t="s">
        <v>130</v>
      </c>
      <c r="DG26" s="396" t="s">
        <v>445</v>
      </c>
      <c r="DH26" s="405">
        <v>17.45</v>
      </c>
      <c r="DI26" s="405">
        <v>15.705</v>
      </c>
      <c r="DJ26" s="408">
        <v>17.45</v>
      </c>
      <c r="DT26" s="426" t="s">
        <v>130</v>
      </c>
      <c r="DU26" s="422" t="s">
        <v>257</v>
      </c>
      <c r="DV26" s="419">
        <v>16.2</v>
      </c>
      <c r="DW26" s="419">
        <v>14.66</v>
      </c>
      <c r="DX26" s="427">
        <v>16.2</v>
      </c>
      <c r="DY26" s="221"/>
      <c r="DZ26" s="221"/>
      <c r="EA26" s="221"/>
      <c r="EB26" s="221"/>
      <c r="EC26" s="126"/>
      <c r="ED26" s="106"/>
      <c r="EE26" s="74"/>
      <c r="EF26" s="221"/>
      <c r="EH26" s="426" t="s">
        <v>130</v>
      </c>
      <c r="EI26" s="205" t="s">
        <v>97</v>
      </c>
      <c r="EJ26" s="300">
        <v>15.948</v>
      </c>
      <c r="EK26" s="300">
        <v>16.683</v>
      </c>
      <c r="EL26" s="408">
        <v>16.683</v>
      </c>
      <c r="EM26" s="221"/>
      <c r="EN26" s="221"/>
      <c r="EO26" s="221"/>
      <c r="EP26" s="221"/>
      <c r="EQ26" s="126"/>
      <c r="ER26" s="106"/>
      <c r="ES26" s="74"/>
      <c r="ET26" s="221"/>
      <c r="FJ26" s="58" t="s">
        <v>283</v>
      </c>
      <c r="FK26" s="106" t="s">
        <v>136</v>
      </c>
      <c r="FL26" s="74" t="s">
        <v>284</v>
      </c>
      <c r="FT26" s="431" t="s">
        <v>130</v>
      </c>
      <c r="FU26" s="207" t="s">
        <v>427</v>
      </c>
      <c r="FV26" s="389" t="s">
        <v>250</v>
      </c>
      <c r="FW26" s="389" t="s">
        <v>250</v>
      </c>
      <c r="FX26" s="390" t="s">
        <v>250</v>
      </c>
      <c r="FY26" s="45"/>
      <c r="FZ26" s="417"/>
      <c r="GA26" s="417"/>
      <c r="GB26" s="417"/>
      <c r="GC26" s="221"/>
      <c r="GD26" s="417"/>
      <c r="GE26" s="417"/>
      <c r="GF26" s="417"/>
      <c r="GH26" s="426" t="s">
        <v>130</v>
      </c>
      <c r="GI26" s="205" t="s">
        <v>254</v>
      </c>
      <c r="GJ26" s="300">
        <v>15.424</v>
      </c>
      <c r="GK26" s="300">
        <v>16.561</v>
      </c>
      <c r="GL26" s="307">
        <f t="shared" si="8"/>
        <v>16.561</v>
      </c>
      <c r="GM26" s="470"/>
      <c r="GN26" s="470"/>
      <c r="GO26" s="470"/>
      <c r="GP26" s="470"/>
      <c r="GQ26" s="470"/>
      <c r="GR26" s="470"/>
      <c r="GS26" s="221"/>
      <c r="GT26" s="221"/>
      <c r="GV26" s="206" t="s">
        <v>283</v>
      </c>
      <c r="GW26" s="547" t="s">
        <v>135</v>
      </c>
      <c r="GX26" s="531"/>
      <c r="HJ26" s="445" t="s">
        <v>130</v>
      </c>
      <c r="HK26" s="396" t="s">
        <v>259</v>
      </c>
      <c r="HL26" s="405">
        <v>20.858</v>
      </c>
      <c r="HM26" s="405">
        <v>20.939</v>
      </c>
      <c r="HN26" s="408">
        <f t="shared" si="10"/>
        <v>20.939</v>
      </c>
      <c r="HO26" s="491"/>
      <c r="HQ26" s="261"/>
      <c r="HV26" s="442"/>
      <c r="HX26" s="206" t="s">
        <v>284</v>
      </c>
      <c r="HY26" s="547" t="s">
        <v>124</v>
      </c>
      <c r="HZ26" s="531"/>
    </row>
    <row r="27" spans="1:234" ht="12.75">
      <c r="A27" s="170" t="s">
        <v>126</v>
      </c>
      <c r="B27" s="165" t="s">
        <v>177</v>
      </c>
      <c r="C27" s="180">
        <v>17</v>
      </c>
      <c r="D27" s="173"/>
      <c r="E27" s="173"/>
      <c r="F27" s="173"/>
      <c r="G27" s="173"/>
      <c r="H27" s="173"/>
      <c r="I27" s="173"/>
      <c r="J27" s="173"/>
      <c r="K27" s="173"/>
      <c r="L27" s="176"/>
      <c r="M27" s="160" t="s">
        <v>126</v>
      </c>
      <c r="N27" s="167" t="s">
        <v>117</v>
      </c>
      <c r="O27" s="158">
        <v>17</v>
      </c>
      <c r="P27" s="158"/>
      <c r="Q27" s="158"/>
      <c r="R27" s="174"/>
      <c r="S27" s="175"/>
      <c r="T27" s="174"/>
      <c r="U27" s="175"/>
      <c r="V27" s="175"/>
      <c r="W27" s="175"/>
      <c r="X27" s="176"/>
      <c r="Z27" s="170" t="s">
        <v>132</v>
      </c>
      <c r="AA27" s="205" t="s">
        <v>109</v>
      </c>
      <c r="AB27" s="300">
        <v>16.868</v>
      </c>
      <c r="AC27" s="300">
        <v>17.067</v>
      </c>
      <c r="AD27" s="307">
        <v>17.067</v>
      </c>
      <c r="AN27" s="206" t="s">
        <v>290</v>
      </c>
      <c r="AO27" s="205" t="s">
        <v>157</v>
      </c>
      <c r="AT27" s="45"/>
      <c r="BB27" s="98" t="s">
        <v>132</v>
      </c>
      <c r="BC27" s="329" t="s">
        <v>315</v>
      </c>
      <c r="BD27" s="330">
        <v>16.039</v>
      </c>
      <c r="BE27" s="330">
        <v>15.764</v>
      </c>
      <c r="BF27" s="334">
        <v>16.039</v>
      </c>
      <c r="BP27" s="170" t="s">
        <v>132</v>
      </c>
      <c r="BQ27" s="205" t="s">
        <v>348</v>
      </c>
      <c r="BR27" s="300">
        <v>20.672</v>
      </c>
      <c r="BS27" s="300">
        <v>20.621</v>
      </c>
      <c r="BT27" s="307">
        <f t="shared" si="12"/>
        <v>20.672</v>
      </c>
      <c r="CD27" s="366" t="s">
        <v>132</v>
      </c>
      <c r="CE27" s="364" t="s">
        <v>377</v>
      </c>
      <c r="CF27" s="365">
        <v>16.741</v>
      </c>
      <c r="CG27" s="365">
        <v>15.978</v>
      </c>
      <c r="CH27" s="367">
        <v>16.741</v>
      </c>
      <c r="CR27" s="170" t="s">
        <v>132</v>
      </c>
      <c r="CS27" s="396" t="s">
        <v>265</v>
      </c>
      <c r="CT27" s="300">
        <v>13.788</v>
      </c>
      <c r="CU27" s="300" t="s">
        <v>250</v>
      </c>
      <c r="CV27" s="307" t="s">
        <v>250</v>
      </c>
      <c r="DF27" s="407" t="s">
        <v>132</v>
      </c>
      <c r="DG27" s="396" t="s">
        <v>440</v>
      </c>
      <c r="DH27" s="405">
        <v>17.76</v>
      </c>
      <c r="DI27" s="405">
        <v>17.663</v>
      </c>
      <c r="DJ27" s="408">
        <v>17.76</v>
      </c>
      <c r="DT27" s="426" t="s">
        <v>132</v>
      </c>
      <c r="DU27" s="422" t="s">
        <v>240</v>
      </c>
      <c r="DV27" s="421">
        <v>16.38</v>
      </c>
      <c r="DW27" s="421">
        <v>14.76</v>
      </c>
      <c r="DX27" s="428">
        <v>16.38</v>
      </c>
      <c r="DY27" s="221"/>
      <c r="DZ27" s="221"/>
      <c r="EA27" s="221"/>
      <c r="EB27" s="221"/>
      <c r="EC27" s="126"/>
      <c r="ED27" s="106"/>
      <c r="EE27" s="74"/>
      <c r="EF27" s="221"/>
      <c r="EH27" s="426" t="s">
        <v>132</v>
      </c>
      <c r="EI27" s="205" t="s">
        <v>259</v>
      </c>
      <c r="EJ27" s="300">
        <v>14.783</v>
      </c>
      <c r="EK27" s="300">
        <v>16.959</v>
      </c>
      <c r="EL27" s="408">
        <v>16.959</v>
      </c>
      <c r="EM27" s="221"/>
      <c r="EN27" s="221"/>
      <c r="EO27" s="221"/>
      <c r="EP27" s="221"/>
      <c r="EQ27" s="126"/>
      <c r="ER27" s="106"/>
      <c r="ES27" s="74"/>
      <c r="ET27" s="221"/>
      <c r="FJ27" s="58" t="s">
        <v>284</v>
      </c>
      <c r="FK27" s="106" t="s">
        <v>47</v>
      </c>
      <c r="FL27" s="74" t="s">
        <v>286</v>
      </c>
      <c r="FV27" s="417"/>
      <c r="FW27" s="417"/>
      <c r="FX27" s="417"/>
      <c r="FY27" s="221"/>
      <c r="FZ27" s="417"/>
      <c r="GA27" s="417"/>
      <c r="GB27" s="417"/>
      <c r="GC27" s="221"/>
      <c r="GD27" s="417"/>
      <c r="GE27" s="417"/>
      <c r="GF27" s="417"/>
      <c r="GH27" s="426" t="s">
        <v>132</v>
      </c>
      <c r="GI27" s="205" t="s">
        <v>261</v>
      </c>
      <c r="GJ27" s="300">
        <v>16.61</v>
      </c>
      <c r="GK27" s="300">
        <v>15.849</v>
      </c>
      <c r="GL27" s="307">
        <f t="shared" si="8"/>
        <v>16.61</v>
      </c>
      <c r="GM27" s="470"/>
      <c r="GN27" s="470"/>
      <c r="GO27" s="470"/>
      <c r="GP27" s="470"/>
      <c r="GQ27" s="470"/>
      <c r="GR27" s="470"/>
      <c r="GS27" s="221"/>
      <c r="GT27" s="221"/>
      <c r="GV27" s="206" t="s">
        <v>284</v>
      </c>
      <c r="GW27" s="547" t="s">
        <v>124</v>
      </c>
      <c r="GX27" s="531"/>
      <c r="HJ27" s="445" t="s">
        <v>132</v>
      </c>
      <c r="HK27" s="396" t="s">
        <v>247</v>
      </c>
      <c r="HL27" s="405">
        <v>16.566</v>
      </c>
      <c r="HM27" s="405">
        <v>21.075</v>
      </c>
      <c r="HN27" s="408">
        <f t="shared" si="10"/>
        <v>21.075</v>
      </c>
      <c r="HO27" s="491"/>
      <c r="HQ27" s="261"/>
      <c r="HV27" s="442"/>
      <c r="HX27" s="206" t="s">
        <v>285</v>
      </c>
      <c r="HY27" s="547" t="s">
        <v>47</v>
      </c>
      <c r="HZ27" s="531"/>
    </row>
    <row r="28" spans="1:234" ht="12.75" customHeight="1">
      <c r="A28" s="170" t="s">
        <v>87</v>
      </c>
      <c r="B28" s="165" t="s">
        <v>123</v>
      </c>
      <c r="C28" s="181">
        <v>18</v>
      </c>
      <c r="D28" s="173"/>
      <c r="E28" s="173"/>
      <c r="F28" s="173"/>
      <c r="G28" s="173"/>
      <c r="H28" s="173"/>
      <c r="I28" s="173"/>
      <c r="J28" s="173"/>
      <c r="K28" s="173"/>
      <c r="L28" s="176"/>
      <c r="M28" s="160" t="s">
        <v>87</v>
      </c>
      <c r="N28" s="167" t="s">
        <v>108</v>
      </c>
      <c r="O28" s="158">
        <v>18</v>
      </c>
      <c r="P28" s="158"/>
      <c r="Q28" s="158"/>
      <c r="R28" s="175"/>
      <c r="S28" s="175"/>
      <c r="T28" s="175"/>
      <c r="U28" s="175"/>
      <c r="V28" s="175"/>
      <c r="W28" s="175"/>
      <c r="X28" s="176"/>
      <c r="Z28" s="170" t="s">
        <v>133</v>
      </c>
      <c r="AA28" s="205" t="s">
        <v>274</v>
      </c>
      <c r="AB28" s="300">
        <v>16.144</v>
      </c>
      <c r="AC28" s="300">
        <v>17.392</v>
      </c>
      <c r="AD28" s="307">
        <v>17.392</v>
      </c>
      <c r="AT28" s="45"/>
      <c r="BB28" s="98" t="s">
        <v>133</v>
      </c>
      <c r="BC28" s="329" t="s">
        <v>237</v>
      </c>
      <c r="BD28" s="330">
        <v>16.078</v>
      </c>
      <c r="BE28" s="330">
        <v>14.33</v>
      </c>
      <c r="BF28" s="334">
        <v>16.078</v>
      </c>
      <c r="BP28" s="170" t="s">
        <v>133</v>
      </c>
      <c r="BQ28" s="205" t="s">
        <v>231</v>
      </c>
      <c r="BR28" s="300" t="s">
        <v>250</v>
      </c>
      <c r="BS28" s="300">
        <v>14.549</v>
      </c>
      <c r="BT28" s="307" t="s">
        <v>250</v>
      </c>
      <c r="CD28" s="366" t="s">
        <v>133</v>
      </c>
      <c r="CE28" s="364" t="s">
        <v>107</v>
      </c>
      <c r="CF28" s="365">
        <v>17.056</v>
      </c>
      <c r="CG28" s="365">
        <v>16.198</v>
      </c>
      <c r="CH28" s="367">
        <v>17.056</v>
      </c>
      <c r="CR28" s="308" t="s">
        <v>133</v>
      </c>
      <c r="CS28" s="395" t="s">
        <v>102</v>
      </c>
      <c r="CT28" s="301">
        <v>14.124</v>
      </c>
      <c r="CU28" s="301" t="s">
        <v>250</v>
      </c>
      <c r="CV28" s="309" t="s">
        <v>250</v>
      </c>
      <c r="DF28" s="407" t="s">
        <v>133</v>
      </c>
      <c r="DG28" s="396" t="s">
        <v>465</v>
      </c>
      <c r="DH28" s="405">
        <v>15.578</v>
      </c>
      <c r="DI28" s="405">
        <v>16.099</v>
      </c>
      <c r="DJ28" s="408" t="s">
        <v>250</v>
      </c>
      <c r="DT28" s="426" t="s">
        <v>133</v>
      </c>
      <c r="DU28" s="422" t="s">
        <v>241</v>
      </c>
      <c r="DV28" s="421">
        <v>16.56</v>
      </c>
      <c r="DW28" s="421">
        <v>17.11</v>
      </c>
      <c r="DX28" s="428">
        <v>17.11</v>
      </c>
      <c r="DY28" s="221"/>
      <c r="DZ28" s="221"/>
      <c r="EA28" s="221"/>
      <c r="EB28" s="221"/>
      <c r="EC28" s="126"/>
      <c r="ED28" s="106"/>
      <c r="EE28" s="74"/>
      <c r="EF28" s="221"/>
      <c r="EH28" s="426" t="s">
        <v>133</v>
      </c>
      <c r="EI28" s="205" t="s">
        <v>231</v>
      </c>
      <c r="EJ28" s="300">
        <v>17.809</v>
      </c>
      <c r="EK28" s="300">
        <v>15.578</v>
      </c>
      <c r="EL28" s="408">
        <v>17.809</v>
      </c>
      <c r="EM28" s="221"/>
      <c r="EN28" s="221"/>
      <c r="EO28" s="221"/>
      <c r="EP28" s="221"/>
      <c r="EQ28" s="126"/>
      <c r="ER28" s="106"/>
      <c r="ES28" s="74"/>
      <c r="ET28" s="221"/>
      <c r="FJ28" s="58" t="s">
        <v>285</v>
      </c>
      <c r="FK28" s="111" t="s">
        <v>536</v>
      </c>
      <c r="FL28" s="74" t="s">
        <v>283</v>
      </c>
      <c r="FT28" s="299" t="s">
        <v>110</v>
      </c>
      <c r="FU28" s="45"/>
      <c r="FV28" s="417"/>
      <c r="FW28" s="417"/>
      <c r="FX28" s="417"/>
      <c r="FY28" s="221"/>
      <c r="FZ28" s="74"/>
      <c r="GA28" s="74"/>
      <c r="GB28" s="74"/>
      <c r="GC28" s="45"/>
      <c r="GD28" s="74"/>
      <c r="GE28" s="74"/>
      <c r="GF28" s="74"/>
      <c r="GH28" s="426" t="s">
        <v>133</v>
      </c>
      <c r="GI28" s="205" t="s">
        <v>247</v>
      </c>
      <c r="GJ28" s="300">
        <v>16.879</v>
      </c>
      <c r="GK28" s="300">
        <v>14.695</v>
      </c>
      <c r="GL28" s="307">
        <f t="shared" si="8"/>
        <v>16.879</v>
      </c>
      <c r="GM28" s="126"/>
      <c r="GN28" s="126"/>
      <c r="GO28" s="126"/>
      <c r="GP28" s="126"/>
      <c r="GQ28" s="126"/>
      <c r="GR28" s="126"/>
      <c r="GS28" s="45"/>
      <c r="GT28" s="45"/>
      <c r="GV28" s="206" t="s">
        <v>285</v>
      </c>
      <c r="GW28" s="547" t="s">
        <v>47</v>
      </c>
      <c r="GX28" s="531"/>
      <c r="HJ28" s="445" t="s">
        <v>133</v>
      </c>
      <c r="HK28" s="396" t="s">
        <v>191</v>
      </c>
      <c r="HL28" s="405">
        <v>21.393</v>
      </c>
      <c r="HM28" s="405">
        <v>18.509</v>
      </c>
      <c r="HN28" s="408">
        <f t="shared" si="10"/>
        <v>21.393</v>
      </c>
      <c r="HO28" s="491"/>
      <c r="HX28" s="206" t="s">
        <v>45</v>
      </c>
      <c r="HY28" s="547" t="s">
        <v>630</v>
      </c>
      <c r="HZ28" s="531"/>
    </row>
    <row r="29" spans="1:234" ht="12.75">
      <c r="A29" s="170" t="s">
        <v>32</v>
      </c>
      <c r="B29" s="165" t="s">
        <v>131</v>
      </c>
      <c r="C29" s="180">
        <v>19</v>
      </c>
      <c r="D29" s="173"/>
      <c r="E29" s="173"/>
      <c r="F29" s="173"/>
      <c r="G29" s="173"/>
      <c r="H29" s="173"/>
      <c r="I29" s="173"/>
      <c r="J29" s="173"/>
      <c r="K29" s="173"/>
      <c r="L29" s="176"/>
      <c r="M29" s="160" t="s">
        <v>32</v>
      </c>
      <c r="N29" s="167" t="s">
        <v>148</v>
      </c>
      <c r="O29" s="158">
        <v>19</v>
      </c>
      <c r="P29" s="158"/>
      <c r="Q29" s="158"/>
      <c r="R29" s="175"/>
      <c r="S29" s="175"/>
      <c r="T29" s="175"/>
      <c r="U29" s="175"/>
      <c r="V29" s="175"/>
      <c r="W29" s="175"/>
      <c r="X29" s="176"/>
      <c r="Z29" s="170" t="s">
        <v>166</v>
      </c>
      <c r="AA29" s="205" t="s">
        <v>239</v>
      </c>
      <c r="AB29" s="300">
        <v>14.655</v>
      </c>
      <c r="AC29" s="300">
        <v>17.556</v>
      </c>
      <c r="AD29" s="307">
        <v>17.556</v>
      </c>
      <c r="BB29" s="98" t="s">
        <v>166</v>
      </c>
      <c r="BC29" s="329" t="s">
        <v>246</v>
      </c>
      <c r="BD29" s="330">
        <v>14.206</v>
      </c>
      <c r="BE29" s="330">
        <v>16.168</v>
      </c>
      <c r="BF29" s="334">
        <v>16.168</v>
      </c>
      <c r="BP29" s="170" t="s">
        <v>166</v>
      </c>
      <c r="BQ29" s="205" t="s">
        <v>240</v>
      </c>
      <c r="BR29" s="300">
        <v>14.652</v>
      </c>
      <c r="BS29" s="300" t="s">
        <v>250</v>
      </c>
      <c r="BT29" s="307" t="s">
        <v>250</v>
      </c>
      <c r="CD29" s="366" t="s">
        <v>166</v>
      </c>
      <c r="CE29" s="364" t="s">
        <v>109</v>
      </c>
      <c r="CF29" s="365">
        <v>15.827</v>
      </c>
      <c r="CG29" s="365">
        <v>17.277</v>
      </c>
      <c r="CH29" s="367">
        <v>17.277</v>
      </c>
      <c r="CR29" s="170" t="s">
        <v>166</v>
      </c>
      <c r="CS29" s="396" t="s">
        <v>253</v>
      </c>
      <c r="CT29" s="300" t="s">
        <v>250</v>
      </c>
      <c r="CU29" s="300">
        <v>14.848</v>
      </c>
      <c r="CV29" s="307" t="s">
        <v>250</v>
      </c>
      <c r="DF29" s="407" t="s">
        <v>166</v>
      </c>
      <c r="DG29" s="396" t="s">
        <v>444</v>
      </c>
      <c r="DH29" s="405" t="s">
        <v>250</v>
      </c>
      <c r="DI29" s="405">
        <v>14.413</v>
      </c>
      <c r="DJ29" s="408" t="s">
        <v>250</v>
      </c>
      <c r="DT29" s="426" t="s">
        <v>166</v>
      </c>
      <c r="DU29" s="422" t="s">
        <v>236</v>
      </c>
      <c r="DV29" s="421">
        <v>18.89</v>
      </c>
      <c r="DW29" s="421">
        <v>19.58</v>
      </c>
      <c r="DX29" s="427">
        <v>19.58</v>
      </c>
      <c r="DY29" s="221"/>
      <c r="DZ29" s="221"/>
      <c r="EA29" s="221"/>
      <c r="EB29" s="221"/>
      <c r="EC29" s="126"/>
      <c r="ED29" s="106"/>
      <c r="EE29" s="74"/>
      <c r="EF29" s="221"/>
      <c r="EH29" s="426" t="s">
        <v>166</v>
      </c>
      <c r="EI29" s="205" t="s">
        <v>476</v>
      </c>
      <c r="EJ29" s="300">
        <v>17.83</v>
      </c>
      <c r="EK29" s="300">
        <v>18.351</v>
      </c>
      <c r="EL29" s="408">
        <v>18.351</v>
      </c>
      <c r="EM29" s="221"/>
      <c r="EN29" s="221"/>
      <c r="EO29" s="221"/>
      <c r="EP29" s="221"/>
      <c r="EQ29" s="126"/>
      <c r="ER29" s="106"/>
      <c r="ES29" s="74"/>
      <c r="ET29" s="221"/>
      <c r="FJ29" s="58" t="s">
        <v>45</v>
      </c>
      <c r="FK29" s="106" t="s">
        <v>537</v>
      </c>
      <c r="FL29" s="74" t="s">
        <v>45</v>
      </c>
      <c r="FT29" s="206" t="s">
        <v>283</v>
      </c>
      <c r="FU29" s="469" t="s">
        <v>116</v>
      </c>
      <c r="FV29" s="417"/>
      <c r="FW29" s="417"/>
      <c r="FX29" s="417"/>
      <c r="FY29" s="221"/>
      <c r="FZ29" s="74"/>
      <c r="GA29" s="74"/>
      <c r="GB29" s="74"/>
      <c r="GC29" s="45"/>
      <c r="GD29" s="74"/>
      <c r="GE29" s="74"/>
      <c r="GF29" s="74"/>
      <c r="GH29" s="426" t="s">
        <v>166</v>
      </c>
      <c r="GI29" s="205" t="s">
        <v>264</v>
      </c>
      <c r="GJ29" s="300" t="s">
        <v>250</v>
      </c>
      <c r="GK29" s="300">
        <v>14.666</v>
      </c>
      <c r="GL29" s="307" t="s">
        <v>250</v>
      </c>
      <c r="GM29" s="126"/>
      <c r="GN29" s="126"/>
      <c r="GO29" s="126"/>
      <c r="GP29" s="126"/>
      <c r="GQ29" s="126"/>
      <c r="GR29" s="126"/>
      <c r="GS29" s="45"/>
      <c r="GT29" s="45"/>
      <c r="GV29" s="206" t="s">
        <v>45</v>
      </c>
      <c r="GW29" s="547" t="s">
        <v>181</v>
      </c>
      <c r="GX29" s="531"/>
      <c r="HJ29" s="445" t="s">
        <v>166</v>
      </c>
      <c r="HK29" s="396" t="s">
        <v>237</v>
      </c>
      <c r="HL29" s="405" t="s">
        <v>250</v>
      </c>
      <c r="HM29" s="405">
        <v>14.317</v>
      </c>
      <c r="HN29" s="408" t="s">
        <v>250</v>
      </c>
      <c r="HO29" s="491"/>
      <c r="HX29" s="206" t="s">
        <v>286</v>
      </c>
      <c r="HY29" s="547" t="s">
        <v>115</v>
      </c>
      <c r="HZ29" s="531"/>
    </row>
    <row r="30" spans="1:234" ht="12.75">
      <c r="A30" s="170" t="s">
        <v>31</v>
      </c>
      <c r="B30" s="165" t="s">
        <v>180</v>
      </c>
      <c r="C30" s="180">
        <v>20</v>
      </c>
      <c r="D30" s="173"/>
      <c r="E30" s="173"/>
      <c r="F30" s="173"/>
      <c r="G30" s="173"/>
      <c r="H30" s="173"/>
      <c r="I30" s="173"/>
      <c r="J30" s="173"/>
      <c r="K30" s="173"/>
      <c r="L30" s="176"/>
      <c r="M30" s="160" t="s">
        <v>31</v>
      </c>
      <c r="N30" s="165" t="s">
        <v>120</v>
      </c>
      <c r="O30" s="174">
        <v>20</v>
      </c>
      <c r="P30" s="175"/>
      <c r="Q30" s="175"/>
      <c r="R30" s="174"/>
      <c r="S30" s="175"/>
      <c r="T30" s="174"/>
      <c r="U30" s="175"/>
      <c r="V30" s="175"/>
      <c r="W30" s="175"/>
      <c r="X30" s="176"/>
      <c r="Z30" s="170" t="s">
        <v>167</v>
      </c>
      <c r="AA30" s="205" t="s">
        <v>257</v>
      </c>
      <c r="AB30" s="300">
        <v>17.692</v>
      </c>
      <c r="AC30" s="300">
        <v>17.879</v>
      </c>
      <c r="AD30" s="307">
        <v>17.879</v>
      </c>
      <c r="BB30" s="98" t="s">
        <v>167</v>
      </c>
      <c r="BC30" s="329" t="s">
        <v>236</v>
      </c>
      <c r="BD30" s="330">
        <v>14.97</v>
      </c>
      <c r="BE30" s="330">
        <v>16.197</v>
      </c>
      <c r="BF30" s="334">
        <v>16.197</v>
      </c>
      <c r="BP30" s="170" t="s">
        <v>167</v>
      </c>
      <c r="BQ30" s="205" t="s">
        <v>254</v>
      </c>
      <c r="BR30" s="300">
        <v>15.308</v>
      </c>
      <c r="BS30" s="300" t="s">
        <v>250</v>
      </c>
      <c r="BT30" s="307" t="s">
        <v>250</v>
      </c>
      <c r="CD30" s="366" t="s">
        <v>167</v>
      </c>
      <c r="CE30" s="364" t="s">
        <v>254</v>
      </c>
      <c r="CF30" s="365">
        <v>17.947</v>
      </c>
      <c r="CG30" s="365">
        <v>17.322</v>
      </c>
      <c r="CH30" s="367">
        <v>17.947</v>
      </c>
      <c r="CR30" s="170" t="s">
        <v>167</v>
      </c>
      <c r="CS30" s="396" t="s">
        <v>328</v>
      </c>
      <c r="CT30" s="300" t="s">
        <v>250</v>
      </c>
      <c r="CU30" s="300">
        <v>17.801</v>
      </c>
      <c r="CV30" s="307" t="s">
        <v>250</v>
      </c>
      <c r="DF30" s="407" t="s">
        <v>167</v>
      </c>
      <c r="DG30" s="396" t="s">
        <v>370</v>
      </c>
      <c r="DH30" s="405" t="s">
        <v>250</v>
      </c>
      <c r="DI30" s="405">
        <v>20.875</v>
      </c>
      <c r="DJ30" s="408" t="s">
        <v>250</v>
      </c>
      <c r="DT30" s="426" t="s">
        <v>167</v>
      </c>
      <c r="DU30" s="422" t="s">
        <v>254</v>
      </c>
      <c r="DV30" s="421" t="s">
        <v>250</v>
      </c>
      <c r="DW30" s="421">
        <v>14.41</v>
      </c>
      <c r="DX30" s="427" t="s">
        <v>250</v>
      </c>
      <c r="DY30" s="221"/>
      <c r="DZ30" s="221"/>
      <c r="EA30" s="221"/>
      <c r="EB30" s="221"/>
      <c r="EC30" s="126"/>
      <c r="ED30" s="106"/>
      <c r="EE30" s="74"/>
      <c r="EF30" s="221"/>
      <c r="EH30" s="426" t="s">
        <v>167</v>
      </c>
      <c r="EI30" s="205" t="s">
        <v>253</v>
      </c>
      <c r="EJ30" s="300" t="s">
        <v>250</v>
      </c>
      <c r="EK30" s="300" t="s">
        <v>250</v>
      </c>
      <c r="EL30" s="408" t="s">
        <v>250</v>
      </c>
      <c r="EM30" s="221"/>
      <c r="EN30" s="221"/>
      <c r="EO30" s="221"/>
      <c r="EP30" s="221"/>
      <c r="EQ30" s="126"/>
      <c r="ER30" s="106"/>
      <c r="ES30" s="74"/>
      <c r="ET30" s="221"/>
      <c r="FJ30" s="58" t="s">
        <v>286</v>
      </c>
      <c r="FK30" s="106" t="s">
        <v>67</v>
      </c>
      <c r="FL30" s="74" t="s">
        <v>251</v>
      </c>
      <c r="FT30" s="206" t="s">
        <v>284</v>
      </c>
      <c r="FU30" s="469" t="s">
        <v>49</v>
      </c>
      <c r="FV30" s="417"/>
      <c r="FW30" s="417"/>
      <c r="FX30" s="417"/>
      <c r="FY30" s="221"/>
      <c r="FZ30" s="74"/>
      <c r="GA30" s="74"/>
      <c r="GB30" s="74"/>
      <c r="GC30" s="45"/>
      <c r="GD30" s="74"/>
      <c r="GE30" s="74"/>
      <c r="GF30" s="74"/>
      <c r="GH30" s="426" t="s">
        <v>167</v>
      </c>
      <c r="GI30" s="205" t="s">
        <v>257</v>
      </c>
      <c r="GJ30" s="300" t="s">
        <v>250</v>
      </c>
      <c r="GK30" s="300" t="s">
        <v>250</v>
      </c>
      <c r="GL30" s="307" t="s">
        <v>250</v>
      </c>
      <c r="GQ30" s="126"/>
      <c r="GR30" s="126"/>
      <c r="GS30" s="45"/>
      <c r="GT30" s="45"/>
      <c r="GV30" s="206" t="s">
        <v>286</v>
      </c>
      <c r="GW30" s="547" t="s">
        <v>115</v>
      </c>
      <c r="GX30" s="531"/>
      <c r="HJ30" s="445" t="s">
        <v>167</v>
      </c>
      <c r="HK30" s="396" t="s">
        <v>239</v>
      </c>
      <c r="HL30" s="405">
        <v>15.042</v>
      </c>
      <c r="HM30" s="405" t="s">
        <v>250</v>
      </c>
      <c r="HN30" s="408" t="s">
        <v>250</v>
      </c>
      <c r="HO30" s="491"/>
      <c r="HX30" s="206" t="s">
        <v>251</v>
      </c>
      <c r="HY30" s="547" t="s">
        <v>134</v>
      </c>
      <c r="HZ30" s="531"/>
    </row>
    <row r="31" spans="1:234" ht="12.75">
      <c r="A31" s="170" t="s">
        <v>127</v>
      </c>
      <c r="B31" s="165" t="s">
        <v>184</v>
      </c>
      <c r="C31" s="180">
        <v>21</v>
      </c>
      <c r="D31" s="173"/>
      <c r="E31" s="173"/>
      <c r="F31" s="173"/>
      <c r="G31" s="173"/>
      <c r="H31" s="173"/>
      <c r="I31" s="173"/>
      <c r="J31" s="173"/>
      <c r="K31" s="173"/>
      <c r="L31" s="176"/>
      <c r="M31" s="160" t="s">
        <v>127</v>
      </c>
      <c r="N31" s="167" t="s">
        <v>86</v>
      </c>
      <c r="O31" s="158">
        <v>21</v>
      </c>
      <c r="P31" s="158"/>
      <c r="Q31" s="158"/>
      <c r="R31" s="174"/>
      <c r="S31" s="175"/>
      <c r="T31" s="174"/>
      <c r="U31" s="175"/>
      <c r="V31" s="175"/>
      <c r="W31" s="175"/>
      <c r="X31" s="176"/>
      <c r="Z31" s="170" t="s">
        <v>168</v>
      </c>
      <c r="AA31" s="205" t="s">
        <v>270</v>
      </c>
      <c r="AB31" s="300">
        <v>17.594</v>
      </c>
      <c r="AC31" s="300">
        <v>18.596</v>
      </c>
      <c r="AD31" s="307">
        <v>18.596</v>
      </c>
      <c r="BB31" s="98" t="s">
        <v>168</v>
      </c>
      <c r="BC31" s="329" t="s">
        <v>107</v>
      </c>
      <c r="BD31" s="330">
        <v>16.206</v>
      </c>
      <c r="BE31" s="330">
        <v>16.103</v>
      </c>
      <c r="BF31" s="334">
        <v>16.206</v>
      </c>
      <c r="BP31" s="170" t="s">
        <v>168</v>
      </c>
      <c r="BQ31" s="205" t="s">
        <v>148</v>
      </c>
      <c r="BR31" s="300" t="s">
        <v>250</v>
      </c>
      <c r="BS31" s="300" t="s">
        <v>250</v>
      </c>
      <c r="BT31" s="307" t="s">
        <v>250</v>
      </c>
      <c r="CD31" s="366" t="s">
        <v>168</v>
      </c>
      <c r="CE31" s="364" t="s">
        <v>231</v>
      </c>
      <c r="CF31" s="365">
        <v>18.528</v>
      </c>
      <c r="CG31" s="365">
        <v>15.311</v>
      </c>
      <c r="CH31" s="367">
        <v>18.528</v>
      </c>
      <c r="CR31" s="170" t="s">
        <v>168</v>
      </c>
      <c r="CS31" s="396" t="s">
        <v>242</v>
      </c>
      <c r="CT31" s="300" t="s">
        <v>250</v>
      </c>
      <c r="CU31" s="300" t="s">
        <v>250</v>
      </c>
      <c r="CV31" s="307" t="s">
        <v>250</v>
      </c>
      <c r="DF31" s="407" t="s">
        <v>168</v>
      </c>
      <c r="DG31" s="396" t="s">
        <v>369</v>
      </c>
      <c r="DH31" s="405" t="s">
        <v>250</v>
      </c>
      <c r="DI31" s="405" t="s">
        <v>250</v>
      </c>
      <c r="DJ31" s="408" t="s">
        <v>250</v>
      </c>
      <c r="DT31" s="426" t="s">
        <v>168</v>
      </c>
      <c r="DU31" s="420" t="s">
        <v>247</v>
      </c>
      <c r="DV31" s="421" t="s">
        <v>250</v>
      </c>
      <c r="DW31" s="421">
        <v>14.87</v>
      </c>
      <c r="DX31" s="428" t="s">
        <v>250</v>
      </c>
      <c r="DY31" s="221"/>
      <c r="DZ31" s="221"/>
      <c r="EA31" s="221"/>
      <c r="EB31" s="221"/>
      <c r="EC31" s="126"/>
      <c r="ED31" s="106"/>
      <c r="EE31" s="74"/>
      <c r="EF31" s="221"/>
      <c r="EH31" s="426" t="s">
        <v>168</v>
      </c>
      <c r="EI31" s="205" t="s">
        <v>488</v>
      </c>
      <c r="EJ31" s="300" t="s">
        <v>250</v>
      </c>
      <c r="EK31" s="300" t="s">
        <v>250</v>
      </c>
      <c r="EL31" s="408" t="s">
        <v>250</v>
      </c>
      <c r="EM31" s="221"/>
      <c r="EN31" s="221"/>
      <c r="EO31" s="221"/>
      <c r="EP31" s="221"/>
      <c r="EQ31" s="126"/>
      <c r="ER31" s="106"/>
      <c r="ES31" s="74"/>
      <c r="ET31" s="221"/>
      <c r="FJ31" s="58" t="s">
        <v>251</v>
      </c>
      <c r="FK31" s="106" t="s">
        <v>533</v>
      </c>
      <c r="FL31" s="74" t="s">
        <v>252</v>
      </c>
      <c r="FT31" s="206" t="s">
        <v>285</v>
      </c>
      <c r="FU31" s="469" t="s">
        <v>136</v>
      </c>
      <c r="FV31" s="417"/>
      <c r="FW31" s="417"/>
      <c r="FX31" s="417"/>
      <c r="FY31" s="221"/>
      <c r="FZ31" s="74"/>
      <c r="GA31" s="74"/>
      <c r="GB31" s="74"/>
      <c r="GC31" s="45"/>
      <c r="GD31" s="74"/>
      <c r="GE31" s="74"/>
      <c r="GF31" s="74"/>
      <c r="GH31" s="426" t="s">
        <v>168</v>
      </c>
      <c r="GI31" s="205" t="s">
        <v>245</v>
      </c>
      <c r="GJ31" s="300" t="s">
        <v>250</v>
      </c>
      <c r="GK31" s="300" t="s">
        <v>250</v>
      </c>
      <c r="GL31" s="307" t="s">
        <v>250</v>
      </c>
      <c r="GQ31" s="126"/>
      <c r="GR31" s="126"/>
      <c r="GS31" s="45"/>
      <c r="GT31" s="45"/>
      <c r="GV31" s="206" t="s">
        <v>251</v>
      </c>
      <c r="GW31" s="547" t="s">
        <v>134</v>
      </c>
      <c r="GX31" s="531"/>
      <c r="HJ31" s="445" t="s">
        <v>168</v>
      </c>
      <c r="HK31" s="396" t="s">
        <v>623</v>
      </c>
      <c r="HL31" s="405" t="s">
        <v>250</v>
      </c>
      <c r="HM31" s="405">
        <v>16.085</v>
      </c>
      <c r="HN31" s="408" t="s">
        <v>250</v>
      </c>
      <c r="HO31" s="491"/>
      <c r="HX31" s="206" t="s">
        <v>291</v>
      </c>
      <c r="HY31" s="547" t="s">
        <v>143</v>
      </c>
      <c r="HZ31" s="531"/>
    </row>
    <row r="32" spans="1:234" ht="13.5" thickBot="1">
      <c r="A32" s="170" t="s">
        <v>128</v>
      </c>
      <c r="B32" s="165" t="s">
        <v>150</v>
      </c>
      <c r="C32" s="180">
        <v>22</v>
      </c>
      <c r="D32" s="173"/>
      <c r="E32" s="173"/>
      <c r="F32" s="173"/>
      <c r="G32" s="173"/>
      <c r="H32" s="173"/>
      <c r="I32" s="173"/>
      <c r="J32" s="173"/>
      <c r="K32" s="173"/>
      <c r="L32" s="176"/>
      <c r="M32" s="160"/>
      <c r="N32" s="167"/>
      <c r="O32" s="158"/>
      <c r="P32" s="158"/>
      <c r="Q32" s="158"/>
      <c r="R32" s="175"/>
      <c r="S32" s="175"/>
      <c r="T32" s="175"/>
      <c r="U32" s="175"/>
      <c r="V32" s="175"/>
      <c r="W32" s="175"/>
      <c r="X32" s="176"/>
      <c r="Z32" s="170" t="s">
        <v>169</v>
      </c>
      <c r="AA32" s="205" t="s">
        <v>224</v>
      </c>
      <c r="AB32" s="300">
        <v>19.295</v>
      </c>
      <c r="AC32" s="300">
        <v>17.94</v>
      </c>
      <c r="AD32" s="307">
        <v>19.295</v>
      </c>
      <c r="BB32" s="98" t="s">
        <v>169</v>
      </c>
      <c r="BC32" s="329" t="s">
        <v>316</v>
      </c>
      <c r="BD32" s="330">
        <v>16.702</v>
      </c>
      <c r="BE32" s="330">
        <v>14.377</v>
      </c>
      <c r="BF32" s="334">
        <v>16.702</v>
      </c>
      <c r="BP32" s="170" t="s">
        <v>169</v>
      </c>
      <c r="BQ32" s="205" t="s">
        <v>151</v>
      </c>
      <c r="BR32" s="300" t="s">
        <v>250</v>
      </c>
      <c r="BS32" s="300" t="s">
        <v>250</v>
      </c>
      <c r="BT32" s="307" t="s">
        <v>250</v>
      </c>
      <c r="CD32" s="366" t="s">
        <v>169</v>
      </c>
      <c r="CE32" s="364" t="s">
        <v>378</v>
      </c>
      <c r="CF32" s="365">
        <v>20.61</v>
      </c>
      <c r="CG32" s="365">
        <v>16.534</v>
      </c>
      <c r="CH32" s="367">
        <v>20.61</v>
      </c>
      <c r="CR32" s="170" t="s">
        <v>169</v>
      </c>
      <c r="CS32" s="396" t="s">
        <v>246</v>
      </c>
      <c r="CT32" s="300" t="s">
        <v>250</v>
      </c>
      <c r="CU32" s="300" t="s">
        <v>250</v>
      </c>
      <c r="CV32" s="307" t="s">
        <v>250</v>
      </c>
      <c r="DF32" s="407" t="s">
        <v>169</v>
      </c>
      <c r="DG32" s="396" t="s">
        <v>268</v>
      </c>
      <c r="DH32" s="405" t="s">
        <v>250</v>
      </c>
      <c r="DI32" s="405" t="s">
        <v>250</v>
      </c>
      <c r="DJ32" s="408" t="s">
        <v>250</v>
      </c>
      <c r="DT32" s="426" t="s">
        <v>169</v>
      </c>
      <c r="DU32" s="422" t="s">
        <v>148</v>
      </c>
      <c r="DV32" s="419" t="s">
        <v>250</v>
      </c>
      <c r="DW32" s="419" t="s">
        <v>250</v>
      </c>
      <c r="DX32" s="427" t="s">
        <v>250</v>
      </c>
      <c r="DY32" s="221"/>
      <c r="DZ32" s="221"/>
      <c r="EA32" s="221"/>
      <c r="EB32" s="221"/>
      <c r="EC32" s="126"/>
      <c r="ED32" s="106"/>
      <c r="EE32" s="74"/>
      <c r="EF32" s="221"/>
      <c r="EH32" s="426" t="s">
        <v>169</v>
      </c>
      <c r="EI32" s="205" t="s">
        <v>244</v>
      </c>
      <c r="EJ32" s="300" t="s">
        <v>250</v>
      </c>
      <c r="EK32" s="300" t="s">
        <v>250</v>
      </c>
      <c r="EL32" s="408" t="s">
        <v>250</v>
      </c>
      <c r="EM32" s="221"/>
      <c r="EN32" s="221"/>
      <c r="EO32" s="221"/>
      <c r="EP32" s="221"/>
      <c r="EQ32" s="126"/>
      <c r="ER32" s="106"/>
      <c r="ES32" s="74"/>
      <c r="ET32" s="221"/>
      <c r="FJ32" s="58" t="s">
        <v>252</v>
      </c>
      <c r="FK32" s="106" t="s">
        <v>49</v>
      </c>
      <c r="FL32" s="74" t="s">
        <v>285</v>
      </c>
      <c r="FT32" s="206" t="s">
        <v>45</v>
      </c>
      <c r="FU32" s="469" t="s">
        <v>47</v>
      </c>
      <c r="FV32" s="417"/>
      <c r="FW32" s="417"/>
      <c r="FX32" s="417"/>
      <c r="FY32" s="221"/>
      <c r="FZ32" s="74"/>
      <c r="GA32" s="74"/>
      <c r="GB32" s="74"/>
      <c r="GC32" s="45"/>
      <c r="GD32" s="74"/>
      <c r="GE32" s="74"/>
      <c r="GF32" s="74"/>
      <c r="GH32" s="431" t="s">
        <v>169</v>
      </c>
      <c r="GI32" s="207" t="s">
        <v>191</v>
      </c>
      <c r="GJ32" s="310" t="s">
        <v>250</v>
      </c>
      <c r="GK32" s="310" t="s">
        <v>250</v>
      </c>
      <c r="GL32" s="311" t="s">
        <v>250</v>
      </c>
      <c r="GM32" s="470"/>
      <c r="GN32" s="126"/>
      <c r="GO32" s="126"/>
      <c r="GP32" s="126"/>
      <c r="GQ32" s="126"/>
      <c r="GR32" s="126"/>
      <c r="GS32" s="45"/>
      <c r="GT32" s="45"/>
      <c r="GV32" s="206" t="s">
        <v>291</v>
      </c>
      <c r="GW32" s="547" t="s">
        <v>600</v>
      </c>
      <c r="GX32" s="531"/>
      <c r="HJ32" s="445" t="s">
        <v>169</v>
      </c>
      <c r="HK32" s="396" t="s">
        <v>266</v>
      </c>
      <c r="HL32" s="405" t="s">
        <v>250</v>
      </c>
      <c r="HM32" s="405" t="s">
        <v>250</v>
      </c>
      <c r="HN32" s="408" t="s">
        <v>250</v>
      </c>
      <c r="HO32" s="491"/>
      <c r="HX32" s="206" t="s">
        <v>290</v>
      </c>
      <c r="HY32" s="547" t="s">
        <v>157</v>
      </c>
      <c r="HZ32" s="531"/>
    </row>
    <row r="33" spans="1:223" ht="13.5" thickBot="1">
      <c r="A33" s="170" t="s">
        <v>129</v>
      </c>
      <c r="B33" s="165" t="s">
        <v>119</v>
      </c>
      <c r="C33" s="180">
        <v>23</v>
      </c>
      <c r="D33" s="173"/>
      <c r="E33" s="173"/>
      <c r="F33" s="173"/>
      <c r="G33" s="173"/>
      <c r="H33" s="173"/>
      <c r="I33" s="173"/>
      <c r="J33" s="173"/>
      <c r="K33" s="173"/>
      <c r="L33" s="176"/>
      <c r="M33" s="160"/>
      <c r="N33" s="167"/>
      <c r="O33" s="158"/>
      <c r="P33" s="158"/>
      <c r="Q33" s="158"/>
      <c r="R33" s="174"/>
      <c r="S33" s="175"/>
      <c r="T33" s="174"/>
      <c r="U33" s="175"/>
      <c r="V33" s="175"/>
      <c r="W33" s="175"/>
      <c r="X33" s="176"/>
      <c r="Z33" s="170" t="s">
        <v>170</v>
      </c>
      <c r="AA33" s="205" t="s">
        <v>243</v>
      </c>
      <c r="AB33" s="300">
        <v>27.451</v>
      </c>
      <c r="AC33" s="300">
        <v>28.213</v>
      </c>
      <c r="AD33" s="307">
        <v>28.213</v>
      </c>
      <c r="BB33" s="98" t="s">
        <v>170</v>
      </c>
      <c r="BC33" s="329" t="s">
        <v>254</v>
      </c>
      <c r="BD33" s="330">
        <v>17.024</v>
      </c>
      <c r="BE33" s="330">
        <v>14.879</v>
      </c>
      <c r="BF33" s="334">
        <v>17.024</v>
      </c>
      <c r="BP33" s="171" t="s">
        <v>170</v>
      </c>
      <c r="BQ33" s="207" t="s">
        <v>265</v>
      </c>
      <c r="BR33" s="310" t="s">
        <v>250</v>
      </c>
      <c r="BS33" s="310" t="s">
        <v>250</v>
      </c>
      <c r="BT33" s="311" t="s">
        <v>250</v>
      </c>
      <c r="CD33" s="366" t="s">
        <v>170</v>
      </c>
      <c r="CE33" s="364" t="s">
        <v>247</v>
      </c>
      <c r="CF33" s="365">
        <v>24.367</v>
      </c>
      <c r="CG33" s="365">
        <v>24.61</v>
      </c>
      <c r="CH33" s="367">
        <v>24.61</v>
      </c>
      <c r="CR33" s="171" t="s">
        <v>170</v>
      </c>
      <c r="CS33" s="397" t="s">
        <v>266</v>
      </c>
      <c r="CT33" s="310" t="s">
        <v>250</v>
      </c>
      <c r="CU33" s="310" t="s">
        <v>250</v>
      </c>
      <c r="CV33" s="311" t="s">
        <v>250</v>
      </c>
      <c r="DF33" s="407" t="s">
        <v>170</v>
      </c>
      <c r="DG33" s="396" t="s">
        <v>451</v>
      </c>
      <c r="DH33" s="405" t="s">
        <v>250</v>
      </c>
      <c r="DI33" s="405" t="s">
        <v>250</v>
      </c>
      <c r="DJ33" s="408" t="s">
        <v>250</v>
      </c>
      <c r="DT33" s="431" t="s">
        <v>170</v>
      </c>
      <c r="DU33" s="432" t="s">
        <v>244</v>
      </c>
      <c r="DV33" s="433" t="s">
        <v>250</v>
      </c>
      <c r="DW33" s="434" t="s">
        <v>250</v>
      </c>
      <c r="DX33" s="435" t="s">
        <v>250</v>
      </c>
      <c r="DY33" s="221"/>
      <c r="DZ33" s="221"/>
      <c r="EA33" s="221"/>
      <c r="EB33" s="221"/>
      <c r="EC33" s="126"/>
      <c r="ED33" s="106"/>
      <c r="EE33" s="74"/>
      <c r="EF33" s="221"/>
      <c r="EH33" s="431" t="s">
        <v>170</v>
      </c>
      <c r="EI33" s="207" t="s">
        <v>378</v>
      </c>
      <c r="EJ33" s="310" t="s">
        <v>250</v>
      </c>
      <c r="EK33" s="310" t="s">
        <v>250</v>
      </c>
      <c r="EL33" s="413" t="s">
        <v>250</v>
      </c>
      <c r="EM33" s="246"/>
      <c r="EN33" s="221"/>
      <c r="EO33" s="221"/>
      <c r="EP33" s="221"/>
      <c r="EQ33" s="221"/>
      <c r="ER33" s="221"/>
      <c r="ES33" s="221"/>
      <c r="ET33" s="221"/>
      <c r="FK33" s="106"/>
      <c r="FT33" s="206" t="s">
        <v>286</v>
      </c>
      <c r="FU33" s="469" t="s">
        <v>91</v>
      </c>
      <c r="FV33" s="417"/>
      <c r="FW33" s="417"/>
      <c r="FX33" s="417"/>
      <c r="FY33" s="221"/>
      <c r="FZ33" s="74"/>
      <c r="GA33" s="74"/>
      <c r="GB33" s="74"/>
      <c r="GC33" s="45"/>
      <c r="GD33" s="74"/>
      <c r="GE33" s="74"/>
      <c r="GF33" s="74"/>
      <c r="GI33" s="221"/>
      <c r="GJ33" s="246"/>
      <c r="GK33" s="221"/>
      <c r="GL33" s="221"/>
      <c r="GM33" s="221"/>
      <c r="GN33" s="221"/>
      <c r="GO33" s="45"/>
      <c r="GP33" s="45"/>
      <c r="GQ33" s="45"/>
      <c r="GR33" s="126"/>
      <c r="GS33" s="45"/>
      <c r="GT33" s="45"/>
      <c r="GV33" s="206" t="s">
        <v>290</v>
      </c>
      <c r="GW33" s="547" t="s">
        <v>157</v>
      </c>
      <c r="GX33" s="531"/>
      <c r="HJ33" s="445" t="s">
        <v>170</v>
      </c>
      <c r="HK33" s="396" t="s">
        <v>245</v>
      </c>
      <c r="HL33" s="405" t="s">
        <v>250</v>
      </c>
      <c r="HM33" s="405" t="s">
        <v>250</v>
      </c>
      <c r="HN33" s="408" t="s">
        <v>250</v>
      </c>
      <c r="HO33" s="491"/>
    </row>
    <row r="34" spans="1:223" ht="13.5" thickBot="1">
      <c r="A34" s="170" t="s">
        <v>130</v>
      </c>
      <c r="B34" s="165" t="s">
        <v>86</v>
      </c>
      <c r="C34" s="180">
        <v>24</v>
      </c>
      <c r="D34" s="173"/>
      <c r="E34" s="173"/>
      <c r="F34" s="173"/>
      <c r="G34" s="173"/>
      <c r="H34" s="173"/>
      <c r="I34" s="173"/>
      <c r="J34" s="173"/>
      <c r="K34" s="173"/>
      <c r="L34" s="176"/>
      <c r="M34" s="161"/>
      <c r="N34" s="168"/>
      <c r="O34" s="159"/>
      <c r="P34" s="159"/>
      <c r="Q34" s="159"/>
      <c r="R34" s="177"/>
      <c r="S34" s="178"/>
      <c r="T34" s="177"/>
      <c r="U34" s="178"/>
      <c r="V34" s="178"/>
      <c r="W34" s="178"/>
      <c r="X34" s="179"/>
      <c r="Z34" s="170" t="s">
        <v>171</v>
      </c>
      <c r="AA34" s="205" t="s">
        <v>247</v>
      </c>
      <c r="AB34" s="300">
        <v>15.867</v>
      </c>
      <c r="AC34" s="300">
        <v>42.063</v>
      </c>
      <c r="AD34" s="307">
        <v>42.063</v>
      </c>
      <c r="BB34" s="98" t="s">
        <v>171</v>
      </c>
      <c r="BC34" s="329" t="s">
        <v>148</v>
      </c>
      <c r="BD34" s="330">
        <v>17.112</v>
      </c>
      <c r="BE34" s="330">
        <v>16.22</v>
      </c>
      <c r="BF34" s="334">
        <v>17.112</v>
      </c>
      <c r="CD34" s="366" t="s">
        <v>171</v>
      </c>
      <c r="CE34" s="364" t="s">
        <v>379</v>
      </c>
      <c r="CF34" s="365">
        <v>25.815</v>
      </c>
      <c r="CG34" s="365">
        <v>26.401</v>
      </c>
      <c r="CH34" s="367">
        <v>26.401</v>
      </c>
      <c r="CR34" s="400" t="s">
        <v>421</v>
      </c>
      <c r="CS34" s="397" t="s">
        <v>191</v>
      </c>
      <c r="CT34" s="310">
        <v>15.655</v>
      </c>
      <c r="CU34" s="310">
        <v>16.022</v>
      </c>
      <c r="CV34" s="311">
        <v>16.022</v>
      </c>
      <c r="DF34" s="407" t="s">
        <v>171</v>
      </c>
      <c r="DG34" s="396" t="s">
        <v>464</v>
      </c>
      <c r="DH34" s="405" t="s">
        <v>250</v>
      </c>
      <c r="DI34" s="405" t="s">
        <v>250</v>
      </c>
      <c r="DJ34" s="408" t="s">
        <v>250</v>
      </c>
      <c r="DT34" s="234"/>
      <c r="DU34" s="418"/>
      <c r="DV34" s="417"/>
      <c r="DW34" s="417"/>
      <c r="DX34" s="417"/>
      <c r="DY34" s="246"/>
      <c r="DZ34" s="221"/>
      <c r="EA34" s="221"/>
      <c r="EB34" s="221"/>
      <c r="EC34" s="221"/>
      <c r="ED34" s="221"/>
      <c r="EE34" s="221"/>
      <c r="EF34" s="221"/>
      <c r="EH34" s="234"/>
      <c r="EI34" s="418"/>
      <c r="EJ34" s="417"/>
      <c r="EK34" s="417"/>
      <c r="EL34" s="417"/>
      <c r="EM34" s="45"/>
      <c r="EN34" s="221"/>
      <c r="EO34" s="221"/>
      <c r="EP34" s="221"/>
      <c r="EQ34" s="221"/>
      <c r="ER34" s="221"/>
      <c r="ES34" s="221"/>
      <c r="ET34" s="126"/>
      <c r="FJ34" s="466" t="s">
        <v>506</v>
      </c>
      <c r="FK34" s="46"/>
      <c r="FT34" s="206" t="s">
        <v>251</v>
      </c>
      <c r="FU34" s="469" t="s">
        <v>196</v>
      </c>
      <c r="FV34" s="417"/>
      <c r="FW34" s="417"/>
      <c r="FX34" s="417"/>
      <c r="FY34" s="221"/>
      <c r="FZ34" s="74"/>
      <c r="GA34" s="74"/>
      <c r="GB34" s="74"/>
      <c r="GC34" s="45"/>
      <c r="GD34" s="74"/>
      <c r="GE34" s="74"/>
      <c r="GF34" s="74"/>
      <c r="GH34" s="299" t="s">
        <v>110</v>
      </c>
      <c r="GI34" s="418"/>
      <c r="GM34" s="45"/>
      <c r="GN34" s="221"/>
      <c r="GO34" s="221"/>
      <c r="GP34" s="221"/>
      <c r="GQ34" s="45"/>
      <c r="GR34" s="126"/>
      <c r="GS34" s="45"/>
      <c r="GT34" s="45"/>
      <c r="HJ34" s="446" t="s">
        <v>171</v>
      </c>
      <c r="HK34" s="397" t="s">
        <v>264</v>
      </c>
      <c r="HL34" s="412" t="s">
        <v>250</v>
      </c>
      <c r="HM34" s="412" t="s">
        <v>250</v>
      </c>
      <c r="HN34" s="413" t="s">
        <v>250</v>
      </c>
      <c r="HO34" s="491"/>
    </row>
    <row r="35" spans="1:202" ht="12.75">
      <c r="A35" s="170" t="s">
        <v>132</v>
      </c>
      <c r="B35" s="165" t="s">
        <v>109</v>
      </c>
      <c r="C35" s="180">
        <v>25</v>
      </c>
      <c r="D35" s="173"/>
      <c r="E35" s="173"/>
      <c r="F35" s="173"/>
      <c r="G35" s="173"/>
      <c r="H35" s="173"/>
      <c r="I35" s="173"/>
      <c r="J35" s="173"/>
      <c r="K35" s="173"/>
      <c r="L35" s="176"/>
      <c r="N35" s="141"/>
      <c r="O35" s="216"/>
      <c r="P35" s="127"/>
      <c r="Q35" s="127"/>
      <c r="R35" s="127"/>
      <c r="S35" s="127"/>
      <c r="T35" s="127"/>
      <c r="U35" s="127"/>
      <c r="V35" s="127"/>
      <c r="W35" s="215"/>
      <c r="X35" s="127"/>
      <c r="Z35" s="170" t="s">
        <v>172</v>
      </c>
      <c r="AA35" s="205" t="s">
        <v>259</v>
      </c>
      <c r="AB35" s="300">
        <v>14.855</v>
      </c>
      <c r="AC35" s="300" t="s">
        <v>250</v>
      </c>
      <c r="AD35" s="307" t="s">
        <v>250</v>
      </c>
      <c r="BB35" s="98" t="s">
        <v>172</v>
      </c>
      <c r="BC35" s="329" t="s">
        <v>317</v>
      </c>
      <c r="BD35" s="330">
        <v>17.279</v>
      </c>
      <c r="BE35" s="330">
        <v>16.069</v>
      </c>
      <c r="BF35" s="334">
        <v>17.279</v>
      </c>
      <c r="BP35" s="357" t="s">
        <v>110</v>
      </c>
      <c r="BQ35" s="46"/>
      <c r="BU35" s="45"/>
      <c r="BV35" s="45"/>
      <c r="CD35" s="366" t="s">
        <v>172</v>
      </c>
      <c r="CE35" s="364" t="s">
        <v>380</v>
      </c>
      <c r="CF35" s="365" t="s">
        <v>250</v>
      </c>
      <c r="CG35" s="365" t="s">
        <v>250</v>
      </c>
      <c r="CH35" s="367" t="s">
        <v>250</v>
      </c>
      <c r="DF35" s="407" t="s">
        <v>172</v>
      </c>
      <c r="DG35" s="396" t="s">
        <v>462</v>
      </c>
      <c r="DH35" s="405" t="s">
        <v>250</v>
      </c>
      <c r="DI35" s="405" t="s">
        <v>250</v>
      </c>
      <c r="DJ35" s="408" t="s">
        <v>250</v>
      </c>
      <c r="DT35" s="299" t="s">
        <v>110</v>
      </c>
      <c r="DU35" s="45"/>
      <c r="DV35" s="45"/>
      <c r="DW35" s="45"/>
      <c r="DX35" s="45"/>
      <c r="DY35" s="45"/>
      <c r="DZ35" s="221"/>
      <c r="EA35" s="221"/>
      <c r="EB35" s="221"/>
      <c r="EC35" s="221"/>
      <c r="ED35" s="221"/>
      <c r="EE35" s="221"/>
      <c r="EF35" s="126"/>
      <c r="EH35" s="299" t="s">
        <v>110</v>
      </c>
      <c r="EI35" s="45"/>
      <c r="EJ35" s="45"/>
      <c r="EK35" s="45"/>
      <c r="EL35" s="45"/>
      <c r="EN35" s="221"/>
      <c r="EO35" s="221"/>
      <c r="EP35" s="221"/>
      <c r="EQ35" s="221"/>
      <c r="ER35" s="221"/>
      <c r="ES35" s="221"/>
      <c r="ET35" s="126"/>
      <c r="FB35" s="45"/>
      <c r="FJ35" s="58" t="s">
        <v>283</v>
      </c>
      <c r="FK35" s="46" t="s">
        <v>49</v>
      </c>
      <c r="FL35" s="74" t="s">
        <v>45</v>
      </c>
      <c r="FT35" s="206" t="s">
        <v>252</v>
      </c>
      <c r="FU35" s="469" t="s">
        <v>175</v>
      </c>
      <c r="FV35" s="417"/>
      <c r="FW35" s="417"/>
      <c r="FX35" s="417"/>
      <c r="FY35" s="221"/>
      <c r="FZ35" s="74"/>
      <c r="GA35" s="74"/>
      <c r="GB35" s="74"/>
      <c r="GC35" s="45"/>
      <c r="GD35" s="74"/>
      <c r="GE35" s="74"/>
      <c r="GF35" s="74"/>
      <c r="GH35" s="206" t="s">
        <v>283</v>
      </c>
      <c r="GI35" s="471" t="s">
        <v>116</v>
      </c>
      <c r="GJ35" s="544" t="s">
        <v>137</v>
      </c>
      <c r="GK35" s="545"/>
      <c r="GL35" s="546"/>
      <c r="GM35" s="472" t="s">
        <v>116</v>
      </c>
      <c r="GN35" s="544" t="s">
        <v>142</v>
      </c>
      <c r="GO35" s="545"/>
      <c r="GP35" s="546"/>
      <c r="GQ35" s="45"/>
      <c r="GR35" s="126"/>
      <c r="GS35" s="45"/>
      <c r="GT35" s="45"/>
    </row>
    <row r="36" spans="1:230" ht="13.5" thickBot="1">
      <c r="A36" s="170" t="s">
        <v>133</v>
      </c>
      <c r="B36" s="165" t="s">
        <v>114</v>
      </c>
      <c r="C36" s="180">
        <v>26</v>
      </c>
      <c r="D36" s="181"/>
      <c r="E36" s="181"/>
      <c r="F36" s="173"/>
      <c r="G36" s="173"/>
      <c r="H36" s="173"/>
      <c r="I36" s="173"/>
      <c r="J36" s="173"/>
      <c r="K36" s="173"/>
      <c r="L36" s="176"/>
      <c r="N36" s="141"/>
      <c r="O36" s="216"/>
      <c r="P36" s="127"/>
      <c r="Q36" s="127"/>
      <c r="R36" s="127"/>
      <c r="S36" s="127"/>
      <c r="T36" s="127"/>
      <c r="U36" s="127"/>
      <c r="V36" s="127"/>
      <c r="W36" s="215"/>
      <c r="X36" s="127"/>
      <c r="Y36" s="106"/>
      <c r="Z36" s="170" t="s">
        <v>173</v>
      </c>
      <c r="AA36" s="205" t="s">
        <v>254</v>
      </c>
      <c r="AB36" s="300" t="s">
        <v>250</v>
      </c>
      <c r="AC36" s="300">
        <v>17.814</v>
      </c>
      <c r="AD36" s="307" t="s">
        <v>250</v>
      </c>
      <c r="BB36" s="98" t="s">
        <v>173</v>
      </c>
      <c r="BC36" s="329" t="s">
        <v>259</v>
      </c>
      <c r="BD36" s="330">
        <v>14.849</v>
      </c>
      <c r="BE36" s="330">
        <v>17.688</v>
      </c>
      <c r="BF36" s="334">
        <v>17.688</v>
      </c>
      <c r="BP36" s="206" t="s">
        <v>283</v>
      </c>
      <c r="BQ36" s="358" t="s">
        <v>116</v>
      </c>
      <c r="BR36" s="548" t="s">
        <v>90</v>
      </c>
      <c r="BS36" s="531"/>
      <c r="BT36" s="531"/>
      <c r="BU36" s="548" t="s">
        <v>116</v>
      </c>
      <c r="BV36" s="531"/>
      <c r="CD36" s="366" t="s">
        <v>173</v>
      </c>
      <c r="CE36" s="364" t="s">
        <v>381</v>
      </c>
      <c r="CF36" s="365" t="s">
        <v>250</v>
      </c>
      <c r="CG36" s="365" t="s">
        <v>250</v>
      </c>
      <c r="CH36" s="367" t="s">
        <v>250</v>
      </c>
      <c r="CR36" s="299" t="s">
        <v>110</v>
      </c>
      <c r="DF36" s="411" t="s">
        <v>173</v>
      </c>
      <c r="DG36" s="397" t="s">
        <v>459</v>
      </c>
      <c r="DH36" s="412">
        <v>15.635</v>
      </c>
      <c r="DI36" s="412">
        <v>14.963</v>
      </c>
      <c r="DJ36" s="413" t="s">
        <v>437</v>
      </c>
      <c r="DT36" s="206" t="s">
        <v>283</v>
      </c>
      <c r="DU36" s="358" t="s">
        <v>116</v>
      </c>
      <c r="DV36" s="548" t="s">
        <v>137</v>
      </c>
      <c r="DW36" s="531"/>
      <c r="DX36" s="531"/>
      <c r="DY36" s="205" t="s">
        <v>116</v>
      </c>
      <c r="DZ36" s="221"/>
      <c r="EA36" s="221"/>
      <c r="EB36" s="221"/>
      <c r="EC36" s="221"/>
      <c r="ED36" s="221"/>
      <c r="EE36" s="221"/>
      <c r="EF36" s="126"/>
      <c r="EH36" s="206" t="s">
        <v>283</v>
      </c>
      <c r="EI36" s="358" t="s">
        <v>116</v>
      </c>
      <c r="EJ36" s="548" t="s">
        <v>137</v>
      </c>
      <c r="EK36" s="531"/>
      <c r="EL36" s="531"/>
      <c r="EM36" s="205" t="s">
        <v>116</v>
      </c>
      <c r="EN36" s="221"/>
      <c r="EO36" s="221"/>
      <c r="EP36" s="221"/>
      <c r="EQ36" s="221"/>
      <c r="ER36" s="221"/>
      <c r="ES36" s="221"/>
      <c r="ET36" s="221"/>
      <c r="FB36" s="45"/>
      <c r="FJ36" s="58" t="s">
        <v>284</v>
      </c>
      <c r="FK36" s="46" t="s">
        <v>10</v>
      </c>
      <c r="FL36" s="74" t="s">
        <v>251</v>
      </c>
      <c r="FT36" s="221"/>
      <c r="FU36" s="221"/>
      <c r="FV36" s="417"/>
      <c r="FW36" s="417"/>
      <c r="FX36" s="417"/>
      <c r="FY36" s="221"/>
      <c r="FZ36" s="74"/>
      <c r="GA36" s="74"/>
      <c r="GB36" s="74"/>
      <c r="GC36" s="45"/>
      <c r="GD36" s="74"/>
      <c r="GE36" s="74"/>
      <c r="GF36" s="74"/>
      <c r="GH36" s="206" t="s">
        <v>284</v>
      </c>
      <c r="GI36" s="471" t="s">
        <v>49</v>
      </c>
      <c r="GJ36" s="544" t="s">
        <v>92</v>
      </c>
      <c r="GK36" s="545"/>
      <c r="GL36" s="546"/>
      <c r="GM36" s="472" t="s">
        <v>49</v>
      </c>
      <c r="GN36" s="544" t="s">
        <v>153</v>
      </c>
      <c r="GO36" s="545"/>
      <c r="GP36" s="546"/>
      <c r="GQ36" s="45"/>
      <c r="GR36" s="126"/>
      <c r="GS36" s="45"/>
      <c r="GT36" s="45"/>
      <c r="HJ36" s="299" t="s">
        <v>110</v>
      </c>
      <c r="HK36" s="418"/>
      <c r="HL36" s="234"/>
      <c r="HM36" s="234"/>
      <c r="HN36" s="234"/>
      <c r="HO36" s="45"/>
      <c r="HQ36" s="261"/>
      <c r="HV36" s="442"/>
    </row>
    <row r="37" spans="1:230" ht="13.5" thickBot="1">
      <c r="A37" s="170" t="s">
        <v>166</v>
      </c>
      <c r="B37" s="165" t="s">
        <v>149</v>
      </c>
      <c r="C37" s="181">
        <v>27</v>
      </c>
      <c r="D37" s="173"/>
      <c r="E37" s="173"/>
      <c r="F37" s="173"/>
      <c r="G37" s="173"/>
      <c r="H37" s="173"/>
      <c r="I37" s="173"/>
      <c r="J37" s="173"/>
      <c r="K37" s="173"/>
      <c r="L37" s="176"/>
      <c r="N37" s="141"/>
      <c r="O37" s="216"/>
      <c r="P37" s="127"/>
      <c r="Q37" s="127"/>
      <c r="R37" s="127"/>
      <c r="S37" s="127"/>
      <c r="T37" s="127"/>
      <c r="U37" s="127"/>
      <c r="V37" s="127"/>
      <c r="W37" s="215"/>
      <c r="X37" s="127"/>
      <c r="Y37" s="106"/>
      <c r="Z37" s="170" t="s">
        <v>174</v>
      </c>
      <c r="AA37" s="205" t="s">
        <v>262</v>
      </c>
      <c r="AB37" s="300" t="s">
        <v>250</v>
      </c>
      <c r="AC37" s="300">
        <v>17.878</v>
      </c>
      <c r="AD37" s="307" t="s">
        <v>250</v>
      </c>
      <c r="BB37" s="98" t="s">
        <v>174</v>
      </c>
      <c r="BC37" s="329" t="s">
        <v>240</v>
      </c>
      <c r="BD37" s="330" t="s">
        <v>318</v>
      </c>
      <c r="BE37" s="330">
        <v>19.883</v>
      </c>
      <c r="BF37" s="334">
        <v>19.883</v>
      </c>
      <c r="BP37" s="206" t="s">
        <v>284</v>
      </c>
      <c r="BQ37" s="358" t="s">
        <v>49</v>
      </c>
      <c r="BR37" s="548" t="s">
        <v>49</v>
      </c>
      <c r="BS37" s="531"/>
      <c r="BT37" s="531"/>
      <c r="BU37" s="548" t="s">
        <v>49</v>
      </c>
      <c r="BV37" s="531"/>
      <c r="CD37" s="368" t="s">
        <v>174</v>
      </c>
      <c r="CE37" s="369" t="s">
        <v>349</v>
      </c>
      <c r="CF37" s="370" t="s">
        <v>250</v>
      </c>
      <c r="CG37" s="370" t="s">
        <v>250</v>
      </c>
      <c r="CH37" s="371" t="s">
        <v>250</v>
      </c>
      <c r="CR37" s="206" t="s">
        <v>283</v>
      </c>
      <c r="CS37" s="358" t="s">
        <v>116</v>
      </c>
      <c r="CT37" s="548" t="s">
        <v>137</v>
      </c>
      <c r="CU37" s="531"/>
      <c r="CV37" s="531"/>
      <c r="CW37" s="205" t="s">
        <v>116</v>
      </c>
      <c r="DF37" s="271"/>
      <c r="DT37" s="206" t="s">
        <v>284</v>
      </c>
      <c r="DU37" s="358" t="s">
        <v>49</v>
      </c>
      <c r="DV37" s="548" t="s">
        <v>92</v>
      </c>
      <c r="DW37" s="531"/>
      <c r="DX37" s="531"/>
      <c r="DY37" s="358" t="s">
        <v>49</v>
      </c>
      <c r="DZ37" s="221"/>
      <c r="EA37" s="221"/>
      <c r="EB37" s="221"/>
      <c r="EC37" s="221"/>
      <c r="ED37" s="221"/>
      <c r="EE37" s="221"/>
      <c r="EF37" s="221"/>
      <c r="EH37" s="206" t="s">
        <v>284</v>
      </c>
      <c r="EI37" s="358" t="s">
        <v>49</v>
      </c>
      <c r="EJ37" s="548" t="s">
        <v>92</v>
      </c>
      <c r="EK37" s="531"/>
      <c r="EL37" s="531"/>
      <c r="EM37" s="358" t="s">
        <v>49</v>
      </c>
      <c r="EN37" s="221"/>
      <c r="EO37" s="221"/>
      <c r="EP37" s="221"/>
      <c r="EQ37" s="221"/>
      <c r="ER37" s="221"/>
      <c r="ES37" s="221"/>
      <c r="ET37" s="221"/>
      <c r="FB37" s="45"/>
      <c r="FJ37" s="58" t="s">
        <v>285</v>
      </c>
      <c r="FK37" s="46" t="s">
        <v>536</v>
      </c>
      <c r="FL37" s="74" t="s">
        <v>286</v>
      </c>
      <c r="FM37" s="46"/>
      <c r="FT37" s="221"/>
      <c r="FU37" s="221"/>
      <c r="FV37" s="417"/>
      <c r="FW37" s="417"/>
      <c r="FX37" s="417"/>
      <c r="FY37" s="221"/>
      <c r="FZ37" s="74"/>
      <c r="GA37" s="74"/>
      <c r="GB37" s="74"/>
      <c r="GC37" s="45"/>
      <c r="GD37" s="74"/>
      <c r="GE37" s="74"/>
      <c r="GF37" s="74"/>
      <c r="GH37" s="206" t="s">
        <v>285</v>
      </c>
      <c r="GI37" s="471" t="s">
        <v>51</v>
      </c>
      <c r="GJ37" s="544" t="s">
        <v>85</v>
      </c>
      <c r="GK37" s="545"/>
      <c r="GL37" s="546"/>
      <c r="GM37" s="472" t="s">
        <v>46</v>
      </c>
      <c r="GN37" s="544" t="s">
        <v>85</v>
      </c>
      <c r="GO37" s="545"/>
      <c r="GP37" s="546"/>
      <c r="GQ37" s="45"/>
      <c r="GR37" s="45"/>
      <c r="GS37" s="45"/>
      <c r="GT37" s="45"/>
      <c r="HJ37" s="206" t="s">
        <v>283</v>
      </c>
      <c r="HK37" s="471" t="s">
        <v>116</v>
      </c>
      <c r="HL37" s="544" t="s">
        <v>137</v>
      </c>
      <c r="HM37" s="545"/>
      <c r="HN37" s="546"/>
      <c r="HO37" s="472" t="s">
        <v>116</v>
      </c>
      <c r="HQ37" s="402"/>
      <c r="HR37" s="492"/>
      <c r="HS37" s="348"/>
      <c r="HT37" s="348"/>
      <c r="HU37" s="348"/>
      <c r="HV37" s="475"/>
    </row>
    <row r="38" spans="1:230" ht="12.75">
      <c r="A38" s="170" t="s">
        <v>167</v>
      </c>
      <c r="B38" s="165" t="s">
        <v>118</v>
      </c>
      <c r="C38" s="180">
        <v>28</v>
      </c>
      <c r="D38" s="173"/>
      <c r="E38" s="173"/>
      <c r="F38" s="173"/>
      <c r="G38" s="173"/>
      <c r="H38" s="173"/>
      <c r="I38" s="173"/>
      <c r="J38" s="173"/>
      <c r="K38" s="173"/>
      <c r="L38" s="176"/>
      <c r="N38" s="141"/>
      <c r="O38" s="216"/>
      <c r="P38" s="127"/>
      <c r="Q38" s="127"/>
      <c r="R38" s="127"/>
      <c r="S38" s="127"/>
      <c r="T38" s="127"/>
      <c r="U38" s="127"/>
      <c r="V38" s="127"/>
      <c r="W38" s="215"/>
      <c r="X38" s="127"/>
      <c r="Y38" s="106"/>
      <c r="Z38" s="170" t="s">
        <v>271</v>
      </c>
      <c r="AA38" s="205" t="s">
        <v>258</v>
      </c>
      <c r="AB38" s="300" t="s">
        <v>250</v>
      </c>
      <c r="AC38" s="300" t="s">
        <v>250</v>
      </c>
      <c r="AD38" s="307" t="s">
        <v>250</v>
      </c>
      <c r="BB38" s="98" t="s">
        <v>271</v>
      </c>
      <c r="BC38" s="329" t="s">
        <v>319</v>
      </c>
      <c r="BD38" s="330">
        <v>20.241</v>
      </c>
      <c r="BE38" s="330">
        <v>19.385</v>
      </c>
      <c r="BF38" s="334">
        <v>20.241</v>
      </c>
      <c r="BP38" s="206" t="s">
        <v>285</v>
      </c>
      <c r="BQ38" s="358" t="s">
        <v>51</v>
      </c>
      <c r="BR38" s="548" t="s">
        <v>51</v>
      </c>
      <c r="BS38" s="531"/>
      <c r="BT38" s="531"/>
      <c r="BU38" s="548" t="s">
        <v>192</v>
      </c>
      <c r="BV38" s="531"/>
      <c r="CF38" s="220"/>
      <c r="CG38" s="220"/>
      <c r="CH38" s="220"/>
      <c r="CR38" s="206" t="s">
        <v>284</v>
      </c>
      <c r="CS38" s="358" t="s">
        <v>49</v>
      </c>
      <c r="CT38" s="548" t="s">
        <v>92</v>
      </c>
      <c r="CU38" s="531"/>
      <c r="CV38" s="531"/>
      <c r="CW38" s="358" t="s">
        <v>49</v>
      </c>
      <c r="DF38" s="402" t="s">
        <v>110</v>
      </c>
      <c r="DG38" s="211"/>
      <c r="DH38" s="211"/>
      <c r="DI38" s="211"/>
      <c r="DT38" s="206" t="s">
        <v>285</v>
      </c>
      <c r="DU38" s="358" t="s">
        <v>46</v>
      </c>
      <c r="DV38" s="548" t="s">
        <v>62</v>
      </c>
      <c r="DW38" s="531"/>
      <c r="DX38" s="531"/>
      <c r="DY38" s="358" t="s">
        <v>46</v>
      </c>
      <c r="DZ38" s="221"/>
      <c r="EA38" s="221"/>
      <c r="EB38" s="221"/>
      <c r="EC38" s="221"/>
      <c r="ED38" s="221"/>
      <c r="EE38" s="221"/>
      <c r="EF38" s="221"/>
      <c r="EH38" s="206" t="s">
        <v>285</v>
      </c>
      <c r="EI38" s="358" t="s">
        <v>51</v>
      </c>
      <c r="EJ38" s="548" t="s">
        <v>62</v>
      </c>
      <c r="EK38" s="531"/>
      <c r="EL38" s="531"/>
      <c r="EM38" s="358" t="s">
        <v>46</v>
      </c>
      <c r="EN38" s="221"/>
      <c r="EO38" s="221"/>
      <c r="EP38" s="221"/>
      <c r="EQ38" s="221"/>
      <c r="ER38" s="221"/>
      <c r="ES38" s="221"/>
      <c r="ET38" s="221"/>
      <c r="FB38" s="45"/>
      <c r="FJ38" s="58" t="s">
        <v>45</v>
      </c>
      <c r="FK38" s="46" t="s">
        <v>88</v>
      </c>
      <c r="FL38" s="74" t="s">
        <v>285</v>
      </c>
      <c r="FM38" s="46"/>
      <c r="FT38" s="221"/>
      <c r="FU38" s="221"/>
      <c r="FV38" s="417"/>
      <c r="FW38" s="417"/>
      <c r="FX38" s="417"/>
      <c r="FY38" s="221"/>
      <c r="FZ38" s="74"/>
      <c r="GA38" s="74"/>
      <c r="GB38" s="74"/>
      <c r="GC38" s="45"/>
      <c r="GD38" s="74"/>
      <c r="GE38" s="74"/>
      <c r="GF38" s="74"/>
      <c r="GH38" s="206" t="s">
        <v>45</v>
      </c>
      <c r="GI38" s="471" t="s">
        <v>47</v>
      </c>
      <c r="GJ38" s="544" t="s">
        <v>61</v>
      </c>
      <c r="GK38" s="545"/>
      <c r="GL38" s="546"/>
      <c r="GM38" s="472" t="s">
        <v>50</v>
      </c>
      <c r="GN38" s="544" t="s">
        <v>352</v>
      </c>
      <c r="GO38" s="545"/>
      <c r="GP38" s="546"/>
      <c r="GQ38" s="45"/>
      <c r="GR38" s="45"/>
      <c r="GS38" s="45"/>
      <c r="GT38" s="45"/>
      <c r="HJ38" s="206" t="s">
        <v>284</v>
      </c>
      <c r="HK38" s="471" t="s">
        <v>90</v>
      </c>
      <c r="HL38" s="544" t="s">
        <v>92</v>
      </c>
      <c r="HM38" s="545"/>
      <c r="HN38" s="546"/>
      <c r="HO38" s="472" t="s">
        <v>190</v>
      </c>
      <c r="HQ38" s="261"/>
      <c r="HV38" s="442"/>
    </row>
    <row r="39" spans="1:230" ht="12.75">
      <c r="A39" s="170" t="s">
        <v>168</v>
      </c>
      <c r="B39" s="247" t="s">
        <v>186</v>
      </c>
      <c r="C39" s="248">
        <v>29</v>
      </c>
      <c r="D39" s="249"/>
      <c r="E39" s="249"/>
      <c r="F39" s="249"/>
      <c r="G39" s="249"/>
      <c r="H39" s="249"/>
      <c r="I39" s="249"/>
      <c r="J39" s="249"/>
      <c r="K39" s="249"/>
      <c r="L39" s="176"/>
      <c r="N39" s="141"/>
      <c r="O39" s="216"/>
      <c r="P39" s="127"/>
      <c r="Q39" s="127"/>
      <c r="R39" s="127"/>
      <c r="S39" s="127"/>
      <c r="T39" s="127"/>
      <c r="U39" s="127"/>
      <c r="V39" s="127"/>
      <c r="W39" s="215"/>
      <c r="X39" s="127"/>
      <c r="Y39" s="106"/>
      <c r="Z39" s="170" t="s">
        <v>272</v>
      </c>
      <c r="AA39" s="205" t="s">
        <v>268</v>
      </c>
      <c r="AB39" s="300" t="s">
        <v>250</v>
      </c>
      <c r="AC39" s="300" t="s">
        <v>250</v>
      </c>
      <c r="AD39" s="307" t="s">
        <v>250</v>
      </c>
      <c r="BB39" s="98" t="s">
        <v>272</v>
      </c>
      <c r="BC39" s="329" t="s">
        <v>258</v>
      </c>
      <c r="BD39" s="330">
        <v>21.223</v>
      </c>
      <c r="BE39" s="330">
        <v>21.791</v>
      </c>
      <c r="BF39" s="334">
        <v>21.791</v>
      </c>
      <c r="BP39" s="206" t="s">
        <v>45</v>
      </c>
      <c r="BQ39" s="358" t="s">
        <v>0</v>
      </c>
      <c r="BR39" s="548" t="s">
        <v>136</v>
      </c>
      <c r="BS39" s="531"/>
      <c r="BT39" s="531"/>
      <c r="BU39" s="548" t="s">
        <v>190</v>
      </c>
      <c r="BV39" s="531"/>
      <c r="CD39" s="299" t="s">
        <v>110</v>
      </c>
      <c r="CE39" s="45"/>
      <c r="CF39" s="45"/>
      <c r="CG39" s="45"/>
      <c r="CH39" s="45"/>
      <c r="CI39" s="45"/>
      <c r="CR39" s="206" t="s">
        <v>285</v>
      </c>
      <c r="CS39" s="358" t="s">
        <v>51</v>
      </c>
      <c r="CT39" s="548" t="s">
        <v>62</v>
      </c>
      <c r="CU39" s="531"/>
      <c r="CV39" s="531"/>
      <c r="CW39" s="358" t="s">
        <v>192</v>
      </c>
      <c r="DF39" s="403" t="s">
        <v>283</v>
      </c>
      <c r="DG39" s="404" t="s">
        <v>116</v>
      </c>
      <c r="DH39" s="549" t="s">
        <v>137</v>
      </c>
      <c r="DI39" s="550"/>
      <c r="DJ39" s="550"/>
      <c r="DT39" s="206" t="s">
        <v>45</v>
      </c>
      <c r="DU39" s="358" t="s">
        <v>0</v>
      </c>
      <c r="DV39" s="548" t="s">
        <v>61</v>
      </c>
      <c r="DW39" s="531"/>
      <c r="DX39" s="531"/>
      <c r="DY39" s="205" t="s">
        <v>50</v>
      </c>
      <c r="DZ39" s="221"/>
      <c r="EA39" s="221"/>
      <c r="EB39" s="221"/>
      <c r="EC39" s="221"/>
      <c r="ED39" s="221"/>
      <c r="EE39" s="221"/>
      <c r="EF39" s="221"/>
      <c r="EH39" s="206" t="s">
        <v>45</v>
      </c>
      <c r="EI39" s="358" t="s">
        <v>0</v>
      </c>
      <c r="EJ39" s="548" t="s">
        <v>88</v>
      </c>
      <c r="EK39" s="531"/>
      <c r="EL39" s="531"/>
      <c r="EM39" s="205" t="s">
        <v>50</v>
      </c>
      <c r="EN39" s="221"/>
      <c r="EO39" s="221"/>
      <c r="EP39" s="221"/>
      <c r="EQ39" s="221"/>
      <c r="ER39" s="221"/>
      <c r="ES39" s="221"/>
      <c r="ET39" s="221"/>
      <c r="FB39" s="45"/>
      <c r="FJ39" s="58" t="s">
        <v>286</v>
      </c>
      <c r="FK39" s="46" t="s">
        <v>136</v>
      </c>
      <c r="FL39" s="74" t="s">
        <v>283</v>
      </c>
      <c r="FM39" s="46"/>
      <c r="FT39" s="221"/>
      <c r="FU39" s="221"/>
      <c r="FV39" s="417"/>
      <c r="FW39" s="417"/>
      <c r="FX39" s="417"/>
      <c r="FY39" s="221"/>
      <c r="FZ39" s="74"/>
      <c r="GA39" s="74"/>
      <c r="GB39" s="74"/>
      <c r="GC39" s="45"/>
      <c r="GD39" s="74"/>
      <c r="GE39" s="74"/>
      <c r="GF39" s="74"/>
      <c r="GH39" s="206" t="s">
        <v>286</v>
      </c>
      <c r="GI39" s="471" t="s">
        <v>67</v>
      </c>
      <c r="GJ39" s="544" t="s">
        <v>10</v>
      </c>
      <c r="GK39" s="545"/>
      <c r="GL39" s="546"/>
      <c r="GM39" s="472" t="s">
        <v>47</v>
      </c>
      <c r="GN39" s="544" t="s">
        <v>154</v>
      </c>
      <c r="GO39" s="545"/>
      <c r="GP39" s="546"/>
      <c r="GQ39" s="45"/>
      <c r="GR39" s="45"/>
      <c r="GS39" s="45"/>
      <c r="GT39" s="45"/>
      <c r="HJ39" s="206" t="s">
        <v>285</v>
      </c>
      <c r="HK39" s="471" t="s">
        <v>51</v>
      </c>
      <c r="HL39" s="544" t="s">
        <v>62</v>
      </c>
      <c r="HM39" s="545"/>
      <c r="HN39" s="546"/>
      <c r="HO39" s="472" t="s">
        <v>46</v>
      </c>
      <c r="HQ39" s="261"/>
      <c r="HV39" s="442"/>
    </row>
    <row r="40" spans="1:230" ht="13.5" thickBot="1">
      <c r="A40" s="170" t="s">
        <v>169</v>
      </c>
      <c r="B40" s="247" t="s">
        <v>185</v>
      </c>
      <c r="C40" s="248">
        <v>30</v>
      </c>
      <c r="D40" s="249"/>
      <c r="E40" s="249"/>
      <c r="F40" s="249"/>
      <c r="G40" s="249"/>
      <c r="H40" s="249"/>
      <c r="I40" s="249"/>
      <c r="J40" s="249"/>
      <c r="K40" s="249"/>
      <c r="L40" s="176"/>
      <c r="N40" s="141"/>
      <c r="O40" s="216"/>
      <c r="P40" s="127"/>
      <c r="Q40" s="127"/>
      <c r="R40" s="127"/>
      <c r="S40" s="127"/>
      <c r="T40" s="127"/>
      <c r="U40" s="127"/>
      <c r="V40" s="127"/>
      <c r="W40" s="215"/>
      <c r="X40" s="127"/>
      <c r="Y40" s="106"/>
      <c r="Z40" s="171" t="s">
        <v>273</v>
      </c>
      <c r="AA40" s="207" t="s">
        <v>191</v>
      </c>
      <c r="AB40" s="310" t="s">
        <v>250</v>
      </c>
      <c r="AC40" s="310" t="s">
        <v>250</v>
      </c>
      <c r="AD40" s="311" t="s">
        <v>250</v>
      </c>
      <c r="BB40" s="98" t="s">
        <v>273</v>
      </c>
      <c r="BC40" s="329" t="s">
        <v>320</v>
      </c>
      <c r="BD40" s="330" t="s">
        <v>250</v>
      </c>
      <c r="BE40" s="330" t="s">
        <v>250</v>
      </c>
      <c r="BF40" s="334" t="s">
        <v>250</v>
      </c>
      <c r="BP40" s="206" t="s">
        <v>286</v>
      </c>
      <c r="BQ40" s="358" t="s">
        <v>67</v>
      </c>
      <c r="BR40" s="548" t="s">
        <v>50</v>
      </c>
      <c r="BS40" s="531"/>
      <c r="BT40" s="531"/>
      <c r="BU40" s="548" t="s">
        <v>50</v>
      </c>
      <c r="BV40" s="531"/>
      <c r="CD40" s="206" t="s">
        <v>283</v>
      </c>
      <c r="CE40" s="358" t="s">
        <v>116</v>
      </c>
      <c r="CF40" s="548" t="s">
        <v>137</v>
      </c>
      <c r="CG40" s="531"/>
      <c r="CH40" s="531"/>
      <c r="CI40" s="205" t="s">
        <v>116</v>
      </c>
      <c r="CR40" s="206" t="s">
        <v>45</v>
      </c>
      <c r="CS40" s="358" t="s">
        <v>0</v>
      </c>
      <c r="CT40" s="548" t="s">
        <v>88</v>
      </c>
      <c r="CU40" s="531"/>
      <c r="CV40" s="531"/>
      <c r="CW40" s="205" t="s">
        <v>47</v>
      </c>
      <c r="DF40" s="403" t="s">
        <v>284</v>
      </c>
      <c r="DG40" s="404" t="s">
        <v>49</v>
      </c>
      <c r="DH40" s="549" t="s">
        <v>92</v>
      </c>
      <c r="DI40" s="550"/>
      <c r="DJ40" s="550"/>
      <c r="DT40" s="206" t="s">
        <v>286</v>
      </c>
      <c r="DU40" s="358" t="s">
        <v>91</v>
      </c>
      <c r="DV40" s="548" t="s">
        <v>10</v>
      </c>
      <c r="DW40" s="531"/>
      <c r="DX40" s="531"/>
      <c r="DY40" s="205" t="s">
        <v>190</v>
      </c>
      <c r="DZ40" s="221"/>
      <c r="EA40" s="221"/>
      <c r="EB40" s="221"/>
      <c r="EC40" s="221"/>
      <c r="ED40" s="221"/>
      <c r="EE40" s="221"/>
      <c r="EF40" s="221"/>
      <c r="EH40" s="206" t="s">
        <v>286</v>
      </c>
      <c r="EI40" s="358" t="s">
        <v>91</v>
      </c>
      <c r="EJ40" s="548" t="s">
        <v>10</v>
      </c>
      <c r="EK40" s="531"/>
      <c r="EL40" s="531"/>
      <c r="EM40" s="205" t="s">
        <v>47</v>
      </c>
      <c r="EN40" s="221"/>
      <c r="EO40" s="221"/>
      <c r="EP40" s="221"/>
      <c r="EQ40" s="221"/>
      <c r="ER40" s="221"/>
      <c r="ES40" s="221"/>
      <c r="ET40" s="221"/>
      <c r="FB40" s="45"/>
      <c r="FJ40" s="58" t="s">
        <v>251</v>
      </c>
      <c r="FK40" s="46" t="s">
        <v>538</v>
      </c>
      <c r="FL40" s="74" t="s">
        <v>252</v>
      </c>
      <c r="FM40" s="46"/>
      <c r="FT40" s="221"/>
      <c r="FU40" s="221"/>
      <c r="FV40" s="417"/>
      <c r="FW40" s="417"/>
      <c r="FX40" s="417"/>
      <c r="FY40" s="221"/>
      <c r="FZ40" s="417"/>
      <c r="GA40" s="74"/>
      <c r="GB40" s="74"/>
      <c r="GC40" s="45"/>
      <c r="GD40" s="74"/>
      <c r="GE40" s="74"/>
      <c r="GF40" s="74"/>
      <c r="GH40" s="206" t="s">
        <v>251</v>
      </c>
      <c r="GI40" s="471" t="s">
        <v>196</v>
      </c>
      <c r="GJ40" s="544" t="s">
        <v>584</v>
      </c>
      <c r="GK40" s="545"/>
      <c r="GL40" s="546"/>
      <c r="GM40" s="472" t="s">
        <v>91</v>
      </c>
      <c r="GN40" s="544" t="s">
        <v>138</v>
      </c>
      <c r="GO40" s="545"/>
      <c r="GP40" s="546"/>
      <c r="GQ40" s="45"/>
      <c r="GR40" s="45"/>
      <c r="GS40" s="45"/>
      <c r="GT40" s="45"/>
      <c r="HJ40" s="206" t="s">
        <v>45</v>
      </c>
      <c r="HK40" s="471" t="s">
        <v>47</v>
      </c>
      <c r="HL40" s="544" t="s">
        <v>643</v>
      </c>
      <c r="HM40" s="545"/>
      <c r="HN40" s="546"/>
      <c r="HO40" s="472" t="s">
        <v>50</v>
      </c>
      <c r="HQ40" s="261"/>
      <c r="HV40" s="442"/>
    </row>
    <row r="41" spans="1:230" ht="13.5" thickBot="1">
      <c r="A41" s="171" t="s">
        <v>170</v>
      </c>
      <c r="B41" s="166" t="s">
        <v>111</v>
      </c>
      <c r="C41" s="230">
        <v>31</v>
      </c>
      <c r="D41" s="182"/>
      <c r="E41" s="182"/>
      <c r="F41" s="182"/>
      <c r="G41" s="182"/>
      <c r="H41" s="182"/>
      <c r="I41" s="182"/>
      <c r="J41" s="182"/>
      <c r="K41" s="182"/>
      <c r="L41" s="179"/>
      <c r="N41" s="141"/>
      <c r="O41" s="216"/>
      <c r="P41" s="127"/>
      <c r="Q41" s="127"/>
      <c r="R41" s="127"/>
      <c r="S41" s="127"/>
      <c r="T41" s="127"/>
      <c r="U41" s="127"/>
      <c r="V41" s="127"/>
      <c r="W41" s="215"/>
      <c r="X41" s="127"/>
      <c r="Y41" s="106"/>
      <c r="BB41" s="98" t="s">
        <v>321</v>
      </c>
      <c r="BC41" s="329" t="s">
        <v>191</v>
      </c>
      <c r="BD41" s="330" t="s">
        <v>250</v>
      </c>
      <c r="BE41" s="330" t="s">
        <v>250</v>
      </c>
      <c r="BF41" s="334" t="s">
        <v>250</v>
      </c>
      <c r="BP41" s="206" t="s">
        <v>251</v>
      </c>
      <c r="BQ41" s="358" t="s">
        <v>196</v>
      </c>
      <c r="BR41" s="548" t="s">
        <v>47</v>
      </c>
      <c r="BS41" s="531"/>
      <c r="BT41" s="531"/>
      <c r="BU41" s="548" t="s">
        <v>47</v>
      </c>
      <c r="BV41" s="531"/>
      <c r="CD41" s="206" t="s">
        <v>284</v>
      </c>
      <c r="CE41" s="358" t="s">
        <v>49</v>
      </c>
      <c r="CF41" s="548" t="s">
        <v>92</v>
      </c>
      <c r="CG41" s="531"/>
      <c r="CH41" s="531"/>
      <c r="CI41" s="358" t="s">
        <v>49</v>
      </c>
      <c r="CR41" s="206" t="s">
        <v>286</v>
      </c>
      <c r="CS41" s="358" t="s">
        <v>91</v>
      </c>
      <c r="CT41" s="548" t="s">
        <v>353</v>
      </c>
      <c r="CU41" s="531"/>
      <c r="CV41" s="531"/>
      <c r="CW41" s="205" t="s">
        <v>288</v>
      </c>
      <c r="DF41" s="403" t="s">
        <v>285</v>
      </c>
      <c r="DG41" s="404" t="s">
        <v>51</v>
      </c>
      <c r="DH41" s="549" t="s">
        <v>85</v>
      </c>
      <c r="DI41" s="550"/>
      <c r="DJ41" s="550"/>
      <c r="DT41" s="206" t="s">
        <v>251</v>
      </c>
      <c r="DU41" s="358" t="s">
        <v>196</v>
      </c>
      <c r="DV41" s="548" t="s">
        <v>197</v>
      </c>
      <c r="DW41" s="531"/>
      <c r="DX41" s="531"/>
      <c r="DY41" s="205" t="s">
        <v>91</v>
      </c>
      <c r="DZ41" s="221"/>
      <c r="EA41" s="221"/>
      <c r="EB41" s="221"/>
      <c r="EC41" s="221"/>
      <c r="ED41" s="221"/>
      <c r="EE41" s="221"/>
      <c r="EF41" s="221"/>
      <c r="EH41" s="206" t="s">
        <v>251</v>
      </c>
      <c r="EI41" s="358" t="s">
        <v>196</v>
      </c>
      <c r="EJ41" s="548" t="s">
        <v>197</v>
      </c>
      <c r="EK41" s="531"/>
      <c r="EL41" s="531"/>
      <c r="EM41" s="205" t="s">
        <v>91</v>
      </c>
      <c r="EN41" s="221"/>
      <c r="EO41" s="221"/>
      <c r="EP41" s="221"/>
      <c r="EQ41" s="221"/>
      <c r="ER41" s="221"/>
      <c r="ES41" s="221"/>
      <c r="ET41" s="221"/>
      <c r="FB41" s="45"/>
      <c r="FJ41" s="58" t="s">
        <v>252</v>
      </c>
      <c r="FK41" s="46" t="s">
        <v>528</v>
      </c>
      <c r="FL41" s="74" t="s">
        <v>284</v>
      </c>
      <c r="FM41" s="46"/>
      <c r="FT41" s="221"/>
      <c r="FU41" s="221"/>
      <c r="FV41" s="417"/>
      <c r="FW41" s="417"/>
      <c r="FX41" s="417"/>
      <c r="FY41" s="221"/>
      <c r="FZ41" s="417"/>
      <c r="GA41" s="74"/>
      <c r="GB41" s="74"/>
      <c r="GC41" s="45"/>
      <c r="GD41" s="74"/>
      <c r="GE41" s="74"/>
      <c r="GF41" s="74"/>
      <c r="GH41" s="206" t="s">
        <v>252</v>
      </c>
      <c r="GI41" s="471" t="s">
        <v>583</v>
      </c>
      <c r="GJ41" s="544" t="s">
        <v>582</v>
      </c>
      <c r="GK41" s="545"/>
      <c r="GL41" s="546"/>
      <c r="GM41" s="472" t="s">
        <v>195</v>
      </c>
      <c r="GN41" s="544" t="s">
        <v>155</v>
      </c>
      <c r="GO41" s="545"/>
      <c r="GP41" s="546"/>
      <c r="GQ41" s="45"/>
      <c r="GR41" s="45"/>
      <c r="GS41" s="45"/>
      <c r="GT41" s="45"/>
      <c r="HJ41" s="206" t="s">
        <v>286</v>
      </c>
      <c r="HK41" s="471" t="s">
        <v>91</v>
      </c>
      <c r="HL41" s="544" t="s">
        <v>10</v>
      </c>
      <c r="HM41" s="545"/>
      <c r="HN41" s="546"/>
      <c r="HO41" s="472" t="s">
        <v>47</v>
      </c>
      <c r="HQ41" s="261"/>
      <c r="HV41" s="442"/>
    </row>
    <row r="42" spans="2:230" ht="13.5" thickBot="1">
      <c r="B42" s="141"/>
      <c r="E42" s="45"/>
      <c r="F42" s="45"/>
      <c r="G42" s="125"/>
      <c r="H42" s="125"/>
      <c r="N42" s="141"/>
      <c r="O42" s="216"/>
      <c r="P42" s="127"/>
      <c r="Q42" s="127"/>
      <c r="R42" s="192"/>
      <c r="S42" s="192"/>
      <c r="T42" s="192"/>
      <c r="U42" s="127"/>
      <c r="V42" s="215"/>
      <c r="W42" s="215"/>
      <c r="X42" s="127"/>
      <c r="Y42" s="106"/>
      <c r="Z42" s="299" t="s">
        <v>110</v>
      </c>
      <c r="AF42" s="265"/>
      <c r="AG42" s="265"/>
      <c r="AH42" s="265"/>
      <c r="AT42" s="45"/>
      <c r="BB42" s="337" t="s">
        <v>147</v>
      </c>
      <c r="BC42" s="338" t="s">
        <v>239</v>
      </c>
      <c r="BD42" s="339" t="s">
        <v>250</v>
      </c>
      <c r="BE42" s="339" t="s">
        <v>250</v>
      </c>
      <c r="BF42" s="340" t="s">
        <v>250</v>
      </c>
      <c r="BP42" s="206" t="s">
        <v>252</v>
      </c>
      <c r="BQ42" s="358" t="s">
        <v>227</v>
      </c>
      <c r="BR42" s="548" t="s">
        <v>91</v>
      </c>
      <c r="BS42" s="531"/>
      <c r="BT42" s="531"/>
      <c r="BU42" s="548" t="s">
        <v>91</v>
      </c>
      <c r="BV42" s="531"/>
      <c r="CD42" s="206" t="s">
        <v>285</v>
      </c>
      <c r="CE42" s="358" t="s">
        <v>46</v>
      </c>
      <c r="CF42" s="548" t="s">
        <v>68</v>
      </c>
      <c r="CG42" s="531"/>
      <c r="CH42" s="531"/>
      <c r="CI42" s="358" t="s">
        <v>46</v>
      </c>
      <c r="CR42" s="206" t="s">
        <v>251</v>
      </c>
      <c r="CS42" s="358" t="s">
        <v>196</v>
      </c>
      <c r="CT42" s="548" t="s">
        <v>197</v>
      </c>
      <c r="CU42" s="531"/>
      <c r="CV42" s="531"/>
      <c r="CW42" s="205" t="s">
        <v>91</v>
      </c>
      <c r="DF42" s="403" t="s">
        <v>45</v>
      </c>
      <c r="DG42" s="404" t="s">
        <v>0</v>
      </c>
      <c r="DH42" s="549" t="s">
        <v>88</v>
      </c>
      <c r="DI42" s="550"/>
      <c r="DJ42" s="550"/>
      <c r="DT42" s="206" t="s">
        <v>252</v>
      </c>
      <c r="DU42" s="358" t="s">
        <v>485</v>
      </c>
      <c r="DV42" s="548" t="s">
        <v>90</v>
      </c>
      <c r="DW42" s="531"/>
      <c r="DX42" s="531"/>
      <c r="DY42" s="205" t="s">
        <v>195</v>
      </c>
      <c r="DZ42" s="221"/>
      <c r="EA42" s="221"/>
      <c r="EB42" s="221"/>
      <c r="EC42" s="221"/>
      <c r="ED42" s="221"/>
      <c r="EE42" s="221"/>
      <c r="EF42" s="221"/>
      <c r="EH42" s="206" t="s">
        <v>252</v>
      </c>
      <c r="EI42" s="358" t="s">
        <v>491</v>
      </c>
      <c r="EJ42" s="548" t="s">
        <v>492</v>
      </c>
      <c r="EK42" s="531"/>
      <c r="EL42" s="531"/>
      <c r="EM42" s="205" t="s">
        <v>195</v>
      </c>
      <c r="EN42" s="221"/>
      <c r="EO42" s="221"/>
      <c r="EP42" s="221"/>
      <c r="EQ42" s="221"/>
      <c r="ER42" s="221"/>
      <c r="ES42" s="221"/>
      <c r="ET42" s="221"/>
      <c r="FB42" s="45"/>
      <c r="FM42" s="46"/>
      <c r="FT42" s="221"/>
      <c r="FU42" s="221"/>
      <c r="FV42" s="417"/>
      <c r="FW42" s="417"/>
      <c r="FX42" s="417"/>
      <c r="FY42" s="221"/>
      <c r="FZ42" s="417"/>
      <c r="GA42" s="74"/>
      <c r="GB42" s="74"/>
      <c r="GC42" s="45"/>
      <c r="GD42" s="74"/>
      <c r="GE42" s="74"/>
      <c r="GF42" s="74"/>
      <c r="GI42" s="418"/>
      <c r="GM42" s="221"/>
      <c r="GQ42" s="45"/>
      <c r="GR42" s="45"/>
      <c r="GS42" s="45"/>
      <c r="GT42" s="45"/>
      <c r="HJ42" s="206" t="s">
        <v>251</v>
      </c>
      <c r="HK42" s="471" t="s">
        <v>196</v>
      </c>
      <c r="HL42" s="544" t="s">
        <v>197</v>
      </c>
      <c r="HM42" s="545"/>
      <c r="HN42" s="546"/>
      <c r="HO42" s="472" t="s">
        <v>91</v>
      </c>
      <c r="HQ42" s="261"/>
      <c r="HV42" s="442"/>
    </row>
    <row r="43" spans="1:230" ht="12.75">
      <c r="A43" s="122" t="s">
        <v>110</v>
      </c>
      <c r="B43" s="141"/>
      <c r="E43" s="45"/>
      <c r="G43" s="110"/>
      <c r="H43" s="110"/>
      <c r="M43" s="122" t="s">
        <v>110</v>
      </c>
      <c r="N43" s="102"/>
      <c r="O43" s="192"/>
      <c r="P43" s="127"/>
      <c r="Q43" s="127"/>
      <c r="R43" s="217"/>
      <c r="S43" s="217"/>
      <c r="T43" s="192"/>
      <c r="U43" s="127"/>
      <c r="V43" s="215"/>
      <c r="W43" s="127"/>
      <c r="X43" s="215"/>
      <c r="Z43" s="206" t="s">
        <v>283</v>
      </c>
      <c r="AA43" s="205" t="s">
        <v>116</v>
      </c>
      <c r="AB43" s="547" t="s">
        <v>137</v>
      </c>
      <c r="AC43" s="551"/>
      <c r="AD43" s="551"/>
      <c r="AE43" s="205" t="s">
        <v>287</v>
      </c>
      <c r="AF43" s="547" t="s">
        <v>142</v>
      </c>
      <c r="AG43" s="551"/>
      <c r="AH43" s="551"/>
      <c r="AT43" s="45"/>
      <c r="BD43" s="220"/>
      <c r="BE43" s="220"/>
      <c r="BF43" s="220"/>
      <c r="BQ43" s="359"/>
      <c r="BR43" s="360"/>
      <c r="BS43" s="361"/>
      <c r="BT43" s="361"/>
      <c r="BU43" s="362"/>
      <c r="BV43" s="265"/>
      <c r="CD43" s="206" t="s">
        <v>45</v>
      </c>
      <c r="CE43" s="358" t="s">
        <v>0</v>
      </c>
      <c r="CF43" s="548" t="s">
        <v>138</v>
      </c>
      <c r="CG43" s="531"/>
      <c r="CH43" s="531"/>
      <c r="CI43" s="205" t="s">
        <v>47</v>
      </c>
      <c r="CR43" s="206" t="s">
        <v>252</v>
      </c>
      <c r="CS43" s="358" t="s">
        <v>67</v>
      </c>
      <c r="CT43" s="548" t="s">
        <v>90</v>
      </c>
      <c r="CU43" s="531"/>
      <c r="CV43" s="531"/>
      <c r="CW43" s="205" t="s">
        <v>195</v>
      </c>
      <c r="DF43" s="403" t="s">
        <v>286</v>
      </c>
      <c r="DG43" s="404" t="s">
        <v>91</v>
      </c>
      <c r="DH43" s="549" t="s">
        <v>10</v>
      </c>
      <c r="DI43" s="550"/>
      <c r="DJ43" s="550"/>
      <c r="DT43" s="221"/>
      <c r="DU43" s="221"/>
      <c r="DV43" s="221"/>
      <c r="DW43" s="246"/>
      <c r="DX43" s="221"/>
      <c r="DY43" s="221"/>
      <c r="DZ43" s="221"/>
      <c r="EA43" s="221"/>
      <c r="EB43" s="221"/>
      <c r="EC43" s="221"/>
      <c r="ED43" s="221"/>
      <c r="EE43" s="221"/>
      <c r="EF43" s="221"/>
      <c r="EH43" s="221"/>
      <c r="EI43" s="221"/>
      <c r="EJ43" s="221"/>
      <c r="EK43" s="246"/>
      <c r="EL43" s="221"/>
      <c r="EM43" s="221"/>
      <c r="EN43" s="221"/>
      <c r="EO43" s="221"/>
      <c r="EP43" s="221"/>
      <c r="EQ43" s="221"/>
      <c r="ER43" s="221"/>
      <c r="ES43" s="221"/>
      <c r="ET43" s="221"/>
      <c r="FB43" s="45"/>
      <c r="FJ43" s="466" t="s">
        <v>509</v>
      </c>
      <c r="FK43" s="46"/>
      <c r="FM43" s="46"/>
      <c r="FX43" s="417"/>
      <c r="FY43" s="221"/>
      <c r="FZ43" s="417"/>
      <c r="GA43" s="74"/>
      <c r="GB43" s="74"/>
      <c r="GC43" s="45"/>
      <c r="GD43" s="74"/>
      <c r="GE43" s="74"/>
      <c r="GF43" s="74"/>
      <c r="GM43" s="221"/>
      <c r="GN43" s="221"/>
      <c r="GO43" s="45"/>
      <c r="GP43" s="45"/>
      <c r="GQ43" s="45"/>
      <c r="GR43" s="45"/>
      <c r="GS43" s="45"/>
      <c r="GT43" s="45"/>
      <c r="HJ43" s="206" t="s">
        <v>252</v>
      </c>
      <c r="HK43" s="471" t="s">
        <v>583</v>
      </c>
      <c r="HL43" s="544" t="s">
        <v>90</v>
      </c>
      <c r="HM43" s="545"/>
      <c r="HN43" s="546"/>
      <c r="HO43" s="472" t="s">
        <v>195</v>
      </c>
      <c r="HQ43" s="261"/>
      <c r="HV43" s="442"/>
    </row>
    <row r="44" spans="1:230" ht="12.75">
      <c r="A44" s="86" t="s">
        <v>187</v>
      </c>
      <c r="B44" s="141"/>
      <c r="E44" s="45"/>
      <c r="F44" s="45"/>
      <c r="M44" s="126" t="s">
        <v>143</v>
      </c>
      <c r="N44" s="45"/>
      <c r="O44" s="217"/>
      <c r="P44" s="127"/>
      <c r="Q44" s="127"/>
      <c r="R44" s="192"/>
      <c r="S44" s="192"/>
      <c r="T44" s="192"/>
      <c r="U44" s="127"/>
      <c r="V44" s="215"/>
      <c r="W44" s="127"/>
      <c r="X44" s="215"/>
      <c r="Z44" s="206" t="s">
        <v>284</v>
      </c>
      <c r="AA44" s="205" t="s">
        <v>49</v>
      </c>
      <c r="AB44" s="547" t="s">
        <v>92</v>
      </c>
      <c r="AC44" s="551"/>
      <c r="AD44" s="551"/>
      <c r="AE44" s="205" t="s">
        <v>49</v>
      </c>
      <c r="AF44" s="547" t="s">
        <v>153</v>
      </c>
      <c r="AG44" s="551"/>
      <c r="AH44" s="551"/>
      <c r="AT44" s="45"/>
      <c r="BB44" s="299" t="s">
        <v>110</v>
      </c>
      <c r="BC44" s="45"/>
      <c r="BD44" s="45"/>
      <c r="BE44" s="45"/>
      <c r="BF44" s="45"/>
      <c r="BG44" s="45"/>
      <c r="BP44" s="206" t="s">
        <v>283</v>
      </c>
      <c r="BQ44" s="358" t="s">
        <v>137</v>
      </c>
      <c r="BR44" s="548" t="s">
        <v>352</v>
      </c>
      <c r="BS44" s="531"/>
      <c r="BT44" s="531"/>
      <c r="BU44" s="548" t="s">
        <v>142</v>
      </c>
      <c r="BV44" s="531"/>
      <c r="CD44" s="206" t="s">
        <v>286</v>
      </c>
      <c r="CE44" s="358" t="s">
        <v>67</v>
      </c>
      <c r="CF44" s="548" t="s">
        <v>10</v>
      </c>
      <c r="CG44" s="531"/>
      <c r="CH44" s="531"/>
      <c r="CI44" s="205" t="s">
        <v>50</v>
      </c>
      <c r="CR44" s="275"/>
      <c r="CS44" s="85"/>
      <c r="CT44" s="275"/>
      <c r="CU44" s="275"/>
      <c r="CV44" s="275"/>
      <c r="CW44" s="233"/>
      <c r="DF44" s="403" t="s">
        <v>251</v>
      </c>
      <c r="DG44" s="404" t="s">
        <v>196</v>
      </c>
      <c r="DH44" s="549" t="s">
        <v>434</v>
      </c>
      <c r="DI44" s="550"/>
      <c r="DJ44" s="550"/>
      <c r="DT44" s="221"/>
      <c r="DU44" s="221"/>
      <c r="DV44" s="221"/>
      <c r="DW44" s="246"/>
      <c r="DX44" s="221"/>
      <c r="DY44" s="221"/>
      <c r="DZ44" s="221"/>
      <c r="EA44" s="221"/>
      <c r="EB44" s="221"/>
      <c r="EC44" s="221"/>
      <c r="ED44" s="221"/>
      <c r="EE44" s="221"/>
      <c r="EF44" s="221"/>
      <c r="EH44" s="221"/>
      <c r="EI44" s="221"/>
      <c r="EJ44" s="221"/>
      <c r="EK44" s="246"/>
      <c r="EL44" s="221"/>
      <c r="EM44" s="221"/>
      <c r="EN44" s="221"/>
      <c r="EO44" s="221"/>
      <c r="EP44" s="221"/>
      <c r="EQ44" s="221"/>
      <c r="ER44" s="221"/>
      <c r="ES44" s="221"/>
      <c r="ET44" s="221"/>
      <c r="FJ44" s="58" t="s">
        <v>283</v>
      </c>
      <c r="FK44" s="46" t="s">
        <v>197</v>
      </c>
      <c r="FL44" s="74" t="s">
        <v>251</v>
      </c>
      <c r="FY44" s="221"/>
      <c r="FZ44" s="417"/>
      <c r="GA44" s="74"/>
      <c r="GB44" s="74"/>
      <c r="GC44" s="45"/>
      <c r="GD44" s="74"/>
      <c r="GE44" s="74"/>
      <c r="GF44" s="74"/>
      <c r="GM44" s="221"/>
      <c r="GN44" s="221"/>
      <c r="GO44" s="246"/>
      <c r="GP44" s="221"/>
      <c r="GQ44" s="221"/>
      <c r="GR44" s="45"/>
      <c r="GS44" s="45"/>
      <c r="GT44" s="45"/>
      <c r="HO44" s="491"/>
      <c r="HQ44" s="261"/>
      <c r="HV44" s="442"/>
    </row>
    <row r="45" spans="1:223" ht="12.75">
      <c r="A45" s="86" t="s">
        <v>188</v>
      </c>
      <c r="B45" s="141"/>
      <c r="E45" s="45"/>
      <c r="M45" s="126" t="s">
        <v>134</v>
      </c>
      <c r="N45" s="45"/>
      <c r="O45" s="217"/>
      <c r="P45" s="127"/>
      <c r="Q45" s="127"/>
      <c r="R45" s="192"/>
      <c r="S45" s="192"/>
      <c r="T45" s="192"/>
      <c r="U45" s="127"/>
      <c r="V45" s="215"/>
      <c r="W45" s="127"/>
      <c r="X45" s="215"/>
      <c r="Z45" s="206" t="s">
        <v>285</v>
      </c>
      <c r="AA45" s="205" t="s">
        <v>51</v>
      </c>
      <c r="AB45" s="547" t="s">
        <v>62</v>
      </c>
      <c r="AC45" s="551"/>
      <c r="AD45" s="551"/>
      <c r="AE45" s="205" t="s">
        <v>46</v>
      </c>
      <c r="AF45" s="547" t="s">
        <v>85</v>
      </c>
      <c r="AG45" s="551"/>
      <c r="AH45" s="551"/>
      <c r="AT45" s="45"/>
      <c r="BB45" s="206" t="s">
        <v>283</v>
      </c>
      <c r="BC45" s="205" t="s">
        <v>116</v>
      </c>
      <c r="BD45" s="547" t="s">
        <v>137</v>
      </c>
      <c r="BE45" s="551"/>
      <c r="BF45" s="551"/>
      <c r="BG45" s="205" t="s">
        <v>48</v>
      </c>
      <c r="BP45" s="206" t="s">
        <v>284</v>
      </c>
      <c r="BQ45" s="358" t="s">
        <v>92</v>
      </c>
      <c r="BR45" s="548" t="s">
        <v>85</v>
      </c>
      <c r="BS45" s="531"/>
      <c r="BT45" s="531"/>
      <c r="BU45" s="548" t="s">
        <v>153</v>
      </c>
      <c r="BV45" s="531"/>
      <c r="CD45" s="206" t="s">
        <v>251</v>
      </c>
      <c r="CE45" s="358" t="s">
        <v>196</v>
      </c>
      <c r="CF45" s="548" t="s">
        <v>197</v>
      </c>
      <c r="CG45" s="531"/>
      <c r="CH45" s="531"/>
      <c r="CI45" s="205" t="s">
        <v>161</v>
      </c>
      <c r="DF45" s="403" t="s">
        <v>252</v>
      </c>
      <c r="DG45" s="404" t="s">
        <v>175</v>
      </c>
      <c r="DH45" s="549" t="s">
        <v>90</v>
      </c>
      <c r="DI45" s="550"/>
      <c r="DJ45" s="550"/>
      <c r="DT45" s="221"/>
      <c r="DU45" s="221"/>
      <c r="DV45" s="221"/>
      <c r="DW45" s="246"/>
      <c r="DX45" s="221"/>
      <c r="DY45" s="221"/>
      <c r="DZ45" s="221"/>
      <c r="EA45" s="221"/>
      <c r="EB45" s="221"/>
      <c r="EC45" s="221"/>
      <c r="ED45" s="221"/>
      <c r="EE45" s="221"/>
      <c r="EF45" s="221"/>
      <c r="EH45" s="221"/>
      <c r="EI45" s="221"/>
      <c r="EJ45" s="221"/>
      <c r="EK45" s="246"/>
      <c r="EL45" s="221"/>
      <c r="EM45" s="221"/>
      <c r="EN45" s="221"/>
      <c r="EO45" s="221"/>
      <c r="EP45" s="221"/>
      <c r="EQ45" s="221"/>
      <c r="ER45" s="221"/>
      <c r="ES45" s="221"/>
      <c r="ET45" s="221"/>
      <c r="FJ45" s="58" t="s">
        <v>284</v>
      </c>
      <c r="FK45" s="46" t="s">
        <v>526</v>
      </c>
      <c r="FL45" s="74" t="s">
        <v>45</v>
      </c>
      <c r="FY45" s="221"/>
      <c r="FZ45" s="417"/>
      <c r="GA45" s="74"/>
      <c r="GB45" s="74"/>
      <c r="GC45" s="45"/>
      <c r="GD45" s="74"/>
      <c r="GE45" s="74"/>
      <c r="GF45" s="74"/>
      <c r="GM45" s="221"/>
      <c r="GN45" s="221"/>
      <c r="GO45" s="246"/>
      <c r="GP45" s="221"/>
      <c r="GQ45" s="221"/>
      <c r="GR45" s="45"/>
      <c r="GS45" s="45"/>
      <c r="GT45" s="45"/>
      <c r="HO45" s="491"/>
    </row>
    <row r="46" spans="1:223" ht="12.75">
      <c r="A46" s="86" t="s">
        <v>93</v>
      </c>
      <c r="B46" s="141"/>
      <c r="E46" s="45"/>
      <c r="F46" s="45"/>
      <c r="G46" s="110"/>
      <c r="H46" s="110"/>
      <c r="M46" s="126" t="s">
        <v>181</v>
      </c>
      <c r="N46" s="45"/>
      <c r="O46" s="217"/>
      <c r="P46" s="127"/>
      <c r="Q46" s="127"/>
      <c r="R46" s="192"/>
      <c r="S46" s="192"/>
      <c r="T46" s="192"/>
      <c r="U46" s="127"/>
      <c r="V46" s="215"/>
      <c r="W46" s="127"/>
      <c r="X46" s="127"/>
      <c r="Z46" s="206" t="s">
        <v>45</v>
      </c>
      <c r="AA46" s="205" t="s">
        <v>0</v>
      </c>
      <c r="AB46" s="547" t="s">
        <v>88</v>
      </c>
      <c r="AC46" s="551"/>
      <c r="AD46" s="551"/>
      <c r="AE46" s="205" t="s">
        <v>48</v>
      </c>
      <c r="AF46" s="547" t="s">
        <v>138</v>
      </c>
      <c r="AG46" s="551"/>
      <c r="AH46" s="551"/>
      <c r="AT46" s="45"/>
      <c r="BB46" s="206" t="s">
        <v>284</v>
      </c>
      <c r="BC46" s="205" t="s">
        <v>90</v>
      </c>
      <c r="BD46" s="547" t="s">
        <v>92</v>
      </c>
      <c r="BE46" s="551"/>
      <c r="BF46" s="551"/>
      <c r="BG46" s="205" t="s">
        <v>116</v>
      </c>
      <c r="BP46" s="206" t="s">
        <v>285</v>
      </c>
      <c r="BQ46" s="358" t="s">
        <v>62</v>
      </c>
      <c r="BR46" s="548" t="s">
        <v>68</v>
      </c>
      <c r="BS46" s="531"/>
      <c r="BT46" s="531"/>
      <c r="BU46" s="548" t="s">
        <v>85</v>
      </c>
      <c r="BV46" s="531"/>
      <c r="CD46" s="206" t="s">
        <v>252</v>
      </c>
      <c r="CE46" s="358" t="s">
        <v>227</v>
      </c>
      <c r="CF46" s="548" t="s">
        <v>90</v>
      </c>
      <c r="CG46" s="531"/>
      <c r="CH46" s="531"/>
      <c r="CI46" s="205" t="s">
        <v>91</v>
      </c>
      <c r="DT46" s="221"/>
      <c r="DU46" s="221"/>
      <c r="DV46" s="221"/>
      <c r="DW46" s="246"/>
      <c r="DX46" s="221"/>
      <c r="DY46" s="221"/>
      <c r="DZ46" s="221"/>
      <c r="EA46" s="221"/>
      <c r="EB46" s="221"/>
      <c r="EC46" s="221"/>
      <c r="ED46" s="221"/>
      <c r="EE46" s="221"/>
      <c r="EF46" s="221"/>
      <c r="EH46" s="221"/>
      <c r="EI46" s="221"/>
      <c r="EJ46" s="221"/>
      <c r="EK46" s="246"/>
      <c r="EL46" s="221"/>
      <c r="EM46" s="221"/>
      <c r="EN46" s="221"/>
      <c r="EO46" s="221"/>
      <c r="EP46" s="221"/>
      <c r="EQ46" s="221"/>
      <c r="ER46" s="221"/>
      <c r="ES46" s="221"/>
      <c r="ET46" s="221"/>
      <c r="FJ46" s="58" t="s">
        <v>285</v>
      </c>
      <c r="FK46" s="46" t="s">
        <v>194</v>
      </c>
      <c r="FL46" s="74" t="s">
        <v>286</v>
      </c>
      <c r="FY46" s="221"/>
      <c r="FZ46" s="417"/>
      <c r="GA46" s="74"/>
      <c r="GB46" s="74"/>
      <c r="GC46" s="45"/>
      <c r="GD46" s="74"/>
      <c r="GE46" s="74"/>
      <c r="GF46" s="74"/>
      <c r="GM46" s="221"/>
      <c r="GN46" s="221"/>
      <c r="GO46" s="246"/>
      <c r="GP46" s="221"/>
      <c r="GQ46" s="221"/>
      <c r="GR46" s="45"/>
      <c r="GS46" s="45"/>
      <c r="GT46" s="45"/>
      <c r="HO46" s="491"/>
    </row>
    <row r="47" spans="1:223" ht="12.75">
      <c r="A47" s="86" t="s">
        <v>115</v>
      </c>
      <c r="B47" s="141"/>
      <c r="E47" s="45"/>
      <c r="M47" s="126" t="s">
        <v>158</v>
      </c>
      <c r="N47" s="45"/>
      <c r="O47" s="217"/>
      <c r="P47" s="127"/>
      <c r="Q47" s="127"/>
      <c r="R47" s="217"/>
      <c r="S47" s="217"/>
      <c r="T47" s="192"/>
      <c r="U47" s="127"/>
      <c r="V47" s="215"/>
      <c r="W47" s="127"/>
      <c r="X47" s="127"/>
      <c r="Z47" s="206" t="s">
        <v>286</v>
      </c>
      <c r="AA47" s="205" t="s">
        <v>67</v>
      </c>
      <c r="AB47" s="547" t="s">
        <v>10</v>
      </c>
      <c r="AC47" s="551"/>
      <c r="AD47" s="551"/>
      <c r="AE47" s="205" t="s">
        <v>288</v>
      </c>
      <c r="AF47" s="547" t="s">
        <v>289</v>
      </c>
      <c r="AG47" s="551"/>
      <c r="AH47" s="551"/>
      <c r="AT47" s="45"/>
      <c r="BB47" s="206" t="s">
        <v>285</v>
      </c>
      <c r="BC47" s="205" t="s">
        <v>51</v>
      </c>
      <c r="BD47" s="547" t="s">
        <v>85</v>
      </c>
      <c r="BE47" s="551"/>
      <c r="BF47" s="551"/>
      <c r="BG47" s="205" t="s">
        <v>192</v>
      </c>
      <c r="BP47" s="206" t="s">
        <v>45</v>
      </c>
      <c r="BQ47" s="358" t="s">
        <v>88</v>
      </c>
      <c r="BR47" s="548" t="s">
        <v>194</v>
      </c>
      <c r="BS47" s="531"/>
      <c r="BT47" s="531"/>
      <c r="BU47" s="548" t="s">
        <v>138</v>
      </c>
      <c r="BV47" s="531"/>
      <c r="DT47" s="221"/>
      <c r="DU47" s="221"/>
      <c r="DV47" s="221"/>
      <c r="DW47" s="246"/>
      <c r="DX47" s="221"/>
      <c r="DY47" s="221"/>
      <c r="DZ47" s="221"/>
      <c r="EA47" s="221"/>
      <c r="EB47" s="221"/>
      <c r="EC47" s="221"/>
      <c r="ED47" s="221"/>
      <c r="EE47" s="221"/>
      <c r="EF47" s="221"/>
      <c r="EH47" s="221"/>
      <c r="EI47" s="221"/>
      <c r="EJ47" s="221"/>
      <c r="EK47" s="246"/>
      <c r="EL47" s="221"/>
      <c r="EM47" s="221"/>
      <c r="EN47" s="221"/>
      <c r="EO47" s="221"/>
      <c r="EP47" s="221"/>
      <c r="EQ47" s="221"/>
      <c r="ER47" s="221"/>
      <c r="ES47" s="221"/>
      <c r="ET47" s="221"/>
      <c r="FJ47" s="58" t="s">
        <v>45</v>
      </c>
      <c r="FK47" s="46" t="s">
        <v>88</v>
      </c>
      <c r="FL47" s="74" t="s">
        <v>252</v>
      </c>
      <c r="FY47" s="221"/>
      <c r="FZ47" s="417"/>
      <c r="GA47" s="74"/>
      <c r="GB47" s="74"/>
      <c r="GC47" s="45"/>
      <c r="GD47" s="74"/>
      <c r="GE47" s="74"/>
      <c r="GF47" s="74"/>
      <c r="GM47" s="221"/>
      <c r="GN47" s="221"/>
      <c r="GO47" s="246"/>
      <c r="GP47" s="221"/>
      <c r="GQ47" s="221"/>
      <c r="GR47" s="45"/>
      <c r="GS47" s="45"/>
      <c r="GT47" s="45"/>
      <c r="HO47" s="491"/>
    </row>
    <row r="48" spans="1:223" ht="13.5" customHeight="1">
      <c r="A48" s="86" t="s">
        <v>206</v>
      </c>
      <c r="B48" s="141"/>
      <c r="E48" s="45"/>
      <c r="F48" s="45"/>
      <c r="G48" s="110"/>
      <c r="H48" s="110"/>
      <c r="M48" s="126" t="s">
        <v>182</v>
      </c>
      <c r="N48" s="45"/>
      <c r="O48" s="217"/>
      <c r="P48" s="127"/>
      <c r="Q48" s="127"/>
      <c r="R48" s="218"/>
      <c r="S48" s="218"/>
      <c r="T48" s="192"/>
      <c r="U48" s="127"/>
      <c r="V48" s="215"/>
      <c r="W48" s="127"/>
      <c r="X48" s="127"/>
      <c r="Z48" s="206" t="s">
        <v>251</v>
      </c>
      <c r="AA48" s="205" t="s">
        <v>196</v>
      </c>
      <c r="AB48" s="547" t="s">
        <v>197</v>
      </c>
      <c r="AC48" s="551"/>
      <c r="AD48" s="551"/>
      <c r="AE48" s="205" t="s">
        <v>47</v>
      </c>
      <c r="AF48" s="547" t="s">
        <v>155</v>
      </c>
      <c r="AG48" s="551"/>
      <c r="AH48" s="551"/>
      <c r="AT48" s="45"/>
      <c r="BB48" s="206" t="s">
        <v>45</v>
      </c>
      <c r="BC48" s="205" t="s">
        <v>0</v>
      </c>
      <c r="BD48" s="547" t="s">
        <v>88</v>
      </c>
      <c r="BE48" s="551"/>
      <c r="BF48" s="551"/>
      <c r="BG48" s="205" t="s">
        <v>50</v>
      </c>
      <c r="BP48" s="206" t="s">
        <v>286</v>
      </c>
      <c r="BQ48" s="358" t="s">
        <v>10</v>
      </c>
      <c r="BR48" s="548" t="s">
        <v>353</v>
      </c>
      <c r="BS48" s="531"/>
      <c r="BT48" s="531"/>
      <c r="BU48" s="548" t="s">
        <v>154</v>
      </c>
      <c r="BV48" s="531"/>
      <c r="DT48" s="221"/>
      <c r="DU48" s="221"/>
      <c r="DV48" s="221"/>
      <c r="DW48" s="246"/>
      <c r="DX48" s="221"/>
      <c r="DY48" s="221"/>
      <c r="DZ48" s="221"/>
      <c r="EA48" s="221"/>
      <c r="EB48" s="221"/>
      <c r="EC48" s="221"/>
      <c r="ED48" s="221"/>
      <c r="EE48" s="221"/>
      <c r="EF48" s="221"/>
      <c r="EH48" s="221"/>
      <c r="EI48" s="221"/>
      <c r="EJ48" s="221"/>
      <c r="EK48" s="246"/>
      <c r="EL48" s="221"/>
      <c r="EM48" s="221"/>
      <c r="EN48" s="221"/>
      <c r="EO48" s="221"/>
      <c r="EP48" s="221"/>
      <c r="EQ48" s="221"/>
      <c r="ER48" s="221"/>
      <c r="ES48" s="221"/>
      <c r="ET48" s="221"/>
      <c r="FJ48" s="58" t="s">
        <v>286</v>
      </c>
      <c r="FK48" s="46" t="s">
        <v>528</v>
      </c>
      <c r="FL48" s="74" t="s">
        <v>285</v>
      </c>
      <c r="FY48" s="221"/>
      <c r="FZ48" s="417"/>
      <c r="GA48" s="74"/>
      <c r="GB48" s="74"/>
      <c r="GC48" s="45"/>
      <c r="GD48" s="74"/>
      <c r="GE48" s="74"/>
      <c r="GF48" s="74"/>
      <c r="GM48" s="221"/>
      <c r="GN48" s="221"/>
      <c r="GO48" s="246"/>
      <c r="GP48" s="221"/>
      <c r="GQ48" s="221"/>
      <c r="GR48" s="45"/>
      <c r="GS48" s="45"/>
      <c r="GT48" s="45"/>
      <c r="HO48" s="491"/>
    </row>
    <row r="49" spans="5:223" ht="12.75">
      <c r="E49" s="45"/>
      <c r="G49" s="110"/>
      <c r="H49" s="110"/>
      <c r="M49" s="126"/>
      <c r="N49" s="45"/>
      <c r="O49" s="217"/>
      <c r="P49" s="127"/>
      <c r="Q49" s="127"/>
      <c r="R49" s="192"/>
      <c r="S49" s="192"/>
      <c r="T49" s="192"/>
      <c r="U49" s="127"/>
      <c r="V49" s="215"/>
      <c r="W49" s="127"/>
      <c r="X49" s="127"/>
      <c r="Z49" s="206" t="s">
        <v>252</v>
      </c>
      <c r="AA49" s="205" t="s">
        <v>227</v>
      </c>
      <c r="AB49" s="547" t="s">
        <v>159</v>
      </c>
      <c r="AC49" s="551"/>
      <c r="AD49" s="551"/>
      <c r="AE49" s="205" t="s">
        <v>91</v>
      </c>
      <c r="AF49" s="547" t="s">
        <v>156</v>
      </c>
      <c r="AG49" s="551"/>
      <c r="AH49" s="551"/>
      <c r="AT49" s="45"/>
      <c r="BB49" s="206" t="s">
        <v>286</v>
      </c>
      <c r="BC49" s="205" t="s">
        <v>91</v>
      </c>
      <c r="BD49" s="547" t="s">
        <v>62</v>
      </c>
      <c r="BE49" s="551"/>
      <c r="BF49" s="551"/>
      <c r="BG49" s="205" t="s">
        <v>47</v>
      </c>
      <c r="BP49" s="206" t="s">
        <v>251</v>
      </c>
      <c r="BQ49" s="358" t="s">
        <v>197</v>
      </c>
      <c r="BR49" s="548" t="s">
        <v>61</v>
      </c>
      <c r="BS49" s="531"/>
      <c r="BT49" s="531"/>
      <c r="BU49" s="548" t="s">
        <v>155</v>
      </c>
      <c r="BV49" s="531"/>
      <c r="DT49" s="221"/>
      <c r="DU49" s="221"/>
      <c r="DV49" s="221"/>
      <c r="DW49" s="246"/>
      <c r="DX49" s="221"/>
      <c r="DY49" s="221"/>
      <c r="DZ49" s="221"/>
      <c r="EA49" s="221"/>
      <c r="EB49" s="221"/>
      <c r="EC49" s="221"/>
      <c r="ED49" s="221"/>
      <c r="EE49" s="221"/>
      <c r="EF49" s="221"/>
      <c r="EH49" s="221"/>
      <c r="EI49" s="221"/>
      <c r="EJ49" s="221"/>
      <c r="EK49" s="246"/>
      <c r="EL49" s="221"/>
      <c r="EM49" s="221"/>
      <c r="EN49" s="221"/>
      <c r="EO49" s="221"/>
      <c r="EP49" s="221"/>
      <c r="EQ49" s="221"/>
      <c r="ER49" s="221"/>
      <c r="ES49" s="221"/>
      <c r="ET49" s="221"/>
      <c r="FJ49" s="58" t="s">
        <v>251</v>
      </c>
      <c r="FK49" s="46" t="s">
        <v>539</v>
      </c>
      <c r="FL49" s="74" t="s">
        <v>283</v>
      </c>
      <c r="FY49" s="221"/>
      <c r="FZ49" s="417"/>
      <c r="GA49" s="74"/>
      <c r="GB49" s="74"/>
      <c r="GC49" s="45"/>
      <c r="GD49" s="74"/>
      <c r="GE49" s="74"/>
      <c r="GF49" s="74"/>
      <c r="GM49" s="221"/>
      <c r="GN49" s="221"/>
      <c r="GO49" s="246"/>
      <c r="GP49" s="221"/>
      <c r="GQ49" s="221"/>
      <c r="GR49" s="45"/>
      <c r="GS49" s="45"/>
      <c r="GT49" s="45"/>
      <c r="HO49" s="491"/>
    </row>
    <row r="50" spans="1:223" ht="12.75">
      <c r="A50" s="86"/>
      <c r="B50" s="141"/>
      <c r="E50" s="45"/>
      <c r="F50" s="45"/>
      <c r="G50" s="110"/>
      <c r="H50" s="110"/>
      <c r="M50" s="126"/>
      <c r="N50" s="45"/>
      <c r="P50" s="45"/>
      <c r="Q50" s="45"/>
      <c r="T50" s="110"/>
      <c r="U50" s="45"/>
      <c r="V50" s="106"/>
      <c r="W50" s="45"/>
      <c r="X50" s="73"/>
      <c r="AT50" s="45"/>
      <c r="BB50" s="206" t="s">
        <v>251</v>
      </c>
      <c r="BC50" s="205" t="s">
        <v>196</v>
      </c>
      <c r="BD50" s="547" t="s">
        <v>197</v>
      </c>
      <c r="BE50" s="551"/>
      <c r="BF50" s="551"/>
      <c r="BG50" s="205" t="s">
        <v>91</v>
      </c>
      <c r="BP50" s="206" t="s">
        <v>252</v>
      </c>
      <c r="BQ50" s="358" t="s">
        <v>90</v>
      </c>
      <c r="BR50" s="548" t="s">
        <v>156</v>
      </c>
      <c r="BS50" s="531"/>
      <c r="BT50" s="531"/>
      <c r="BU50" s="548" t="s">
        <v>156</v>
      </c>
      <c r="BV50" s="531"/>
      <c r="DT50" s="221"/>
      <c r="DU50" s="221"/>
      <c r="DV50" s="221"/>
      <c r="DW50" s="246"/>
      <c r="DX50" s="221"/>
      <c r="DY50" s="221"/>
      <c r="DZ50" s="221"/>
      <c r="EA50" s="221"/>
      <c r="EB50" s="221"/>
      <c r="EC50" s="221"/>
      <c r="ED50" s="221"/>
      <c r="EE50" s="221"/>
      <c r="EF50" s="221"/>
      <c r="EH50" s="221"/>
      <c r="EI50" s="221"/>
      <c r="EJ50" s="221"/>
      <c r="EK50" s="246"/>
      <c r="EL50" s="221"/>
      <c r="EM50" s="221"/>
      <c r="EN50" s="221"/>
      <c r="EO50" s="221"/>
      <c r="EP50" s="221"/>
      <c r="EQ50" s="221"/>
      <c r="ER50" s="221"/>
      <c r="ES50" s="221"/>
      <c r="ET50" s="221"/>
      <c r="FJ50" s="58" t="s">
        <v>252</v>
      </c>
      <c r="FK50" s="46" t="s">
        <v>529</v>
      </c>
      <c r="FL50" s="74" t="s">
        <v>284</v>
      </c>
      <c r="FY50" s="221"/>
      <c r="FZ50" s="417"/>
      <c r="GA50" s="74"/>
      <c r="GB50" s="74"/>
      <c r="GC50" s="45"/>
      <c r="GD50" s="74"/>
      <c r="GE50" s="74"/>
      <c r="GF50" s="74"/>
      <c r="GM50" s="221"/>
      <c r="GN50" s="221"/>
      <c r="GO50" s="246"/>
      <c r="GP50" s="221"/>
      <c r="GQ50" s="221"/>
      <c r="GR50" s="45"/>
      <c r="GS50" s="45"/>
      <c r="GT50" s="45"/>
      <c r="HO50" s="491"/>
    </row>
    <row r="51" spans="1:202" ht="12.75" customHeight="1">
      <c r="A51" s="86"/>
      <c r="B51" s="141"/>
      <c r="E51" s="45"/>
      <c r="M51" s="126"/>
      <c r="N51" s="45"/>
      <c r="P51" s="45"/>
      <c r="Q51" s="45"/>
      <c r="T51" s="110"/>
      <c r="U51" s="45"/>
      <c r="V51" s="106"/>
      <c r="W51" s="45"/>
      <c r="X51" s="73"/>
      <c r="BB51" s="206" t="s">
        <v>252</v>
      </c>
      <c r="BC51" s="205" t="s">
        <v>227</v>
      </c>
      <c r="BD51" s="547" t="s">
        <v>90</v>
      </c>
      <c r="BE51" s="551"/>
      <c r="BF51" s="551"/>
      <c r="BG51" s="205" t="s">
        <v>195</v>
      </c>
      <c r="DT51" s="221"/>
      <c r="DU51" s="221"/>
      <c r="DV51" s="221"/>
      <c r="DW51" s="246"/>
      <c r="DX51" s="221"/>
      <c r="DY51" s="221"/>
      <c r="DZ51" s="221"/>
      <c r="EA51" s="221"/>
      <c r="EB51" s="221"/>
      <c r="EC51" s="221"/>
      <c r="ED51" s="221"/>
      <c r="EE51" s="221"/>
      <c r="EF51" s="221"/>
      <c r="EH51" s="221"/>
      <c r="EI51" s="221"/>
      <c r="EJ51" s="221"/>
      <c r="EK51" s="246"/>
      <c r="EL51" s="221"/>
      <c r="EM51" s="221"/>
      <c r="EN51" s="221"/>
      <c r="EO51" s="221"/>
      <c r="EP51" s="221"/>
      <c r="EQ51" s="221"/>
      <c r="ER51" s="221"/>
      <c r="ES51" s="221"/>
      <c r="ET51" s="221"/>
      <c r="FY51" s="221"/>
      <c r="FZ51" s="417"/>
      <c r="GA51" s="74"/>
      <c r="GB51" s="74"/>
      <c r="GC51" s="45"/>
      <c r="GD51" s="74"/>
      <c r="GE51" s="74"/>
      <c r="GF51" s="74"/>
      <c r="GI51" s="418"/>
      <c r="GM51" s="221"/>
      <c r="GN51" s="221"/>
      <c r="GO51" s="221"/>
      <c r="GP51" s="246"/>
      <c r="GQ51" s="221"/>
      <c r="GR51" s="45"/>
      <c r="GS51" s="45"/>
      <c r="GT51" s="45"/>
    </row>
    <row r="52" spans="2:223" ht="12.75">
      <c r="B52" s="293"/>
      <c r="C52" s="292"/>
      <c r="E52" s="45"/>
      <c r="F52" s="45"/>
      <c r="G52" s="110"/>
      <c r="H52" s="110"/>
      <c r="M52" s="126"/>
      <c r="N52" s="45"/>
      <c r="P52" s="76"/>
      <c r="R52" s="110"/>
      <c r="S52" s="110"/>
      <c r="T52" s="110"/>
      <c r="U52" s="45"/>
      <c r="V52" s="106"/>
      <c r="DT52" s="221"/>
      <c r="DU52" s="221"/>
      <c r="DV52" s="221"/>
      <c r="DW52" s="246"/>
      <c r="DX52" s="221"/>
      <c r="DY52" s="221"/>
      <c r="DZ52" s="221"/>
      <c r="EA52" s="221"/>
      <c r="EB52" s="221"/>
      <c r="EC52" s="221"/>
      <c r="ED52" s="221"/>
      <c r="EE52" s="221"/>
      <c r="EF52" s="221"/>
      <c r="EH52" s="221"/>
      <c r="EI52" s="221"/>
      <c r="EJ52" s="221"/>
      <c r="EK52" s="246"/>
      <c r="EL52" s="221"/>
      <c r="EM52" s="221"/>
      <c r="EN52" s="221"/>
      <c r="EO52" s="221"/>
      <c r="EP52" s="221"/>
      <c r="EQ52" s="221"/>
      <c r="ER52" s="221"/>
      <c r="ES52" s="221"/>
      <c r="ET52" s="221"/>
      <c r="FJ52" s="466" t="s">
        <v>507</v>
      </c>
      <c r="FK52" s="46"/>
      <c r="FY52" s="221"/>
      <c r="FZ52" s="417"/>
      <c r="GA52" s="74"/>
      <c r="GB52" s="74"/>
      <c r="GC52" s="45"/>
      <c r="GD52" s="74"/>
      <c r="GE52" s="74"/>
      <c r="GF52" s="74"/>
      <c r="GI52" s="418"/>
      <c r="GM52" s="221"/>
      <c r="GN52" s="221"/>
      <c r="GO52" s="221"/>
      <c r="GP52" s="246"/>
      <c r="GQ52" s="221"/>
      <c r="GR52" s="45"/>
      <c r="GS52" s="45"/>
      <c r="GT52" s="45"/>
      <c r="HJ52" s="492"/>
      <c r="HO52" s="493"/>
    </row>
    <row r="53" spans="2:223" ht="12.75">
      <c r="B53" s="293"/>
      <c r="C53" s="292"/>
      <c r="E53" s="45"/>
      <c r="M53" s="81"/>
      <c r="Q53" s="76"/>
      <c r="U53" s="121"/>
      <c r="BP53" s="348"/>
      <c r="DT53" s="221"/>
      <c r="DU53" s="221"/>
      <c r="DV53" s="221"/>
      <c r="DW53" s="246"/>
      <c r="DX53" s="221"/>
      <c r="DY53" s="221"/>
      <c r="DZ53" s="221"/>
      <c r="EA53" s="221"/>
      <c r="EB53" s="221"/>
      <c r="EC53" s="221"/>
      <c r="ED53" s="221"/>
      <c r="EE53" s="221"/>
      <c r="EF53" s="221"/>
      <c r="EH53" s="221"/>
      <c r="EI53" s="221"/>
      <c r="EJ53" s="221"/>
      <c r="EK53" s="246"/>
      <c r="EL53" s="221"/>
      <c r="EM53" s="221"/>
      <c r="EN53" s="221"/>
      <c r="EO53" s="221"/>
      <c r="EP53" s="221"/>
      <c r="EQ53" s="221"/>
      <c r="ER53" s="221"/>
      <c r="ES53" s="221"/>
      <c r="ET53" s="221"/>
      <c r="FJ53" s="58" t="s">
        <v>283</v>
      </c>
      <c r="FK53" s="46" t="s">
        <v>50</v>
      </c>
      <c r="FL53" s="74" t="s">
        <v>284</v>
      </c>
      <c r="FY53" s="221"/>
      <c r="FZ53" s="417"/>
      <c r="GA53" s="417"/>
      <c r="GB53" s="417"/>
      <c r="GC53" s="221"/>
      <c r="GD53" s="417"/>
      <c r="GE53" s="417"/>
      <c r="GF53" s="74"/>
      <c r="GI53" s="418"/>
      <c r="GM53" s="221"/>
      <c r="GN53" s="221"/>
      <c r="GO53" s="221"/>
      <c r="GP53" s="246"/>
      <c r="GQ53" s="221"/>
      <c r="GR53" s="221"/>
      <c r="GS53" s="221"/>
      <c r="GT53" s="45"/>
      <c r="HO53" s="491"/>
    </row>
    <row r="54" spans="2:223" ht="12.75">
      <c r="B54" s="293"/>
      <c r="C54" s="292"/>
      <c r="E54" s="45"/>
      <c r="F54" s="45"/>
      <c r="P54" s="76"/>
      <c r="R54" s="110"/>
      <c r="S54" s="110"/>
      <c r="T54" s="110"/>
      <c r="U54" s="121"/>
      <c r="DT54" s="221"/>
      <c r="DU54" s="221"/>
      <c r="DV54" s="221"/>
      <c r="DW54" s="246"/>
      <c r="DX54" s="221"/>
      <c r="DY54" s="221"/>
      <c r="DZ54" s="221"/>
      <c r="EA54" s="221"/>
      <c r="EB54" s="221"/>
      <c r="EC54" s="221"/>
      <c r="ED54" s="221"/>
      <c r="EE54" s="221"/>
      <c r="EF54" s="221"/>
      <c r="EH54" s="221"/>
      <c r="EI54" s="221"/>
      <c r="EJ54" s="221"/>
      <c r="EK54" s="246"/>
      <c r="EL54" s="221"/>
      <c r="EM54" s="221"/>
      <c r="EN54" s="221"/>
      <c r="EO54" s="221"/>
      <c r="EP54" s="221"/>
      <c r="EQ54" s="221"/>
      <c r="ER54" s="221"/>
      <c r="ES54" s="221"/>
      <c r="ET54" s="221"/>
      <c r="FJ54" s="58" t="s">
        <v>284</v>
      </c>
      <c r="FK54" s="106" t="s">
        <v>540</v>
      </c>
      <c r="FL54" s="74" t="s">
        <v>45</v>
      </c>
      <c r="FY54" s="221"/>
      <c r="FZ54" s="417"/>
      <c r="GA54" s="417"/>
      <c r="GB54" s="417"/>
      <c r="GC54" s="221"/>
      <c r="GD54" s="417"/>
      <c r="GE54" s="417"/>
      <c r="GF54" s="74"/>
      <c r="GI54" s="418"/>
      <c r="GM54" s="221"/>
      <c r="GN54" s="221"/>
      <c r="GO54" s="221"/>
      <c r="GP54" s="246"/>
      <c r="GQ54" s="221"/>
      <c r="GR54" s="221"/>
      <c r="GS54" s="221"/>
      <c r="GT54" s="45"/>
      <c r="HO54" s="491"/>
    </row>
    <row r="55" spans="2:202" ht="12.75">
      <c r="B55" s="293"/>
      <c r="C55" s="292"/>
      <c r="E55" s="45"/>
      <c r="Q55" s="76"/>
      <c r="R55" s="110"/>
      <c r="S55" s="110"/>
      <c r="T55" s="110"/>
      <c r="U55" s="121"/>
      <c r="DT55" s="221"/>
      <c r="DU55" s="221"/>
      <c r="DV55" s="221"/>
      <c r="DW55" s="246"/>
      <c r="DX55" s="221"/>
      <c r="DY55" s="221"/>
      <c r="DZ55" s="221"/>
      <c r="EA55" s="221"/>
      <c r="EB55" s="221"/>
      <c r="EC55" s="221"/>
      <c r="ED55" s="221"/>
      <c r="EE55" s="221"/>
      <c r="EF55" s="221"/>
      <c r="EH55" s="221"/>
      <c r="EI55" s="221"/>
      <c r="EJ55" s="221"/>
      <c r="EK55" s="246"/>
      <c r="EL55" s="221"/>
      <c r="EM55" s="221"/>
      <c r="EN55" s="221"/>
      <c r="EO55" s="221"/>
      <c r="EP55" s="221"/>
      <c r="EQ55" s="221"/>
      <c r="ER55" s="221"/>
      <c r="ES55" s="221"/>
      <c r="ET55" s="221"/>
      <c r="FJ55" s="58" t="s">
        <v>285</v>
      </c>
      <c r="FK55" s="46" t="s">
        <v>44</v>
      </c>
      <c r="FL55" s="74" t="s">
        <v>285</v>
      </c>
      <c r="FY55" s="221"/>
      <c r="FZ55" s="417"/>
      <c r="GA55" s="417"/>
      <c r="GB55" s="417"/>
      <c r="GC55" s="221"/>
      <c r="GD55" s="417"/>
      <c r="GE55" s="417"/>
      <c r="GF55" s="74"/>
      <c r="GH55" s="234"/>
      <c r="GI55" s="234"/>
      <c r="GK55" s="221"/>
      <c r="GL55" s="221"/>
      <c r="GM55" s="221"/>
      <c r="GN55" s="246"/>
      <c r="GO55" s="221"/>
      <c r="GP55" s="221"/>
      <c r="GQ55" s="221"/>
      <c r="GR55" s="221"/>
      <c r="GS55" s="221"/>
      <c r="GT55" s="45"/>
    </row>
    <row r="56" spans="2:202" ht="12.75">
      <c r="B56" s="293"/>
      <c r="C56" s="292"/>
      <c r="E56" s="45"/>
      <c r="P56" s="76"/>
      <c r="R56" s="110"/>
      <c r="S56" s="110"/>
      <c r="T56" s="110"/>
      <c r="U56" s="121"/>
      <c r="DT56" s="221"/>
      <c r="DU56" s="221"/>
      <c r="DV56" s="221"/>
      <c r="DW56" s="246"/>
      <c r="DX56" s="221"/>
      <c r="DY56" s="221"/>
      <c r="DZ56" s="221"/>
      <c r="EA56" s="221"/>
      <c r="EB56" s="221"/>
      <c r="EC56" s="221"/>
      <c r="ED56" s="221"/>
      <c r="EE56" s="221"/>
      <c r="EF56" s="221"/>
      <c r="EH56" s="221"/>
      <c r="EI56" s="221"/>
      <c r="EJ56" s="221"/>
      <c r="EK56" s="246"/>
      <c r="EL56" s="221"/>
      <c r="EM56" s="221"/>
      <c r="EN56" s="221"/>
      <c r="EO56" s="221"/>
      <c r="EP56" s="221"/>
      <c r="EQ56" s="221"/>
      <c r="ER56" s="221"/>
      <c r="ES56" s="221"/>
      <c r="ET56" s="221"/>
      <c r="FJ56" s="58" t="s">
        <v>45</v>
      </c>
      <c r="FK56" s="46" t="s">
        <v>532</v>
      </c>
      <c r="FL56" s="74" t="s">
        <v>286</v>
      </c>
      <c r="FY56" s="221"/>
      <c r="FZ56" s="417"/>
      <c r="GA56" s="417"/>
      <c r="GB56" s="417"/>
      <c r="GC56" s="221"/>
      <c r="GD56" s="417"/>
      <c r="GE56" s="417"/>
      <c r="GF56" s="74"/>
      <c r="GH56" s="234"/>
      <c r="GI56" s="221"/>
      <c r="GJ56" s="221"/>
      <c r="GK56" s="221"/>
      <c r="GL56" s="246"/>
      <c r="GM56" s="221"/>
      <c r="GN56" s="221"/>
      <c r="GO56" s="221"/>
      <c r="GP56" s="221"/>
      <c r="GQ56" s="45"/>
      <c r="GR56" s="221"/>
      <c r="GS56" s="221"/>
      <c r="GT56" s="45"/>
    </row>
    <row r="57" spans="2:202" ht="12.75">
      <c r="B57" s="293"/>
      <c r="E57" s="45"/>
      <c r="F57" s="45"/>
      <c r="N57" s="124"/>
      <c r="Q57" s="76"/>
      <c r="U57" s="121"/>
      <c r="DT57" s="221"/>
      <c r="DU57" s="221"/>
      <c r="DV57" s="221"/>
      <c r="DW57" s="246"/>
      <c r="DX57" s="221"/>
      <c r="DY57" s="221"/>
      <c r="DZ57" s="221"/>
      <c r="EA57" s="221"/>
      <c r="EB57" s="221"/>
      <c r="EC57" s="221"/>
      <c r="ED57" s="221"/>
      <c r="EE57" s="221"/>
      <c r="EF57" s="221"/>
      <c r="EH57" s="221"/>
      <c r="EI57" s="221"/>
      <c r="EJ57" s="221"/>
      <c r="EK57" s="246"/>
      <c r="EL57" s="221"/>
      <c r="EM57" s="221"/>
      <c r="EN57" s="221"/>
      <c r="EO57" s="221"/>
      <c r="EP57" s="221"/>
      <c r="EQ57" s="221"/>
      <c r="ER57" s="221"/>
      <c r="ES57" s="221"/>
      <c r="ET57" s="221"/>
      <c r="FJ57" s="58" t="s">
        <v>286</v>
      </c>
      <c r="FK57" s="46" t="s">
        <v>46</v>
      </c>
      <c r="FL57" s="74" t="s">
        <v>283</v>
      </c>
      <c r="FY57" s="221"/>
      <c r="FZ57" s="417"/>
      <c r="GA57" s="417"/>
      <c r="GB57" s="417"/>
      <c r="GC57" s="221"/>
      <c r="GD57" s="417"/>
      <c r="GE57" s="417"/>
      <c r="GF57" s="74"/>
      <c r="GH57" s="234"/>
      <c r="GI57" s="234"/>
      <c r="GJ57" s="221"/>
      <c r="GK57" s="221"/>
      <c r="GL57" s="221"/>
      <c r="GM57" s="246"/>
      <c r="GN57" s="221"/>
      <c r="GO57" s="221"/>
      <c r="GP57" s="221"/>
      <c r="GQ57" s="221"/>
      <c r="GR57" s="221"/>
      <c r="GS57" s="221"/>
      <c r="GT57" s="45"/>
    </row>
    <row r="58" spans="2:202" ht="12.75">
      <c r="B58" s="293"/>
      <c r="C58" s="76"/>
      <c r="E58" s="45"/>
      <c r="N58" s="124"/>
      <c r="P58" s="76"/>
      <c r="R58" s="110"/>
      <c r="S58" s="110"/>
      <c r="T58" s="110"/>
      <c r="DT58" s="221"/>
      <c r="DU58" s="221"/>
      <c r="DV58" s="221"/>
      <c r="DW58" s="246"/>
      <c r="DX58" s="221"/>
      <c r="DY58" s="221"/>
      <c r="DZ58" s="221"/>
      <c r="EA58" s="221"/>
      <c r="EB58" s="221"/>
      <c r="EC58" s="221"/>
      <c r="ED58" s="221"/>
      <c r="EE58" s="221"/>
      <c r="EF58" s="221"/>
      <c r="EH58" s="221"/>
      <c r="EI58" s="221"/>
      <c r="EJ58" s="221"/>
      <c r="EK58" s="246"/>
      <c r="EL58" s="221"/>
      <c r="EM58" s="221"/>
      <c r="EN58" s="221"/>
      <c r="EO58" s="221"/>
      <c r="EP58" s="221"/>
      <c r="EQ58" s="221"/>
      <c r="ER58" s="221"/>
      <c r="ES58" s="221"/>
      <c r="ET58" s="221"/>
      <c r="FJ58" s="58" t="s">
        <v>251</v>
      </c>
      <c r="FK58" s="46" t="s">
        <v>43</v>
      </c>
      <c r="FL58" s="74" t="s">
        <v>252</v>
      </c>
      <c r="FY58" s="221"/>
      <c r="FZ58" s="417"/>
      <c r="GA58" s="417"/>
      <c r="GB58" s="417"/>
      <c r="GC58" s="221"/>
      <c r="GD58" s="417"/>
      <c r="GE58" s="417"/>
      <c r="GF58" s="74"/>
      <c r="GH58" s="234"/>
      <c r="GI58" s="234"/>
      <c r="GJ58" s="221"/>
      <c r="GK58" s="221"/>
      <c r="GL58" s="221"/>
      <c r="GM58" s="246"/>
      <c r="GN58" s="221"/>
      <c r="GO58" s="221"/>
      <c r="GP58" s="221"/>
      <c r="GQ58" s="221"/>
      <c r="GR58" s="221"/>
      <c r="GS58" s="221"/>
      <c r="GT58" s="45"/>
    </row>
    <row r="59" spans="2:202" ht="12.75">
      <c r="B59" s="293"/>
      <c r="C59" s="292"/>
      <c r="E59" s="45"/>
      <c r="F59" s="45"/>
      <c r="N59" s="124"/>
      <c r="Q59" s="76"/>
      <c r="Y59" s="123"/>
      <c r="DT59" s="221"/>
      <c r="DU59" s="221"/>
      <c r="DV59" s="221"/>
      <c r="DW59" s="246"/>
      <c r="DX59" s="221"/>
      <c r="DY59" s="221"/>
      <c r="DZ59" s="221"/>
      <c r="EA59" s="221"/>
      <c r="EB59" s="221"/>
      <c r="EC59" s="221"/>
      <c r="ED59" s="221"/>
      <c r="EE59" s="221"/>
      <c r="EF59" s="221"/>
      <c r="EH59" s="221"/>
      <c r="EI59" s="221"/>
      <c r="EJ59" s="221"/>
      <c r="EK59" s="246"/>
      <c r="EL59" s="221"/>
      <c r="EM59" s="221"/>
      <c r="EN59" s="221"/>
      <c r="EO59" s="221"/>
      <c r="EP59" s="246"/>
      <c r="EQ59" s="221"/>
      <c r="ER59" s="221"/>
      <c r="ES59" s="221"/>
      <c r="ET59" s="221"/>
      <c r="FJ59" s="58" t="s">
        <v>252</v>
      </c>
      <c r="FK59" s="46" t="s">
        <v>91</v>
      </c>
      <c r="FL59" s="74" t="s">
        <v>251</v>
      </c>
      <c r="FY59" s="221"/>
      <c r="FZ59" s="417"/>
      <c r="GA59" s="417"/>
      <c r="GB59" s="417"/>
      <c r="GC59" s="221"/>
      <c r="GD59" s="417"/>
      <c r="GE59" s="417"/>
      <c r="GF59" s="74"/>
      <c r="GH59" s="234"/>
      <c r="GI59" s="234"/>
      <c r="GJ59" s="221"/>
      <c r="GK59" s="221"/>
      <c r="GL59" s="221"/>
      <c r="GM59" s="246"/>
      <c r="GN59" s="221"/>
      <c r="GO59" s="221"/>
      <c r="GP59" s="221"/>
      <c r="GQ59" s="221"/>
      <c r="GR59" s="221"/>
      <c r="GS59" s="221"/>
      <c r="GT59" s="45"/>
    </row>
    <row r="60" spans="2:202" ht="12.75">
      <c r="B60" s="293"/>
      <c r="C60" s="292"/>
      <c r="E60" s="45"/>
      <c r="N60" s="124"/>
      <c r="P60" s="76"/>
      <c r="DT60" s="234"/>
      <c r="DU60" s="418"/>
      <c r="DY60" s="221"/>
      <c r="DZ60" s="221"/>
      <c r="EA60" s="221"/>
      <c r="EB60" s="246"/>
      <c r="EC60" s="221"/>
      <c r="ED60" s="221"/>
      <c r="EE60" s="221"/>
      <c r="EF60" s="221"/>
      <c r="EH60" s="221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FY60" s="221"/>
      <c r="FZ60" s="417"/>
      <c r="GA60" s="417"/>
      <c r="GB60" s="417"/>
      <c r="GC60" s="221"/>
      <c r="GD60" s="417"/>
      <c r="GE60" s="417"/>
      <c r="GF60" s="417"/>
      <c r="GH60" s="234"/>
      <c r="GI60" s="234"/>
      <c r="GJ60" s="221"/>
      <c r="GK60" s="221"/>
      <c r="GL60" s="221"/>
      <c r="GM60" s="246"/>
      <c r="GN60" s="221"/>
      <c r="GO60" s="221"/>
      <c r="GP60" s="221"/>
      <c r="GQ60" s="221"/>
      <c r="GR60" s="221"/>
      <c r="GS60" s="221"/>
      <c r="GT60" s="221"/>
    </row>
    <row r="61" spans="2:202" ht="12.75">
      <c r="B61" s="293"/>
      <c r="C61" s="292"/>
      <c r="E61" s="45"/>
      <c r="F61" s="45"/>
      <c r="N61" s="124"/>
      <c r="Q61" s="76"/>
      <c r="X61" s="81"/>
      <c r="Y61" s="123"/>
      <c r="BP61" s="348"/>
      <c r="DT61" s="234"/>
      <c r="DU61" s="418"/>
      <c r="DY61" s="221"/>
      <c r="DZ61" s="221"/>
      <c r="EA61" s="221"/>
      <c r="EB61" s="246"/>
      <c r="EC61" s="221"/>
      <c r="ED61" s="221"/>
      <c r="EE61" s="221"/>
      <c r="EF61" s="221"/>
      <c r="EH61" s="221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FJ61" s="466" t="s">
        <v>512</v>
      </c>
      <c r="FK61" s="46"/>
      <c r="FY61" s="221"/>
      <c r="FZ61" s="417"/>
      <c r="GA61" s="417"/>
      <c r="GB61" s="417"/>
      <c r="GC61" s="221"/>
      <c r="GD61" s="417"/>
      <c r="GE61" s="417"/>
      <c r="GF61" s="417"/>
      <c r="GH61" s="234"/>
      <c r="GI61" s="234"/>
      <c r="GJ61" s="252"/>
      <c r="GK61" s="221"/>
      <c r="GL61" s="221"/>
      <c r="GM61" s="246"/>
      <c r="GN61" s="221"/>
      <c r="GO61" s="221"/>
      <c r="GP61" s="221"/>
      <c r="GQ61" s="221"/>
      <c r="GR61" s="221"/>
      <c r="GS61" s="221"/>
      <c r="GT61" s="221"/>
    </row>
    <row r="62" spans="2:202" ht="12.75">
      <c r="B62" s="293"/>
      <c r="C62" s="292"/>
      <c r="E62" s="45"/>
      <c r="M62" s="86"/>
      <c r="P62" s="76"/>
      <c r="DT62" s="234"/>
      <c r="DU62" s="418"/>
      <c r="DY62" s="221"/>
      <c r="DZ62" s="221"/>
      <c r="EA62" s="221"/>
      <c r="EB62" s="246"/>
      <c r="EC62" s="221"/>
      <c r="ED62" s="221"/>
      <c r="EE62" s="221"/>
      <c r="EF62" s="221"/>
      <c r="EH62" s="221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FJ62" s="58" t="s">
        <v>283</v>
      </c>
      <c r="FK62" s="46" t="s">
        <v>91</v>
      </c>
      <c r="FL62" s="74" t="s">
        <v>251</v>
      </c>
      <c r="FY62" s="221"/>
      <c r="FZ62" s="417"/>
      <c r="GA62" s="417"/>
      <c r="GB62" s="417"/>
      <c r="GC62" s="221"/>
      <c r="GD62" s="417"/>
      <c r="GE62" s="417"/>
      <c r="GF62" s="417"/>
      <c r="GH62" s="234"/>
      <c r="GI62" s="252"/>
      <c r="GJ62" s="221"/>
      <c r="GK62" s="221"/>
      <c r="GL62" s="246"/>
      <c r="GM62" s="221"/>
      <c r="GN62" s="221"/>
      <c r="GO62" s="221"/>
      <c r="GP62" s="221"/>
      <c r="GQ62" s="45"/>
      <c r="GR62" s="221"/>
      <c r="GS62" s="221"/>
      <c r="GT62" s="221"/>
    </row>
    <row r="63" spans="2:202" ht="12.75">
      <c r="B63" s="293"/>
      <c r="C63" s="292"/>
      <c r="E63" s="45"/>
      <c r="F63" s="45"/>
      <c r="M63" s="86"/>
      <c r="Q63" s="76"/>
      <c r="X63" s="81"/>
      <c r="DT63" s="234"/>
      <c r="DU63" s="418"/>
      <c r="DY63" s="221"/>
      <c r="DZ63" s="221"/>
      <c r="EA63" s="221"/>
      <c r="EB63" s="246"/>
      <c r="EC63" s="221"/>
      <c r="ED63" s="221"/>
      <c r="EE63" s="221"/>
      <c r="EF63" s="221"/>
      <c r="EH63" s="221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FJ63" s="58" t="s">
        <v>284</v>
      </c>
      <c r="FK63" s="106" t="s">
        <v>62</v>
      </c>
      <c r="FL63" s="74" t="s">
        <v>252</v>
      </c>
      <c r="FY63" s="221"/>
      <c r="FZ63" s="417"/>
      <c r="GA63" s="417"/>
      <c r="GB63" s="417"/>
      <c r="GC63" s="221"/>
      <c r="GD63" s="417"/>
      <c r="GE63" s="417"/>
      <c r="GF63" s="417"/>
      <c r="GH63" s="234"/>
      <c r="GI63" s="234"/>
      <c r="GK63" s="252"/>
      <c r="GL63" s="221"/>
      <c r="GM63" s="221"/>
      <c r="GN63" s="246"/>
      <c r="GO63" s="221"/>
      <c r="GP63" s="221"/>
      <c r="GQ63" s="221"/>
      <c r="GR63" s="221"/>
      <c r="GS63" s="221"/>
      <c r="GT63" s="221"/>
    </row>
    <row r="64" spans="2:202" ht="12.75">
      <c r="B64" s="293"/>
      <c r="C64" s="292"/>
      <c r="E64" s="45"/>
      <c r="M64" s="86"/>
      <c r="Q64" s="76"/>
      <c r="X64" s="123"/>
      <c r="DT64" s="234"/>
      <c r="DU64" s="418"/>
      <c r="DY64" s="221"/>
      <c r="DZ64" s="221"/>
      <c r="EA64" s="221"/>
      <c r="EB64" s="246"/>
      <c r="EC64" s="221"/>
      <c r="ED64" s="221"/>
      <c r="EE64" s="221"/>
      <c r="EF64" s="221"/>
      <c r="EH64" s="221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FJ64" s="58" t="s">
        <v>285</v>
      </c>
      <c r="FK64" s="46" t="s">
        <v>44</v>
      </c>
      <c r="FL64" s="74" t="s">
        <v>285</v>
      </c>
      <c r="FY64" s="417"/>
      <c r="FZ64" s="417"/>
      <c r="GA64" s="417"/>
      <c r="GB64" s="221"/>
      <c r="GC64" s="417"/>
      <c r="GD64" s="417"/>
      <c r="GE64" s="74"/>
      <c r="GF64" s="45"/>
      <c r="GG64" s="418"/>
      <c r="GH64" s="234"/>
      <c r="GI64" s="234"/>
      <c r="GJ64" s="252"/>
      <c r="GK64" s="221"/>
      <c r="GL64" s="221"/>
      <c r="GM64" s="246"/>
      <c r="GN64" s="221"/>
      <c r="GO64" s="221"/>
      <c r="GP64" s="221"/>
      <c r="GQ64" s="221"/>
      <c r="GR64" s="221"/>
      <c r="GS64" s="45"/>
      <c r="GT64" s="45"/>
    </row>
    <row r="65" spans="2:202" ht="12.75">
      <c r="B65" s="293"/>
      <c r="C65" s="292"/>
      <c r="E65" s="45"/>
      <c r="M65" s="86"/>
      <c r="P65" s="76"/>
      <c r="DT65" s="234"/>
      <c r="DU65" s="418"/>
      <c r="DY65" s="221"/>
      <c r="DZ65" s="221"/>
      <c r="EA65" s="221"/>
      <c r="EB65" s="246"/>
      <c r="EC65" s="221"/>
      <c r="ED65" s="221"/>
      <c r="EE65" s="221"/>
      <c r="EF65" s="221"/>
      <c r="EH65" s="221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FJ65" s="58" t="s">
        <v>45</v>
      </c>
      <c r="FK65" s="46" t="s">
        <v>68</v>
      </c>
      <c r="FL65" s="74" t="s">
        <v>284</v>
      </c>
      <c r="FY65" s="417"/>
      <c r="FZ65" s="417"/>
      <c r="GA65" s="221"/>
      <c r="GB65" s="417"/>
      <c r="GC65" s="74"/>
      <c r="GD65" s="74"/>
      <c r="GE65" s="418"/>
      <c r="GG65" s="234"/>
      <c r="GH65" s="234"/>
      <c r="GI65" s="252"/>
      <c r="GJ65" s="221"/>
      <c r="GK65" s="221"/>
      <c r="GL65" s="246"/>
      <c r="GM65" s="221"/>
      <c r="GN65" s="221"/>
      <c r="GO65" s="221"/>
      <c r="GP65" s="221"/>
      <c r="GQ65" s="45"/>
      <c r="GR65" s="45"/>
      <c r="GS65" s="45"/>
      <c r="GT65" s="45"/>
    </row>
    <row r="66" spans="2:202" ht="12.75">
      <c r="B66" s="293"/>
      <c r="C66" s="292"/>
      <c r="E66" s="45"/>
      <c r="F66" s="45"/>
      <c r="M66" s="86"/>
      <c r="Q66" s="76"/>
      <c r="DT66" s="234"/>
      <c r="DU66" s="418"/>
      <c r="DY66" s="221"/>
      <c r="DZ66" s="221"/>
      <c r="EA66" s="221"/>
      <c r="EB66" s="246"/>
      <c r="EC66" s="221"/>
      <c r="ED66" s="221"/>
      <c r="EE66" s="221"/>
      <c r="EF66" s="221"/>
      <c r="EH66" s="221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FJ66" s="58" t="s">
        <v>286</v>
      </c>
      <c r="FK66" s="46" t="s">
        <v>67</v>
      </c>
      <c r="FL66" s="74" t="s">
        <v>283</v>
      </c>
      <c r="FS66" s="46"/>
      <c r="FY66" s="417"/>
      <c r="FZ66" s="417"/>
      <c r="GA66" s="417"/>
      <c r="GB66" s="221"/>
      <c r="GC66" s="417"/>
      <c r="GD66" s="75"/>
      <c r="GE66" s="74"/>
      <c r="GF66" s="418"/>
      <c r="GG66" s="234"/>
      <c r="GH66" s="234"/>
      <c r="GI66" s="252"/>
      <c r="GJ66" s="221"/>
      <c r="GK66" s="221"/>
      <c r="GL66" s="246"/>
      <c r="GM66" s="221"/>
      <c r="GN66" s="221"/>
      <c r="GO66" s="221"/>
      <c r="GP66" s="221"/>
      <c r="GQ66" s="45"/>
      <c r="GR66" s="45"/>
      <c r="GS66" s="45"/>
      <c r="GT66" s="45"/>
    </row>
    <row r="67" spans="2:244" ht="12.75">
      <c r="B67" s="293"/>
      <c r="C67" s="292"/>
      <c r="E67" s="45"/>
      <c r="M67" s="86"/>
      <c r="DT67" s="234"/>
      <c r="DU67" s="418"/>
      <c r="DY67" s="221"/>
      <c r="DZ67" s="221"/>
      <c r="EA67" s="221"/>
      <c r="EB67" s="246"/>
      <c r="EC67" s="221"/>
      <c r="ED67" s="221"/>
      <c r="EE67" s="221"/>
      <c r="EF67" s="221"/>
      <c r="EH67" s="221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FJ67" s="58" t="s">
        <v>251</v>
      </c>
      <c r="FK67" s="106" t="s">
        <v>541</v>
      </c>
      <c r="FL67" s="74" t="s">
        <v>286</v>
      </c>
      <c r="FS67" s="46"/>
      <c r="FY67" s="417"/>
      <c r="FZ67" s="417"/>
      <c r="GA67" s="221"/>
      <c r="GB67" s="417"/>
      <c r="GC67" s="417"/>
      <c r="GD67" s="75"/>
      <c r="GE67" s="45"/>
      <c r="GF67" s="418"/>
      <c r="GG67" s="234"/>
      <c r="GH67" s="234"/>
      <c r="GI67" s="234"/>
      <c r="GK67" s="252"/>
      <c r="GL67" s="221"/>
      <c r="GM67" s="221"/>
      <c r="GN67" s="246"/>
      <c r="GO67" s="221"/>
      <c r="GP67" s="221"/>
      <c r="GQ67" s="221"/>
      <c r="GR67" s="45"/>
      <c r="GS67" s="45"/>
      <c r="GT67" s="45"/>
      <c r="IG67" s="45"/>
      <c r="IH67" s="45"/>
      <c r="II67" s="45"/>
      <c r="IJ67" s="45"/>
    </row>
    <row r="68" spans="2:244" ht="12.75">
      <c r="B68" s="293"/>
      <c r="C68" s="292"/>
      <c r="M68" s="86"/>
      <c r="DT68" s="234"/>
      <c r="DU68" s="418"/>
      <c r="DY68" s="221"/>
      <c r="DZ68" s="221"/>
      <c r="EA68" s="221"/>
      <c r="EB68" s="246"/>
      <c r="EC68" s="221"/>
      <c r="ED68" s="221"/>
      <c r="EE68" s="221"/>
      <c r="EF68" s="221"/>
      <c r="EH68" s="221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FJ68" s="58" t="s">
        <v>252</v>
      </c>
      <c r="FK68" s="106" t="s">
        <v>542</v>
      </c>
      <c r="FL68" s="74" t="s">
        <v>45</v>
      </c>
      <c r="FY68" s="417"/>
      <c r="FZ68" s="417"/>
      <c r="GA68" s="417"/>
      <c r="GB68" s="221"/>
      <c r="GC68" s="417"/>
      <c r="GD68" s="74"/>
      <c r="GE68" s="74"/>
      <c r="GF68" s="418"/>
      <c r="GG68" s="234"/>
      <c r="GH68" s="234"/>
      <c r="GI68" s="234"/>
      <c r="GJ68" s="252"/>
      <c r="GK68" s="221"/>
      <c r="GL68" s="221"/>
      <c r="GM68" s="246"/>
      <c r="GN68" s="221"/>
      <c r="GO68" s="221"/>
      <c r="GP68" s="221"/>
      <c r="GQ68" s="221"/>
      <c r="GR68" s="45"/>
      <c r="GS68" s="45"/>
      <c r="GT68" s="45"/>
      <c r="IG68" s="45"/>
      <c r="IH68" s="45"/>
      <c r="II68" s="45"/>
      <c r="IJ68" s="45"/>
    </row>
    <row r="69" spans="2:244" ht="12.75">
      <c r="B69" s="293"/>
      <c r="C69" s="292"/>
      <c r="F69" s="141"/>
      <c r="M69" s="86"/>
      <c r="BQ69" s="45"/>
      <c r="DT69" s="234"/>
      <c r="DU69" s="418"/>
      <c r="DY69" s="221"/>
      <c r="DZ69" s="221"/>
      <c r="EA69" s="221"/>
      <c r="EB69" s="246"/>
      <c r="EC69" s="221"/>
      <c r="ED69" s="221"/>
      <c r="EE69" s="221"/>
      <c r="EF69" s="221"/>
      <c r="EH69" s="221"/>
      <c r="EI69" s="246"/>
      <c r="EJ69" s="221"/>
      <c r="EK69" s="221"/>
      <c r="EL69" s="221"/>
      <c r="EM69" s="221"/>
      <c r="EN69" s="45"/>
      <c r="EO69" s="45"/>
      <c r="EP69" s="45"/>
      <c r="EQ69" s="45"/>
      <c r="ER69" s="45"/>
      <c r="ES69" s="45"/>
      <c r="ET69" s="45"/>
      <c r="FS69" s="46"/>
      <c r="FY69" s="417"/>
      <c r="FZ69" s="417"/>
      <c r="GA69" s="221"/>
      <c r="GB69" s="417"/>
      <c r="GC69" s="417"/>
      <c r="GD69" s="75"/>
      <c r="GE69" s="45"/>
      <c r="GF69" s="418"/>
      <c r="GG69" s="234"/>
      <c r="GH69" s="234"/>
      <c r="GI69" s="234"/>
      <c r="GK69" s="252"/>
      <c r="GL69" s="221"/>
      <c r="GM69" s="221"/>
      <c r="GN69" s="246"/>
      <c r="GO69" s="221"/>
      <c r="GP69" s="221"/>
      <c r="GQ69" s="221"/>
      <c r="GR69" s="45"/>
      <c r="GS69" s="45"/>
      <c r="GT69" s="45"/>
      <c r="IG69" s="45"/>
      <c r="IH69" s="45"/>
      <c r="II69" s="45"/>
      <c r="IJ69" s="45"/>
    </row>
    <row r="70" spans="2:244" ht="12.75">
      <c r="B70" s="293"/>
      <c r="C70" s="292"/>
      <c r="F70" s="141"/>
      <c r="M70" s="86"/>
      <c r="BQ70" s="45"/>
      <c r="DT70" s="234"/>
      <c r="DU70" s="418"/>
      <c r="DY70" s="221"/>
      <c r="DZ70" s="221"/>
      <c r="EA70" s="221"/>
      <c r="EB70" s="246"/>
      <c r="EC70" s="221"/>
      <c r="ED70" s="221"/>
      <c r="EE70" s="221"/>
      <c r="EF70" s="221"/>
      <c r="EH70" s="221"/>
      <c r="EI70" s="246"/>
      <c r="EJ70" s="221"/>
      <c r="EK70" s="221"/>
      <c r="EL70" s="221"/>
      <c r="EM70" s="221"/>
      <c r="EN70" s="45"/>
      <c r="EO70" s="45"/>
      <c r="EP70" s="45"/>
      <c r="EQ70" s="45"/>
      <c r="ER70" s="45"/>
      <c r="ES70" s="45"/>
      <c r="ET70" s="45"/>
      <c r="FJ70" s="466" t="s">
        <v>510</v>
      </c>
      <c r="FK70" s="46"/>
      <c r="FY70" s="417"/>
      <c r="FZ70" s="417"/>
      <c r="GA70" s="417"/>
      <c r="GB70" s="221"/>
      <c r="GC70" s="417"/>
      <c r="GD70" s="74"/>
      <c r="GE70" s="74"/>
      <c r="GF70" s="418"/>
      <c r="GG70" s="234"/>
      <c r="GH70" s="272"/>
      <c r="GI70" s="234"/>
      <c r="GL70" s="252"/>
      <c r="GM70" s="221"/>
      <c r="GN70" s="221"/>
      <c r="GO70" s="246"/>
      <c r="GP70" s="221"/>
      <c r="GQ70" s="221"/>
      <c r="GR70" s="45"/>
      <c r="GS70" s="45"/>
      <c r="GT70" s="45"/>
      <c r="IG70" s="45"/>
      <c r="IH70" s="45"/>
      <c r="II70" s="45"/>
      <c r="IJ70" s="45"/>
    </row>
    <row r="71" spans="2:244" ht="12.75">
      <c r="B71" s="293"/>
      <c r="C71" s="292"/>
      <c r="F71" s="141"/>
      <c r="M71" s="86"/>
      <c r="BQ71" s="45"/>
      <c r="DT71" s="234"/>
      <c r="DU71" s="418"/>
      <c r="DY71" s="221"/>
      <c r="DZ71" s="221"/>
      <c r="EA71" s="221"/>
      <c r="EB71" s="246"/>
      <c r="EC71" s="221"/>
      <c r="ED71" s="221"/>
      <c r="EE71" s="221"/>
      <c r="EF71" s="221"/>
      <c r="EH71" s="221"/>
      <c r="EI71" s="246"/>
      <c r="EJ71" s="221"/>
      <c r="EK71" s="221"/>
      <c r="EL71" s="221"/>
      <c r="EM71" s="221"/>
      <c r="EN71" s="45"/>
      <c r="EO71" s="45"/>
      <c r="EP71" s="45"/>
      <c r="EQ71" s="45"/>
      <c r="ER71" s="45"/>
      <c r="ES71" s="45"/>
      <c r="ET71" s="45"/>
      <c r="FJ71" s="58" t="s">
        <v>283</v>
      </c>
      <c r="FK71" s="46" t="s">
        <v>543</v>
      </c>
      <c r="FL71" s="74" t="s">
        <v>45</v>
      </c>
      <c r="FY71" s="417"/>
      <c r="FZ71" s="417"/>
      <c r="GA71" s="221"/>
      <c r="GB71" s="417"/>
      <c r="GC71" s="74"/>
      <c r="GD71" s="74"/>
      <c r="GE71" s="272"/>
      <c r="GG71" s="234"/>
      <c r="GH71" s="234"/>
      <c r="GI71" s="234"/>
      <c r="GK71" s="252"/>
      <c r="GM71" s="234"/>
      <c r="GN71" s="252"/>
      <c r="GQ71" s="252"/>
      <c r="GR71" s="45"/>
      <c r="GS71" s="45"/>
      <c r="GT71" s="45"/>
      <c r="HX71" s="74"/>
      <c r="IC71" s="45"/>
      <c r="ID71" s="45"/>
      <c r="IE71" s="45"/>
      <c r="IF71" s="45"/>
      <c r="IG71" s="45"/>
      <c r="IH71" s="45"/>
      <c r="II71" s="45"/>
      <c r="IJ71" s="45"/>
    </row>
    <row r="72" spans="2:244" ht="12.75">
      <c r="B72" s="293"/>
      <c r="C72" s="292"/>
      <c r="F72" s="141"/>
      <c r="M72" s="86"/>
      <c r="BQ72" s="45"/>
      <c r="DT72" s="234"/>
      <c r="DU72" s="418"/>
      <c r="DY72" s="221"/>
      <c r="DZ72" s="221"/>
      <c r="EA72" s="221"/>
      <c r="EB72" s="246"/>
      <c r="EC72" s="221"/>
      <c r="ED72" s="221"/>
      <c r="EE72" s="221"/>
      <c r="EF72" s="221"/>
      <c r="EH72" s="221"/>
      <c r="EI72" s="221"/>
      <c r="EJ72" s="246"/>
      <c r="EK72" s="221"/>
      <c r="EL72" s="221"/>
      <c r="EM72" s="221"/>
      <c r="EN72" s="221"/>
      <c r="EO72" s="45"/>
      <c r="EP72" s="45"/>
      <c r="EQ72" s="45"/>
      <c r="ER72" s="45"/>
      <c r="ES72" s="45"/>
      <c r="ET72" s="45"/>
      <c r="FJ72" s="58" t="s">
        <v>284</v>
      </c>
      <c r="FK72" s="46" t="s">
        <v>539</v>
      </c>
      <c r="FL72" s="74" t="s">
        <v>252</v>
      </c>
      <c r="FY72" s="417"/>
      <c r="FZ72" s="417"/>
      <c r="GA72" s="417"/>
      <c r="GB72" s="221"/>
      <c r="GC72" s="417"/>
      <c r="GD72" s="417"/>
      <c r="GE72" s="74"/>
      <c r="GF72" s="45"/>
      <c r="GG72" s="272"/>
      <c r="GH72" s="234"/>
      <c r="GI72" s="234"/>
      <c r="GK72" s="252"/>
      <c r="GM72" s="234"/>
      <c r="GN72" s="252"/>
      <c r="GQ72" s="252"/>
      <c r="GR72" s="221"/>
      <c r="GS72" s="45"/>
      <c r="GT72" s="45"/>
      <c r="GV72" s="74"/>
      <c r="HA72" s="45"/>
      <c r="HB72" s="45"/>
      <c r="HC72" s="45"/>
      <c r="HD72" s="45"/>
      <c r="HE72" s="45"/>
      <c r="HF72" s="45"/>
      <c r="HG72" s="45"/>
      <c r="HH72" s="45"/>
      <c r="HX72" s="74"/>
      <c r="IC72" s="45"/>
      <c r="ID72" s="45"/>
      <c r="IE72" s="45"/>
      <c r="IF72" s="45"/>
      <c r="IG72" s="45"/>
      <c r="IH72" s="45"/>
      <c r="II72" s="45"/>
      <c r="IJ72" s="45"/>
    </row>
    <row r="73" spans="2:244" ht="12.75">
      <c r="B73" s="293"/>
      <c r="F73" s="141"/>
      <c r="H73" s="58"/>
      <c r="M73" s="86"/>
      <c r="BQ73" s="45"/>
      <c r="DT73" s="234"/>
      <c r="DU73" s="418"/>
      <c r="DY73" s="221"/>
      <c r="DZ73" s="221"/>
      <c r="EA73" s="221"/>
      <c r="EB73" s="246"/>
      <c r="EC73" s="221"/>
      <c r="ED73" s="221"/>
      <c r="EE73" s="221"/>
      <c r="EF73" s="221"/>
      <c r="EH73" s="221"/>
      <c r="EI73" s="221"/>
      <c r="EJ73" s="246"/>
      <c r="EK73" s="221"/>
      <c r="EL73" s="221"/>
      <c r="EM73" s="221"/>
      <c r="EN73" s="221"/>
      <c r="EO73" s="45"/>
      <c r="EP73" s="45"/>
      <c r="EQ73" s="45"/>
      <c r="ER73" s="45"/>
      <c r="ES73" s="45"/>
      <c r="ET73" s="45"/>
      <c r="FJ73" s="58" t="s">
        <v>285</v>
      </c>
      <c r="FK73" s="46" t="s">
        <v>526</v>
      </c>
      <c r="FY73" s="417"/>
      <c r="FZ73" s="417"/>
      <c r="GA73" s="221"/>
      <c r="GB73" s="417"/>
      <c r="GC73" s="417"/>
      <c r="GD73" s="74"/>
      <c r="GE73" s="45"/>
      <c r="GF73" s="272"/>
      <c r="GG73" s="234"/>
      <c r="GR73" s="45"/>
      <c r="GS73" s="45"/>
      <c r="GT73" s="45"/>
      <c r="GV73" s="74"/>
      <c r="HA73" s="45"/>
      <c r="HB73" s="45"/>
      <c r="HC73" s="45"/>
      <c r="HD73" s="45"/>
      <c r="HE73" s="45"/>
      <c r="HF73" s="45"/>
      <c r="HG73" s="45"/>
      <c r="HH73" s="45"/>
      <c r="HX73" s="74"/>
      <c r="IC73" s="45"/>
      <c r="ID73" s="45"/>
      <c r="IE73" s="45"/>
      <c r="IF73" s="45"/>
      <c r="IG73" s="45"/>
      <c r="IH73" s="45"/>
      <c r="II73" s="45"/>
      <c r="IJ73" s="45"/>
    </row>
    <row r="74" spans="2:244" ht="12.75">
      <c r="B74" s="293"/>
      <c r="C74" s="292"/>
      <c r="F74" s="141"/>
      <c r="M74" s="86"/>
      <c r="BQ74" s="45"/>
      <c r="DT74" s="234"/>
      <c r="DU74" s="418"/>
      <c r="DY74" s="221"/>
      <c r="DZ74" s="221"/>
      <c r="EA74" s="221"/>
      <c r="EB74" s="246"/>
      <c r="EC74" s="221"/>
      <c r="ED74" s="221"/>
      <c r="EE74" s="221"/>
      <c r="EF74" s="221"/>
      <c r="EH74" s="221"/>
      <c r="EI74" s="221"/>
      <c r="EJ74" s="246"/>
      <c r="EK74" s="221"/>
      <c r="EL74" s="221"/>
      <c r="EM74" s="221"/>
      <c r="EN74" s="221"/>
      <c r="EO74" s="45"/>
      <c r="EP74" s="45"/>
      <c r="EQ74" s="45"/>
      <c r="ER74" s="45"/>
      <c r="ES74" s="45"/>
      <c r="ET74" s="45"/>
      <c r="FJ74" s="58" t="s">
        <v>45</v>
      </c>
      <c r="FK74" s="46" t="s">
        <v>544</v>
      </c>
      <c r="FL74" s="74" t="s">
        <v>283</v>
      </c>
      <c r="FY74" s="417"/>
      <c r="FZ74" s="417"/>
      <c r="GA74" s="221"/>
      <c r="GB74" s="417"/>
      <c r="GC74" s="74"/>
      <c r="GD74" s="74"/>
      <c r="GE74" s="272"/>
      <c r="GG74" s="234"/>
      <c r="GR74" s="45"/>
      <c r="GS74" s="45"/>
      <c r="GT74" s="45"/>
      <c r="GV74" s="74"/>
      <c r="HA74" s="45"/>
      <c r="HB74" s="45"/>
      <c r="HC74" s="45"/>
      <c r="HD74" s="45"/>
      <c r="HE74" s="45"/>
      <c r="HF74" s="45"/>
      <c r="HG74" s="45"/>
      <c r="HH74" s="45"/>
      <c r="HX74" s="74"/>
      <c r="IC74" s="45"/>
      <c r="ID74" s="45"/>
      <c r="IE74" s="45"/>
      <c r="IF74" s="45"/>
      <c r="IG74" s="45"/>
      <c r="IH74" s="45"/>
      <c r="II74" s="45"/>
      <c r="IJ74" s="45"/>
    </row>
    <row r="75" spans="2:244" ht="12.75">
      <c r="B75" s="293"/>
      <c r="C75" s="292"/>
      <c r="F75" s="141"/>
      <c r="M75" s="86"/>
      <c r="BQ75" s="45"/>
      <c r="DT75" s="234"/>
      <c r="DU75" s="418"/>
      <c r="DY75" s="221"/>
      <c r="DZ75" s="221"/>
      <c r="EA75" s="221"/>
      <c r="EB75" s="246"/>
      <c r="EC75" s="221"/>
      <c r="ED75" s="221"/>
      <c r="EE75" s="221"/>
      <c r="EF75" s="221"/>
      <c r="EH75" s="221"/>
      <c r="EI75" s="221"/>
      <c r="EJ75" s="246"/>
      <c r="EK75" s="221"/>
      <c r="EL75" s="221"/>
      <c r="EM75" s="221"/>
      <c r="EN75" s="221"/>
      <c r="EO75" s="45"/>
      <c r="EP75" s="45"/>
      <c r="EQ75" s="45"/>
      <c r="ER75" s="45"/>
      <c r="ES75" s="45"/>
      <c r="ET75" s="45"/>
      <c r="FJ75" s="58" t="s">
        <v>286</v>
      </c>
      <c r="FK75" s="46" t="s">
        <v>527</v>
      </c>
      <c r="FL75" s="74" t="s">
        <v>285</v>
      </c>
      <c r="FY75" s="417"/>
      <c r="FZ75" s="417"/>
      <c r="GA75" s="221"/>
      <c r="GB75" s="417"/>
      <c r="GC75" s="74"/>
      <c r="GD75" s="74"/>
      <c r="GE75" s="272"/>
      <c r="GG75" s="234"/>
      <c r="GR75" s="45"/>
      <c r="GS75" s="45"/>
      <c r="GT75" s="45"/>
      <c r="GV75" s="74"/>
      <c r="HA75" s="45"/>
      <c r="HB75" s="45"/>
      <c r="HC75" s="45"/>
      <c r="HD75" s="45"/>
      <c r="HE75" s="45"/>
      <c r="HF75" s="45"/>
      <c r="HG75" s="45"/>
      <c r="HH75" s="45"/>
      <c r="HX75" s="74"/>
      <c r="IC75" s="45"/>
      <c r="ID75" s="45"/>
      <c r="IE75" s="45"/>
      <c r="IF75" s="45"/>
      <c r="IG75" s="45"/>
      <c r="IH75" s="45"/>
      <c r="II75" s="45"/>
      <c r="IJ75" s="45"/>
    </row>
    <row r="76" spans="2:244" ht="12.75">
      <c r="B76" s="293"/>
      <c r="C76" s="292"/>
      <c r="F76" s="141"/>
      <c r="M76" s="86"/>
      <c r="BQ76" s="45"/>
      <c r="DT76" s="234"/>
      <c r="DU76" s="418"/>
      <c r="DY76" s="221"/>
      <c r="DZ76" s="221"/>
      <c r="EA76" s="221"/>
      <c r="EB76" s="246"/>
      <c r="EC76" s="221"/>
      <c r="ED76" s="221"/>
      <c r="EE76" s="221"/>
      <c r="EF76" s="221"/>
      <c r="EH76" s="221"/>
      <c r="EI76" s="221"/>
      <c r="EJ76" s="246"/>
      <c r="EK76" s="221"/>
      <c r="EL76" s="221"/>
      <c r="EM76" s="221"/>
      <c r="EN76" s="221"/>
      <c r="EO76" s="45"/>
      <c r="EP76" s="45"/>
      <c r="EQ76" s="45"/>
      <c r="ER76" s="45"/>
      <c r="ES76" s="45"/>
      <c r="ET76" s="45"/>
      <c r="FJ76" s="58" t="s">
        <v>251</v>
      </c>
      <c r="FK76" s="46" t="s">
        <v>531</v>
      </c>
      <c r="FL76" s="74" t="s">
        <v>286</v>
      </c>
      <c r="FY76" s="417"/>
      <c r="FZ76" s="417"/>
      <c r="GA76" s="417"/>
      <c r="GB76" s="221"/>
      <c r="GC76" s="417"/>
      <c r="GD76" s="417"/>
      <c r="GE76" s="74"/>
      <c r="GF76" s="45"/>
      <c r="GG76" s="272"/>
      <c r="GR76" s="221"/>
      <c r="GS76" s="45"/>
      <c r="GT76" s="45"/>
      <c r="GV76" s="74"/>
      <c r="HA76" s="45"/>
      <c r="HB76" s="45"/>
      <c r="HC76" s="45"/>
      <c r="HD76" s="45"/>
      <c r="HE76" s="45"/>
      <c r="HF76" s="45"/>
      <c r="HG76" s="45"/>
      <c r="HH76" s="45"/>
      <c r="HX76" s="74"/>
      <c r="IC76" s="45"/>
      <c r="ID76" s="45"/>
      <c r="IE76" s="45"/>
      <c r="IF76" s="45"/>
      <c r="IG76" s="45"/>
      <c r="IH76" s="45"/>
      <c r="II76" s="45"/>
      <c r="IJ76" s="45"/>
    </row>
    <row r="77" spans="2:244" ht="12.75">
      <c r="B77" s="293"/>
      <c r="C77" s="292"/>
      <c r="F77" s="141"/>
      <c r="M77" s="86"/>
      <c r="BQ77" s="45"/>
      <c r="DT77" s="234"/>
      <c r="DU77" s="418"/>
      <c r="DY77" s="221"/>
      <c r="DZ77" s="221"/>
      <c r="EA77" s="221"/>
      <c r="EB77" s="246"/>
      <c r="EC77" s="221"/>
      <c r="ED77" s="221"/>
      <c r="EE77" s="221"/>
      <c r="EF77" s="221"/>
      <c r="EH77" s="221"/>
      <c r="EI77" s="221"/>
      <c r="EJ77" s="246"/>
      <c r="EK77" s="221"/>
      <c r="EL77" s="221"/>
      <c r="EM77" s="221"/>
      <c r="EN77" s="221"/>
      <c r="EO77" s="45"/>
      <c r="EP77" s="45"/>
      <c r="EQ77" s="45"/>
      <c r="ER77" s="45"/>
      <c r="ES77" s="45"/>
      <c r="ET77" s="45"/>
      <c r="FJ77" s="58" t="s">
        <v>252</v>
      </c>
      <c r="FK77" s="46" t="s">
        <v>530</v>
      </c>
      <c r="FL77" s="74" t="s">
        <v>284</v>
      </c>
      <c r="FY77" s="417"/>
      <c r="FZ77" s="417"/>
      <c r="GA77" s="417"/>
      <c r="GB77" s="221"/>
      <c r="GC77" s="417"/>
      <c r="GD77" s="74"/>
      <c r="GE77" s="74"/>
      <c r="GF77" s="272"/>
      <c r="GG77" s="234"/>
      <c r="GR77" s="45"/>
      <c r="GS77" s="45"/>
      <c r="GT77" s="45"/>
      <c r="GV77" s="74"/>
      <c r="HA77" s="45"/>
      <c r="HB77" s="45"/>
      <c r="HC77" s="45"/>
      <c r="HD77" s="45"/>
      <c r="HE77" s="45"/>
      <c r="HF77" s="45"/>
      <c r="HG77" s="45"/>
      <c r="HH77" s="45"/>
      <c r="HX77" s="74"/>
      <c r="IC77" s="45"/>
      <c r="ID77" s="45"/>
      <c r="IE77" s="45"/>
      <c r="IF77" s="45"/>
      <c r="IG77" s="45"/>
      <c r="IH77" s="45"/>
      <c r="II77" s="45"/>
      <c r="IJ77" s="45"/>
    </row>
    <row r="78" spans="2:244" ht="12.75">
      <c r="B78" s="293"/>
      <c r="C78" s="292"/>
      <c r="F78" s="141"/>
      <c r="M78" s="86"/>
      <c r="BQ78" s="45"/>
      <c r="DT78" s="234"/>
      <c r="DU78" s="418"/>
      <c r="DY78" s="221"/>
      <c r="DZ78" s="221"/>
      <c r="EA78" s="221"/>
      <c r="EB78" s="246"/>
      <c r="EC78" s="221"/>
      <c r="ED78" s="221"/>
      <c r="EE78" s="221"/>
      <c r="EF78" s="221"/>
      <c r="EH78" s="221"/>
      <c r="EI78" s="221"/>
      <c r="EJ78" s="246"/>
      <c r="EK78" s="221"/>
      <c r="EL78" s="221"/>
      <c r="EM78" s="221"/>
      <c r="EN78" s="221"/>
      <c r="EO78" s="45"/>
      <c r="EP78" s="45"/>
      <c r="EQ78" s="45"/>
      <c r="ER78" s="45"/>
      <c r="ES78" s="45"/>
      <c r="ET78" s="45"/>
      <c r="FK78" s="106" t="s">
        <v>545</v>
      </c>
      <c r="FL78" s="74" t="s">
        <v>251</v>
      </c>
      <c r="FY78" s="221"/>
      <c r="FZ78" s="417"/>
      <c r="GA78" s="417"/>
      <c r="GB78" s="417"/>
      <c r="GC78" s="221"/>
      <c r="GD78" s="417"/>
      <c r="GE78" s="74"/>
      <c r="GF78" s="74"/>
      <c r="GG78" s="272"/>
      <c r="GR78" s="221"/>
      <c r="GS78" s="45"/>
      <c r="GT78" s="45"/>
      <c r="GV78" s="74"/>
      <c r="HA78" s="45"/>
      <c r="HB78" s="45"/>
      <c r="HC78" s="45"/>
      <c r="HD78" s="45"/>
      <c r="HE78" s="45"/>
      <c r="HF78" s="45"/>
      <c r="HG78" s="45"/>
      <c r="HH78" s="45"/>
      <c r="HX78" s="74"/>
      <c r="IC78" s="45"/>
      <c r="ID78" s="45"/>
      <c r="IE78" s="45"/>
      <c r="IF78" s="45"/>
      <c r="IG78" s="45"/>
      <c r="IH78" s="45"/>
      <c r="II78" s="45"/>
      <c r="IJ78" s="45"/>
    </row>
    <row r="79" spans="2:244" ht="12.75">
      <c r="B79" s="293"/>
      <c r="C79" s="292"/>
      <c r="F79" s="141"/>
      <c r="M79" s="86"/>
      <c r="T79" s="58"/>
      <c r="BQ79" s="45"/>
      <c r="DT79" s="234"/>
      <c r="DU79" s="418"/>
      <c r="DY79" s="221"/>
      <c r="DZ79" s="221"/>
      <c r="EA79" s="221"/>
      <c r="EB79" s="246"/>
      <c r="EC79" s="221"/>
      <c r="ED79" s="221"/>
      <c r="EE79" s="221"/>
      <c r="EF79" s="221"/>
      <c r="EH79" s="221"/>
      <c r="EI79" s="221"/>
      <c r="EJ79" s="246"/>
      <c r="EK79" s="221"/>
      <c r="EL79" s="221"/>
      <c r="EM79" s="221"/>
      <c r="EN79" s="221"/>
      <c r="EO79" s="45"/>
      <c r="EP79" s="45"/>
      <c r="EQ79" s="45"/>
      <c r="ER79" s="45"/>
      <c r="ES79" s="45"/>
      <c r="ET79" s="45"/>
      <c r="FY79" s="221"/>
      <c r="FZ79" s="417"/>
      <c r="GA79" s="417"/>
      <c r="GB79" s="417"/>
      <c r="GC79" s="221"/>
      <c r="GD79" s="417"/>
      <c r="GE79" s="417"/>
      <c r="GF79" s="74"/>
      <c r="GR79" s="221"/>
      <c r="GS79" s="221"/>
      <c r="GT79" s="45"/>
      <c r="GV79" s="74"/>
      <c r="HA79" s="45"/>
      <c r="HB79" s="45"/>
      <c r="HC79" s="45"/>
      <c r="HD79" s="45"/>
      <c r="HE79" s="45"/>
      <c r="HF79" s="45"/>
      <c r="HG79" s="45"/>
      <c r="HH79" s="45"/>
      <c r="HX79" s="74"/>
      <c r="IC79" s="45"/>
      <c r="ID79" s="45"/>
      <c r="IE79" s="45"/>
      <c r="IF79" s="45"/>
      <c r="IG79" s="45"/>
      <c r="IH79" s="45"/>
      <c r="II79" s="45"/>
      <c r="IJ79" s="45"/>
    </row>
    <row r="80" spans="2:244" ht="12.75">
      <c r="B80" s="293"/>
      <c r="C80" s="292"/>
      <c r="F80" s="141"/>
      <c r="M80" s="86"/>
      <c r="BQ80" s="45"/>
      <c r="DT80" s="234"/>
      <c r="DU80" s="418"/>
      <c r="DY80" s="221"/>
      <c r="DZ80" s="221"/>
      <c r="EA80" s="221"/>
      <c r="EB80" s="246"/>
      <c r="EC80" s="221"/>
      <c r="ED80" s="221"/>
      <c r="EE80" s="221"/>
      <c r="EF80" s="221"/>
      <c r="EH80" s="221"/>
      <c r="EI80" s="221"/>
      <c r="EJ80" s="246"/>
      <c r="EK80" s="221"/>
      <c r="EL80" s="221"/>
      <c r="EM80" s="221"/>
      <c r="EN80" s="221"/>
      <c r="EO80" s="45"/>
      <c r="EP80" s="45"/>
      <c r="EQ80" s="45"/>
      <c r="ER80" s="45"/>
      <c r="ES80" s="45"/>
      <c r="ET80" s="45"/>
      <c r="FJ80" s="466" t="s">
        <v>508</v>
      </c>
      <c r="FY80" s="234"/>
      <c r="GC80" s="252"/>
      <c r="GE80" s="74"/>
      <c r="GF80" s="74"/>
      <c r="GG80" s="272"/>
      <c r="GR80" s="241"/>
      <c r="GS80" s="45"/>
      <c r="GT80" s="45"/>
      <c r="GV80" s="74"/>
      <c r="HA80" s="45"/>
      <c r="HB80" s="45"/>
      <c r="HC80" s="45"/>
      <c r="HD80" s="45"/>
      <c r="HE80" s="45"/>
      <c r="HF80" s="45"/>
      <c r="HG80" s="45"/>
      <c r="HH80" s="45"/>
      <c r="HX80" s="74"/>
      <c r="IC80" s="45"/>
      <c r="ID80" s="45"/>
      <c r="IE80" s="45"/>
      <c r="IF80" s="45"/>
      <c r="IG80" s="45"/>
      <c r="IH80" s="45"/>
      <c r="II80" s="45"/>
      <c r="IJ80" s="45"/>
    </row>
    <row r="81" spans="3:244" ht="12.75">
      <c r="C81" s="292"/>
      <c r="F81" s="141"/>
      <c r="M81" s="86"/>
      <c r="BQ81" s="45"/>
      <c r="DT81" s="234"/>
      <c r="DU81" s="418"/>
      <c r="DY81" s="221"/>
      <c r="DZ81" s="221"/>
      <c r="EA81" s="221"/>
      <c r="EB81" s="246"/>
      <c r="EC81" s="221"/>
      <c r="ED81" s="221"/>
      <c r="EE81" s="221"/>
      <c r="EF81" s="221"/>
      <c r="EH81" s="221"/>
      <c r="EI81" s="221"/>
      <c r="EJ81" s="246"/>
      <c r="EK81" s="221"/>
      <c r="EL81" s="221"/>
      <c r="EM81" s="221"/>
      <c r="EN81" s="221"/>
      <c r="EO81" s="45"/>
      <c r="EP81" s="45"/>
      <c r="EQ81" s="45"/>
      <c r="ER81" s="45"/>
      <c r="ES81" s="45"/>
      <c r="ET81" s="45"/>
      <c r="FJ81" s="58" t="s">
        <v>283</v>
      </c>
      <c r="FK81" s="106" t="s">
        <v>62</v>
      </c>
      <c r="FY81" s="234"/>
      <c r="GC81" s="252"/>
      <c r="GE81" s="74"/>
      <c r="GF81" s="74"/>
      <c r="GG81" s="272"/>
      <c r="GR81" s="241"/>
      <c r="GS81" s="45"/>
      <c r="GT81" s="45"/>
      <c r="GV81" s="74"/>
      <c r="HA81" s="45"/>
      <c r="HB81" s="45"/>
      <c r="HC81" s="45"/>
      <c r="HD81" s="45"/>
      <c r="HE81" s="45"/>
      <c r="HF81" s="45"/>
      <c r="HG81" s="45"/>
      <c r="HH81" s="45"/>
      <c r="HX81" s="74"/>
      <c r="IC81" s="45"/>
      <c r="ID81" s="45"/>
      <c r="IE81" s="45"/>
      <c r="IF81" s="45"/>
      <c r="IG81" s="45"/>
      <c r="IH81" s="45"/>
      <c r="II81" s="45"/>
      <c r="IJ81" s="45"/>
    </row>
    <row r="82" spans="3:244" ht="12.75">
      <c r="C82" s="292"/>
      <c r="F82" s="141"/>
      <c r="M82" s="86"/>
      <c r="BQ82" s="45"/>
      <c r="DT82" s="234"/>
      <c r="DU82" s="418"/>
      <c r="DY82" s="221"/>
      <c r="DZ82" s="221"/>
      <c r="EA82" s="221"/>
      <c r="EB82" s="246"/>
      <c r="EC82" s="221"/>
      <c r="ED82" s="221"/>
      <c r="EE82" s="221"/>
      <c r="EF82" s="221"/>
      <c r="EH82" s="221"/>
      <c r="EI82" s="221"/>
      <c r="EJ82" s="246"/>
      <c r="EK82" s="221"/>
      <c r="EL82" s="221"/>
      <c r="EM82" s="221"/>
      <c r="EN82" s="221"/>
      <c r="EO82" s="45"/>
      <c r="EP82" s="45"/>
      <c r="EQ82" s="45"/>
      <c r="ER82" s="45"/>
      <c r="ES82" s="45"/>
      <c r="ET82" s="45"/>
      <c r="FJ82" s="58" t="s">
        <v>284</v>
      </c>
      <c r="FK82" s="106" t="s">
        <v>10</v>
      </c>
      <c r="FL82" s="74" t="s">
        <v>285</v>
      </c>
      <c r="GV82" s="74"/>
      <c r="HA82" s="45"/>
      <c r="HB82" s="45"/>
      <c r="HC82" s="45"/>
      <c r="HD82" s="45"/>
      <c r="HE82" s="45"/>
      <c r="HF82" s="45"/>
      <c r="HG82" s="45"/>
      <c r="HH82" s="45"/>
      <c r="HX82" s="74"/>
      <c r="IC82" s="45"/>
      <c r="ID82" s="45"/>
      <c r="IE82" s="45"/>
      <c r="IF82" s="45"/>
      <c r="IG82" s="45"/>
      <c r="IH82" s="45"/>
      <c r="II82" s="45"/>
      <c r="IJ82" s="45"/>
    </row>
    <row r="83" spans="1:244" ht="12.75">
      <c r="A83" s="86"/>
      <c r="B83" s="141"/>
      <c r="F83" s="141"/>
      <c r="M83" s="86"/>
      <c r="BQ83" s="45"/>
      <c r="DT83" s="234"/>
      <c r="DU83" s="418"/>
      <c r="DY83" s="221"/>
      <c r="DZ83" s="221"/>
      <c r="EA83" s="221"/>
      <c r="EB83" s="246"/>
      <c r="EC83" s="221"/>
      <c r="ED83" s="221"/>
      <c r="EE83" s="221"/>
      <c r="EF83" s="221"/>
      <c r="EH83" s="221"/>
      <c r="EI83" s="221"/>
      <c r="EJ83" s="246"/>
      <c r="EK83" s="221"/>
      <c r="EL83" s="221"/>
      <c r="EM83" s="221"/>
      <c r="EN83" s="221"/>
      <c r="EO83" s="45"/>
      <c r="EP83" s="45"/>
      <c r="EQ83" s="45"/>
      <c r="ER83" s="45"/>
      <c r="ES83" s="45"/>
      <c r="ET83" s="45"/>
      <c r="FJ83" s="58" t="s">
        <v>285</v>
      </c>
      <c r="FK83" s="106" t="s">
        <v>138</v>
      </c>
      <c r="FL83" s="74" t="s">
        <v>252</v>
      </c>
      <c r="GV83" s="74"/>
      <c r="HA83" s="45"/>
      <c r="HB83" s="45"/>
      <c r="HC83" s="45"/>
      <c r="HD83" s="45"/>
      <c r="HE83" s="45"/>
      <c r="HF83" s="45"/>
      <c r="HG83" s="45"/>
      <c r="HH83" s="45"/>
      <c r="HX83" s="74"/>
      <c r="IC83" s="45"/>
      <c r="ID83" s="45"/>
      <c r="IE83" s="45"/>
      <c r="IF83" s="45"/>
      <c r="IG83" s="45"/>
      <c r="IH83" s="45"/>
      <c r="II83" s="45"/>
      <c r="IJ83" s="45"/>
    </row>
    <row r="84" spans="1:244" ht="12.75">
      <c r="A84" s="86"/>
      <c r="B84" s="109"/>
      <c r="F84" s="141"/>
      <c r="M84" s="86"/>
      <c r="BQ84" s="45"/>
      <c r="DT84" s="234"/>
      <c r="DU84" s="418"/>
      <c r="DY84" s="221"/>
      <c r="DZ84" s="221"/>
      <c r="EA84" s="221"/>
      <c r="EB84" s="246"/>
      <c r="EC84" s="221"/>
      <c r="ED84" s="221"/>
      <c r="EE84" s="221"/>
      <c r="EF84" s="221"/>
      <c r="EH84" s="221"/>
      <c r="EI84" s="221"/>
      <c r="EJ84" s="246"/>
      <c r="EK84" s="221"/>
      <c r="EL84" s="221"/>
      <c r="EM84" s="221"/>
      <c r="EN84" s="221"/>
      <c r="EO84" s="45"/>
      <c r="EP84" s="45"/>
      <c r="EQ84" s="45"/>
      <c r="ER84" s="45"/>
      <c r="ES84" s="45"/>
      <c r="ET84" s="45"/>
      <c r="FJ84" s="58" t="s">
        <v>45</v>
      </c>
      <c r="FK84" s="106" t="s">
        <v>61</v>
      </c>
      <c r="FL84" s="74" t="s">
        <v>286</v>
      </c>
      <c r="GV84" s="74"/>
      <c r="HA84" s="45"/>
      <c r="HB84" s="45"/>
      <c r="HC84" s="45"/>
      <c r="HD84" s="45"/>
      <c r="HE84" s="45"/>
      <c r="HF84" s="45"/>
      <c r="HG84" s="45"/>
      <c r="HH84" s="45"/>
      <c r="HX84" s="74"/>
      <c r="IC84" s="45"/>
      <c r="ID84" s="45"/>
      <c r="IE84" s="45"/>
      <c r="IF84" s="45"/>
      <c r="IG84" s="45"/>
      <c r="IH84" s="45"/>
      <c r="II84" s="45"/>
      <c r="IJ84" s="45"/>
    </row>
    <row r="85" spans="1:244" ht="12.75">
      <c r="A85" s="86"/>
      <c r="B85" s="109"/>
      <c r="F85" s="141"/>
      <c r="BQ85" s="45"/>
      <c r="DT85" s="234"/>
      <c r="DU85" s="418"/>
      <c r="DY85" s="221"/>
      <c r="DZ85" s="221"/>
      <c r="EA85" s="221"/>
      <c r="EB85" s="246"/>
      <c r="EC85" s="221"/>
      <c r="ED85" s="221"/>
      <c r="EE85" s="221"/>
      <c r="EF85" s="221"/>
      <c r="EH85" s="418"/>
      <c r="EI85" s="234"/>
      <c r="EL85" s="221"/>
      <c r="EM85" s="221"/>
      <c r="EN85" s="221"/>
      <c r="EO85" s="246"/>
      <c r="EP85" s="221"/>
      <c r="EQ85" s="221"/>
      <c r="ER85" s="221"/>
      <c r="ES85" s="221"/>
      <c r="ET85" s="45"/>
      <c r="FJ85" s="58" t="s">
        <v>286</v>
      </c>
      <c r="FK85" s="106" t="s">
        <v>68</v>
      </c>
      <c r="FL85" s="74" t="s">
        <v>251</v>
      </c>
      <c r="GV85" s="74"/>
      <c r="HA85" s="45"/>
      <c r="HB85" s="45"/>
      <c r="HC85" s="45"/>
      <c r="HD85" s="45"/>
      <c r="HE85" s="45"/>
      <c r="HF85" s="45"/>
      <c r="HG85" s="45"/>
      <c r="HH85" s="45"/>
      <c r="HX85" s="74"/>
      <c r="IC85" s="45"/>
      <c r="ID85" s="45"/>
      <c r="IE85" s="45"/>
      <c r="IF85" s="45"/>
      <c r="IG85" s="45"/>
      <c r="IH85" s="45"/>
      <c r="II85" s="45"/>
      <c r="IJ85" s="45"/>
    </row>
    <row r="86" spans="1:244" ht="12.75">
      <c r="A86" s="86"/>
      <c r="F86" s="141"/>
      <c r="BQ86" s="45"/>
      <c r="DT86" s="234"/>
      <c r="DU86" s="418"/>
      <c r="DY86" s="221"/>
      <c r="DZ86" s="221"/>
      <c r="EA86" s="221"/>
      <c r="EB86" s="246"/>
      <c r="EC86" s="221"/>
      <c r="ED86" s="221"/>
      <c r="EE86" s="221"/>
      <c r="EF86" s="221"/>
      <c r="EH86" s="418"/>
      <c r="EI86" s="234"/>
      <c r="EL86" s="221"/>
      <c r="EM86" s="221"/>
      <c r="EN86" s="221"/>
      <c r="EO86" s="246"/>
      <c r="EP86" s="221"/>
      <c r="EQ86" s="221"/>
      <c r="ER86" s="221"/>
      <c r="ES86" s="221"/>
      <c r="ET86" s="45"/>
      <c r="FJ86" s="58" t="s">
        <v>251</v>
      </c>
      <c r="FK86" s="106" t="s">
        <v>137</v>
      </c>
      <c r="FL86" s="74" t="s">
        <v>45</v>
      </c>
      <c r="GV86" s="74"/>
      <c r="HA86" s="45"/>
      <c r="HB86" s="45"/>
      <c r="HC86" s="45"/>
      <c r="HD86" s="45"/>
      <c r="HE86" s="45"/>
      <c r="HF86" s="45"/>
      <c r="HG86" s="45"/>
      <c r="HH86" s="45"/>
      <c r="HX86" s="74"/>
      <c r="IC86" s="45"/>
      <c r="ID86" s="45"/>
      <c r="IE86" s="45"/>
      <c r="IF86" s="45"/>
      <c r="IG86" s="45"/>
      <c r="IH86" s="45"/>
      <c r="II86" s="45"/>
      <c r="IJ86" s="45"/>
    </row>
    <row r="87" spans="1:244" ht="12.75">
      <c r="A87" s="86"/>
      <c r="F87" s="141"/>
      <c r="BQ87" s="45"/>
      <c r="DT87" s="234"/>
      <c r="DU87" s="418"/>
      <c r="DY87" s="221"/>
      <c r="DZ87" s="221"/>
      <c r="EA87" s="221"/>
      <c r="EB87" s="246"/>
      <c r="EC87" s="221"/>
      <c r="ED87" s="221"/>
      <c r="EE87" s="221"/>
      <c r="EF87" s="221"/>
      <c r="EH87" s="418"/>
      <c r="EI87" s="234"/>
      <c r="EL87" s="221"/>
      <c r="EM87" s="221"/>
      <c r="EN87" s="221"/>
      <c r="EO87" s="246"/>
      <c r="EP87" s="221"/>
      <c r="EQ87" s="221"/>
      <c r="ER87" s="221"/>
      <c r="ES87" s="221"/>
      <c r="ET87" s="45"/>
      <c r="FJ87" s="58" t="s">
        <v>252</v>
      </c>
      <c r="FK87" s="106" t="s">
        <v>197</v>
      </c>
      <c r="FL87" s="74" t="s">
        <v>283</v>
      </c>
      <c r="GV87" s="74"/>
      <c r="HA87" s="45"/>
      <c r="HB87" s="45"/>
      <c r="HC87" s="45"/>
      <c r="HD87" s="45"/>
      <c r="HE87" s="45"/>
      <c r="HF87" s="45"/>
      <c r="HG87" s="45"/>
      <c r="HH87" s="45"/>
      <c r="HX87" s="74"/>
      <c r="IC87" s="45"/>
      <c r="ID87" s="45"/>
      <c r="IE87" s="45"/>
      <c r="IF87" s="45"/>
      <c r="IG87" s="45"/>
      <c r="IH87" s="45"/>
      <c r="II87" s="45"/>
      <c r="IJ87" s="45"/>
    </row>
    <row r="88" spans="1:244" ht="12.75">
      <c r="A88" s="86"/>
      <c r="F88" s="141"/>
      <c r="BQ88" s="45"/>
      <c r="DT88" s="234"/>
      <c r="DU88" s="418"/>
      <c r="DY88" s="221"/>
      <c r="DZ88" s="221"/>
      <c r="EA88" s="221"/>
      <c r="EB88" s="246"/>
      <c r="EC88" s="221"/>
      <c r="ED88" s="221"/>
      <c r="EE88" s="221"/>
      <c r="EF88" s="221"/>
      <c r="EH88" s="418"/>
      <c r="EI88" s="234"/>
      <c r="EL88" s="221"/>
      <c r="EM88" s="221"/>
      <c r="EN88" s="221"/>
      <c r="EO88" s="246"/>
      <c r="EP88" s="221"/>
      <c r="EQ88" s="221"/>
      <c r="ER88" s="221"/>
      <c r="ES88" s="221"/>
      <c r="ET88" s="45"/>
      <c r="FK88" s="106" t="s">
        <v>88</v>
      </c>
      <c r="FL88" s="74" t="s">
        <v>284</v>
      </c>
      <c r="GV88" s="74"/>
      <c r="HA88" s="45"/>
      <c r="HB88" s="45"/>
      <c r="HC88" s="45"/>
      <c r="HD88" s="45"/>
      <c r="HE88" s="45"/>
      <c r="HF88" s="45"/>
      <c r="HG88" s="45"/>
      <c r="HH88" s="45"/>
      <c r="HX88" s="74"/>
      <c r="IC88" s="45"/>
      <c r="ID88" s="45"/>
      <c r="IE88" s="45"/>
      <c r="IF88" s="45"/>
      <c r="IG88" s="45"/>
      <c r="IH88" s="45"/>
      <c r="II88" s="45"/>
      <c r="IJ88" s="45"/>
    </row>
    <row r="89" spans="1:244" ht="12.75">
      <c r="A89" s="86"/>
      <c r="F89" s="141"/>
      <c r="BQ89" s="45"/>
      <c r="DT89" s="234"/>
      <c r="DU89" s="418"/>
      <c r="DY89" s="221"/>
      <c r="DZ89" s="221"/>
      <c r="EA89" s="221"/>
      <c r="EB89" s="246"/>
      <c r="EC89" s="221"/>
      <c r="ED89" s="221"/>
      <c r="EE89" s="221"/>
      <c r="EF89" s="221"/>
      <c r="EH89" s="418"/>
      <c r="EI89" s="234"/>
      <c r="EL89" s="221"/>
      <c r="EM89" s="221"/>
      <c r="EN89" s="221"/>
      <c r="EO89" s="246"/>
      <c r="EP89" s="221"/>
      <c r="EQ89" s="221"/>
      <c r="ER89" s="221"/>
      <c r="ES89" s="221"/>
      <c r="ET89" s="45"/>
      <c r="GV89" s="74"/>
      <c r="HA89" s="45"/>
      <c r="HB89" s="45"/>
      <c r="HC89" s="45"/>
      <c r="HD89" s="45"/>
      <c r="HE89" s="45"/>
      <c r="HF89" s="45"/>
      <c r="HG89" s="45"/>
      <c r="HH89" s="45"/>
      <c r="HX89" s="74"/>
      <c r="IC89" s="45"/>
      <c r="ID89" s="45"/>
      <c r="IE89" s="45"/>
      <c r="IF89" s="45"/>
      <c r="IG89" s="45"/>
      <c r="IH89" s="45"/>
      <c r="II89" s="45"/>
      <c r="IJ89" s="45"/>
    </row>
    <row r="90" spans="1:244" ht="12.75">
      <c r="A90" s="86"/>
      <c r="F90" s="141"/>
      <c r="BQ90" s="45"/>
      <c r="DT90" s="234"/>
      <c r="DU90" s="418"/>
      <c r="DY90" s="221"/>
      <c r="DZ90" s="221"/>
      <c r="EA90" s="221"/>
      <c r="EB90" s="246"/>
      <c r="EC90" s="221"/>
      <c r="ED90" s="221"/>
      <c r="EE90" s="221"/>
      <c r="EF90" s="221"/>
      <c r="EH90" s="418"/>
      <c r="EI90" s="234"/>
      <c r="EL90" s="221"/>
      <c r="EM90" s="221"/>
      <c r="EN90" s="221"/>
      <c r="EO90" s="246"/>
      <c r="EP90" s="221"/>
      <c r="EQ90" s="221"/>
      <c r="ER90" s="221"/>
      <c r="ES90" s="221"/>
      <c r="ET90" s="45"/>
      <c r="FJ90" s="466" t="s">
        <v>515</v>
      </c>
      <c r="GV90" s="74"/>
      <c r="HA90" s="45"/>
      <c r="HB90" s="45"/>
      <c r="HC90" s="45"/>
      <c r="HD90" s="45"/>
      <c r="HE90" s="45"/>
      <c r="HF90" s="45"/>
      <c r="HG90" s="45"/>
      <c r="HH90" s="45"/>
      <c r="HX90" s="74"/>
      <c r="IC90" s="45"/>
      <c r="ID90" s="45"/>
      <c r="IE90" s="45"/>
      <c r="IF90" s="45"/>
      <c r="IG90" s="45"/>
      <c r="IH90" s="45"/>
      <c r="II90" s="45"/>
      <c r="IJ90" s="45"/>
    </row>
    <row r="91" spans="1:244" ht="12.75">
      <c r="A91" s="86"/>
      <c r="F91" s="141"/>
      <c r="BQ91" s="45"/>
      <c r="DT91" s="234"/>
      <c r="DU91" s="418"/>
      <c r="DY91" s="221"/>
      <c r="DZ91" s="221"/>
      <c r="EA91" s="221"/>
      <c r="EB91" s="246"/>
      <c r="EC91" s="221"/>
      <c r="ED91" s="221"/>
      <c r="EE91" s="221"/>
      <c r="EF91" s="221"/>
      <c r="EH91" s="418"/>
      <c r="EI91" s="234"/>
      <c r="EL91" s="221"/>
      <c r="EM91" s="221"/>
      <c r="EN91" s="221"/>
      <c r="EO91" s="246"/>
      <c r="EP91" s="221"/>
      <c r="EQ91" s="221"/>
      <c r="ER91" s="221"/>
      <c r="ES91" s="221"/>
      <c r="ET91" s="45"/>
      <c r="FJ91" s="58" t="s">
        <v>283</v>
      </c>
      <c r="FK91" s="106" t="s">
        <v>91</v>
      </c>
      <c r="FM91" s="81" t="s">
        <v>547</v>
      </c>
      <c r="GV91" s="74"/>
      <c r="HA91" s="45"/>
      <c r="HB91" s="45"/>
      <c r="HC91" s="45"/>
      <c r="HD91" s="45"/>
      <c r="HE91" s="45"/>
      <c r="HF91" s="45"/>
      <c r="HG91" s="45"/>
      <c r="HH91" s="45"/>
      <c r="HX91" s="74"/>
      <c r="IC91" s="45"/>
      <c r="ID91" s="45"/>
      <c r="IE91" s="45"/>
      <c r="IF91" s="45"/>
      <c r="IG91" s="45"/>
      <c r="IH91" s="45"/>
      <c r="II91" s="45"/>
      <c r="IJ91" s="45"/>
    </row>
    <row r="92" spans="1:244" ht="12.75">
      <c r="A92" s="86"/>
      <c r="F92" s="141"/>
      <c r="BQ92" s="45"/>
      <c r="DT92" s="234"/>
      <c r="DU92" s="418"/>
      <c r="DY92" s="221"/>
      <c r="DZ92" s="221"/>
      <c r="EA92" s="221"/>
      <c r="EB92" s="246"/>
      <c r="EC92" s="221"/>
      <c r="ED92" s="221"/>
      <c r="EE92" s="221"/>
      <c r="EF92" s="221"/>
      <c r="EH92" s="234"/>
      <c r="EI92" s="418"/>
      <c r="EM92" s="221"/>
      <c r="EN92" s="221"/>
      <c r="EO92" s="221"/>
      <c r="EP92" s="246"/>
      <c r="EQ92" s="221"/>
      <c r="ER92" s="221"/>
      <c r="ES92" s="221"/>
      <c r="ET92" s="221"/>
      <c r="FJ92" s="58" t="s">
        <v>284</v>
      </c>
      <c r="FK92" s="106" t="s">
        <v>67</v>
      </c>
      <c r="FM92" s="81" t="s">
        <v>548</v>
      </c>
      <c r="GV92" s="74"/>
      <c r="HA92" s="45"/>
      <c r="HB92" s="45"/>
      <c r="HC92" s="45"/>
      <c r="HD92" s="45"/>
      <c r="HE92" s="45"/>
      <c r="HF92" s="45"/>
      <c r="HG92" s="45"/>
      <c r="HH92" s="45"/>
      <c r="HX92" s="74"/>
      <c r="IC92" s="45"/>
      <c r="ID92" s="45"/>
      <c r="IE92" s="45"/>
      <c r="IF92" s="45"/>
      <c r="IG92" s="45"/>
      <c r="IH92" s="45"/>
      <c r="II92" s="45"/>
      <c r="IJ92" s="45"/>
    </row>
    <row r="93" spans="1:244" ht="12.75">
      <c r="A93" s="86"/>
      <c r="F93" s="141"/>
      <c r="BQ93" s="45"/>
      <c r="DT93" s="234"/>
      <c r="DU93" s="418"/>
      <c r="DY93" s="221"/>
      <c r="DZ93" s="221"/>
      <c r="EA93" s="221"/>
      <c r="EB93" s="246"/>
      <c r="EC93" s="221"/>
      <c r="ED93" s="221"/>
      <c r="EE93" s="221"/>
      <c r="EF93" s="221"/>
      <c r="EH93" s="234"/>
      <c r="EI93" s="418"/>
      <c r="EM93" s="221"/>
      <c r="EN93" s="221"/>
      <c r="EO93" s="221"/>
      <c r="EP93" s="246"/>
      <c r="EQ93" s="221"/>
      <c r="ER93" s="221"/>
      <c r="ES93" s="221"/>
      <c r="ET93" s="221"/>
      <c r="FJ93" s="58" t="s">
        <v>285</v>
      </c>
      <c r="FK93" s="106" t="s">
        <v>44</v>
      </c>
      <c r="FM93" s="81" t="s">
        <v>546</v>
      </c>
      <c r="GV93" s="74"/>
      <c r="HA93" s="45"/>
      <c r="HB93" s="45"/>
      <c r="HC93" s="45"/>
      <c r="HD93" s="45"/>
      <c r="HE93" s="45"/>
      <c r="HF93" s="45"/>
      <c r="HG93" s="45"/>
      <c r="HH93" s="45"/>
      <c r="HX93" s="74"/>
      <c r="IC93" s="45"/>
      <c r="ID93" s="45"/>
      <c r="IE93" s="45"/>
      <c r="IF93" s="45"/>
      <c r="IG93" s="45"/>
      <c r="IH93" s="45"/>
      <c r="II93" s="45"/>
      <c r="IJ93" s="45"/>
    </row>
    <row r="94" spans="1:244" ht="12.75">
      <c r="A94" s="86"/>
      <c r="F94" s="141"/>
      <c r="BQ94" s="45"/>
      <c r="DT94" s="234"/>
      <c r="DU94" s="418"/>
      <c r="DY94" s="221"/>
      <c r="DZ94" s="221"/>
      <c r="EA94" s="221"/>
      <c r="EB94" s="246"/>
      <c r="EC94" s="221"/>
      <c r="ED94" s="221"/>
      <c r="EE94" s="221"/>
      <c r="EF94" s="221"/>
      <c r="EH94" s="234"/>
      <c r="EI94" s="418"/>
      <c r="EM94" s="221"/>
      <c r="EN94" s="221"/>
      <c r="EO94" s="221"/>
      <c r="EP94" s="246"/>
      <c r="EQ94" s="221"/>
      <c r="ER94" s="221"/>
      <c r="ES94" s="221"/>
      <c r="ET94" s="221"/>
      <c r="FJ94" s="58" t="s">
        <v>45</v>
      </c>
      <c r="FK94" s="106" t="s">
        <v>532</v>
      </c>
      <c r="FM94" s="81" t="s">
        <v>549</v>
      </c>
      <c r="GV94" s="74"/>
      <c r="HA94" s="45"/>
      <c r="HB94" s="45"/>
      <c r="HC94" s="45"/>
      <c r="HD94" s="45"/>
      <c r="HE94" s="45"/>
      <c r="HF94" s="45"/>
      <c r="HG94" s="45"/>
      <c r="HH94" s="45"/>
      <c r="HX94" s="74"/>
      <c r="IC94" s="45"/>
      <c r="ID94" s="45"/>
      <c r="IE94" s="45"/>
      <c r="IF94" s="45"/>
      <c r="IG94" s="45"/>
      <c r="IH94" s="45"/>
      <c r="II94" s="45"/>
      <c r="IJ94" s="45"/>
    </row>
    <row r="95" spans="1:244" ht="12.75">
      <c r="A95" s="86"/>
      <c r="F95" s="141"/>
      <c r="BQ95" s="45"/>
      <c r="DT95" s="234"/>
      <c r="DU95" s="418"/>
      <c r="DY95" s="221"/>
      <c r="DZ95" s="221"/>
      <c r="EA95" s="221"/>
      <c r="EB95" s="246"/>
      <c r="EC95" s="221"/>
      <c r="ED95" s="221"/>
      <c r="EE95" s="221"/>
      <c r="EF95" s="221"/>
      <c r="EH95" s="234"/>
      <c r="EI95" s="418"/>
      <c r="EM95" s="221"/>
      <c r="EN95" s="221"/>
      <c r="EO95" s="221"/>
      <c r="EP95" s="246"/>
      <c r="EQ95" s="221"/>
      <c r="ER95" s="221"/>
      <c r="ES95" s="221"/>
      <c r="ET95" s="221"/>
      <c r="FJ95" s="58" t="s">
        <v>286</v>
      </c>
      <c r="FK95" s="106" t="s">
        <v>61</v>
      </c>
      <c r="FM95" s="81" t="s">
        <v>550</v>
      </c>
      <c r="GV95" s="74"/>
      <c r="HA95" s="45"/>
      <c r="HB95" s="45"/>
      <c r="HC95" s="45"/>
      <c r="HD95" s="45"/>
      <c r="HE95" s="45"/>
      <c r="HF95" s="45"/>
      <c r="HG95" s="45"/>
      <c r="HH95" s="45"/>
      <c r="HX95" s="74"/>
      <c r="IC95" s="45"/>
      <c r="ID95" s="45"/>
      <c r="IE95" s="45"/>
      <c r="IF95" s="45"/>
      <c r="IG95" s="45"/>
      <c r="IH95" s="45"/>
      <c r="II95" s="45"/>
      <c r="IJ95" s="45"/>
    </row>
    <row r="96" spans="6:244" ht="12.75">
      <c r="F96" s="141"/>
      <c r="BQ96" s="45"/>
      <c r="DT96" s="234"/>
      <c r="DU96" s="418"/>
      <c r="DY96" s="221"/>
      <c r="DZ96" s="221"/>
      <c r="EA96" s="221"/>
      <c r="EB96" s="246"/>
      <c r="EC96" s="221"/>
      <c r="ED96" s="221"/>
      <c r="EE96" s="221"/>
      <c r="EF96" s="221"/>
      <c r="EH96" s="234"/>
      <c r="EI96" s="418"/>
      <c r="EM96" s="221"/>
      <c r="EN96" s="221"/>
      <c r="EO96" s="221"/>
      <c r="EP96" s="246"/>
      <c r="EQ96" s="221"/>
      <c r="ER96" s="221"/>
      <c r="ES96" s="221"/>
      <c r="ET96" s="221"/>
      <c r="FJ96" s="58" t="s">
        <v>251</v>
      </c>
      <c r="FK96" s="106" t="s">
        <v>138</v>
      </c>
      <c r="FM96" s="81" t="s">
        <v>551</v>
      </c>
      <c r="GV96" s="74"/>
      <c r="HA96" s="45"/>
      <c r="HB96" s="45"/>
      <c r="HC96" s="45"/>
      <c r="HD96" s="45"/>
      <c r="HE96" s="45"/>
      <c r="HF96" s="45"/>
      <c r="HG96" s="45"/>
      <c r="HH96" s="45"/>
      <c r="HX96" s="74"/>
      <c r="IC96" s="45"/>
      <c r="ID96" s="45"/>
      <c r="IE96" s="45"/>
      <c r="IF96" s="45"/>
      <c r="IG96" s="45"/>
      <c r="IH96" s="45"/>
      <c r="II96" s="45"/>
      <c r="IJ96" s="45"/>
    </row>
    <row r="97" spans="6:244" ht="12.75">
      <c r="F97" s="141"/>
      <c r="BQ97" s="45"/>
      <c r="DT97" s="234"/>
      <c r="DU97" s="418"/>
      <c r="DY97" s="221"/>
      <c r="DZ97" s="221"/>
      <c r="EA97" s="221"/>
      <c r="EB97" s="246"/>
      <c r="EC97" s="221"/>
      <c r="ED97" s="221"/>
      <c r="EE97" s="221"/>
      <c r="EF97" s="221"/>
      <c r="EH97" s="234"/>
      <c r="EI97" s="418"/>
      <c r="EM97" s="221"/>
      <c r="EN97" s="221"/>
      <c r="EO97" s="221"/>
      <c r="EP97" s="246"/>
      <c r="EQ97" s="221"/>
      <c r="ER97" s="221"/>
      <c r="ES97" s="221"/>
      <c r="ET97" s="221"/>
      <c r="FJ97" s="58" t="s">
        <v>252</v>
      </c>
      <c r="FK97" s="106" t="s">
        <v>533</v>
      </c>
      <c r="FM97" s="81" t="s">
        <v>552</v>
      </c>
      <c r="GV97" s="74"/>
      <c r="HA97" s="45"/>
      <c r="HB97" s="45"/>
      <c r="HC97" s="45"/>
      <c r="HD97" s="45"/>
      <c r="HE97" s="45"/>
      <c r="HF97" s="45"/>
      <c r="HG97" s="45"/>
      <c r="HH97" s="45"/>
      <c r="HX97" s="74"/>
      <c r="IC97" s="45"/>
      <c r="ID97" s="45"/>
      <c r="IE97" s="45"/>
      <c r="IF97" s="45"/>
      <c r="IG97" s="45"/>
      <c r="IH97" s="45"/>
      <c r="II97" s="45"/>
      <c r="IJ97" s="45"/>
    </row>
    <row r="98" spans="6:244" ht="12.75">
      <c r="F98" s="141"/>
      <c r="BQ98" s="45"/>
      <c r="DT98" s="234"/>
      <c r="DU98" s="418"/>
      <c r="DY98" s="221"/>
      <c r="DZ98" s="221"/>
      <c r="EA98" s="221"/>
      <c r="EB98" s="246"/>
      <c r="EC98" s="221"/>
      <c r="ED98" s="221"/>
      <c r="EE98" s="221"/>
      <c r="EF98" s="221"/>
      <c r="EH98" s="234"/>
      <c r="EI98" s="418"/>
      <c r="EM98" s="221"/>
      <c r="EN98" s="221"/>
      <c r="EO98" s="221"/>
      <c r="EP98" s="246"/>
      <c r="EQ98" s="221"/>
      <c r="ER98" s="221"/>
      <c r="ES98" s="221"/>
      <c r="ET98" s="221"/>
      <c r="FK98" s="106"/>
      <c r="FM98" s="81"/>
      <c r="GV98" s="74"/>
      <c r="HA98" s="45"/>
      <c r="HB98" s="45"/>
      <c r="HC98" s="45"/>
      <c r="HD98" s="45"/>
      <c r="HE98" s="45"/>
      <c r="HF98" s="45"/>
      <c r="HG98" s="45"/>
      <c r="HH98" s="45"/>
      <c r="HX98" s="74"/>
      <c r="IC98" s="45"/>
      <c r="ID98" s="45"/>
      <c r="IE98" s="45"/>
      <c r="IF98" s="45"/>
      <c r="IG98" s="45"/>
      <c r="IH98" s="45"/>
      <c r="II98" s="45"/>
      <c r="IJ98" s="45"/>
    </row>
    <row r="99" spans="6:244" ht="12.75">
      <c r="F99" s="141"/>
      <c r="BQ99" s="45"/>
      <c r="DT99" s="234"/>
      <c r="DU99" s="418"/>
      <c r="DY99" s="221"/>
      <c r="DZ99" s="221"/>
      <c r="EA99" s="221"/>
      <c r="EB99" s="246"/>
      <c r="EC99" s="221"/>
      <c r="ED99" s="221"/>
      <c r="EE99" s="221"/>
      <c r="EF99" s="221"/>
      <c r="EH99" s="234"/>
      <c r="EI99" s="418"/>
      <c r="EM99" s="221"/>
      <c r="EN99" s="221"/>
      <c r="EO99" s="221"/>
      <c r="EP99" s="246"/>
      <c r="EQ99" s="221"/>
      <c r="ER99" s="221"/>
      <c r="ES99" s="221"/>
      <c r="ET99" s="221"/>
      <c r="FJ99" s="466" t="s">
        <v>517</v>
      </c>
      <c r="FM99" s="81"/>
      <c r="GV99" s="74"/>
      <c r="HA99" s="45"/>
      <c r="HB99" s="45"/>
      <c r="HC99" s="45"/>
      <c r="HD99" s="45"/>
      <c r="HE99" s="45"/>
      <c r="HF99" s="45"/>
      <c r="HG99" s="45"/>
      <c r="HH99" s="45"/>
      <c r="HX99" s="74"/>
      <c r="IC99" s="45"/>
      <c r="ID99" s="45"/>
      <c r="IE99" s="45"/>
      <c r="IF99" s="45"/>
      <c r="IG99" s="45"/>
      <c r="IH99" s="45"/>
      <c r="II99" s="45"/>
      <c r="IJ99" s="45"/>
    </row>
    <row r="100" spans="6:244" ht="12.75">
      <c r="F100" s="141"/>
      <c r="BQ100" s="45"/>
      <c r="DT100" s="234"/>
      <c r="DU100" s="418"/>
      <c r="DY100" s="221"/>
      <c r="DZ100" s="221"/>
      <c r="EA100" s="221"/>
      <c r="EB100" s="246"/>
      <c r="EC100" s="221"/>
      <c r="ED100" s="221"/>
      <c r="EE100" s="221"/>
      <c r="EF100" s="221"/>
      <c r="EH100" s="234"/>
      <c r="EI100" s="418"/>
      <c r="EM100" s="221"/>
      <c r="EN100" s="221"/>
      <c r="EO100" s="221"/>
      <c r="EP100" s="246"/>
      <c r="EQ100" s="221"/>
      <c r="ER100" s="221"/>
      <c r="ES100" s="221"/>
      <c r="ET100" s="221"/>
      <c r="FJ100" s="58" t="s">
        <v>283</v>
      </c>
      <c r="FK100" s="46" t="s">
        <v>157</v>
      </c>
      <c r="FM100" s="81" t="s">
        <v>564</v>
      </c>
      <c r="GV100" s="74"/>
      <c r="HA100" s="45"/>
      <c r="HB100" s="45"/>
      <c r="HC100" s="45"/>
      <c r="HD100" s="45"/>
      <c r="HE100" s="45"/>
      <c r="HF100" s="45"/>
      <c r="HG100" s="45"/>
      <c r="HH100" s="45"/>
      <c r="HX100" s="74"/>
      <c r="IC100" s="45"/>
      <c r="ID100" s="45"/>
      <c r="IE100" s="45"/>
      <c r="IF100" s="45"/>
      <c r="IG100" s="45"/>
      <c r="IH100" s="45"/>
      <c r="II100" s="45"/>
      <c r="IJ100" s="45"/>
    </row>
    <row r="101" spans="69:244" ht="12.75">
      <c r="BQ101" s="45"/>
      <c r="DT101" s="234"/>
      <c r="DU101" s="418"/>
      <c r="DY101" s="221"/>
      <c r="DZ101" s="221"/>
      <c r="EA101" s="221"/>
      <c r="EB101" s="246"/>
      <c r="EC101" s="221"/>
      <c r="ED101" s="221"/>
      <c r="EE101" s="221"/>
      <c r="EF101" s="221"/>
      <c r="EH101" s="234"/>
      <c r="EI101" s="418"/>
      <c r="EM101" s="221"/>
      <c r="EN101" s="221"/>
      <c r="EO101" s="221"/>
      <c r="EP101" s="246"/>
      <c r="EQ101" s="221"/>
      <c r="ER101" s="221"/>
      <c r="ES101" s="221"/>
      <c r="ET101" s="221"/>
      <c r="FJ101" s="58" t="s">
        <v>284</v>
      </c>
      <c r="FK101" s="46" t="s">
        <v>553</v>
      </c>
      <c r="FM101" s="81" t="s">
        <v>565</v>
      </c>
      <c r="GV101" s="74"/>
      <c r="HA101" s="45"/>
      <c r="HB101" s="45"/>
      <c r="HC101" s="45"/>
      <c r="HD101" s="45"/>
      <c r="HE101" s="45"/>
      <c r="HF101" s="45"/>
      <c r="HG101" s="45"/>
      <c r="HH101" s="45"/>
      <c r="HX101" s="74"/>
      <c r="IC101" s="45"/>
      <c r="ID101" s="45"/>
      <c r="IE101" s="45"/>
      <c r="IF101" s="45"/>
      <c r="IG101" s="45"/>
      <c r="IH101" s="45"/>
      <c r="II101" s="45"/>
      <c r="IJ101" s="45"/>
    </row>
    <row r="102" spans="69:244" ht="12.75">
      <c r="BQ102" s="45"/>
      <c r="DT102" s="234"/>
      <c r="DU102" s="418"/>
      <c r="DY102" s="221"/>
      <c r="DZ102" s="221"/>
      <c r="EA102" s="221"/>
      <c r="EB102" s="246"/>
      <c r="EC102" s="221"/>
      <c r="ED102" s="221"/>
      <c r="EE102" s="221"/>
      <c r="EF102" s="221"/>
      <c r="EH102" s="234"/>
      <c r="EI102" s="418"/>
      <c r="EM102" s="221"/>
      <c r="EN102" s="221"/>
      <c r="EO102" s="221"/>
      <c r="EP102" s="246"/>
      <c r="EQ102" s="221"/>
      <c r="ER102" s="221"/>
      <c r="ES102" s="221"/>
      <c r="ET102" s="221"/>
      <c r="FJ102" s="58" t="s">
        <v>284</v>
      </c>
      <c r="FK102" s="106" t="s">
        <v>554</v>
      </c>
      <c r="FM102" s="81" t="s">
        <v>561</v>
      </c>
      <c r="GV102" s="74"/>
      <c r="HA102" s="45"/>
      <c r="HB102" s="45"/>
      <c r="HC102" s="45"/>
      <c r="HD102" s="45"/>
      <c r="HE102" s="45"/>
      <c r="HF102" s="45"/>
      <c r="HG102" s="45"/>
      <c r="HH102" s="45"/>
      <c r="HX102" s="74"/>
      <c r="IC102" s="45"/>
      <c r="ID102" s="45"/>
      <c r="IE102" s="45"/>
      <c r="IF102" s="45"/>
      <c r="IG102" s="45"/>
      <c r="IH102" s="45"/>
      <c r="II102" s="45"/>
      <c r="IJ102" s="45"/>
    </row>
    <row r="103" spans="69:244" ht="12.75">
      <c r="BQ103" s="45"/>
      <c r="DT103" s="234"/>
      <c r="DU103" s="418"/>
      <c r="DY103" s="221"/>
      <c r="DZ103" s="221"/>
      <c r="EA103" s="221"/>
      <c r="EB103" s="246"/>
      <c r="EC103" s="221"/>
      <c r="ED103" s="221"/>
      <c r="EE103" s="221"/>
      <c r="EF103" s="221"/>
      <c r="EH103" s="234"/>
      <c r="EI103" s="418"/>
      <c r="EM103" s="221"/>
      <c r="EN103" s="221"/>
      <c r="EO103" s="221"/>
      <c r="EP103" s="246"/>
      <c r="EQ103" s="221"/>
      <c r="ER103" s="221"/>
      <c r="ES103" s="221"/>
      <c r="ET103" s="221"/>
      <c r="FJ103" s="58" t="s">
        <v>285</v>
      </c>
      <c r="FK103" s="46" t="s">
        <v>47</v>
      </c>
      <c r="FM103" s="81" t="s">
        <v>562</v>
      </c>
      <c r="GV103" s="74"/>
      <c r="HA103" s="45"/>
      <c r="HB103" s="45"/>
      <c r="HC103" s="45"/>
      <c r="HD103" s="45"/>
      <c r="HE103" s="45"/>
      <c r="HF103" s="45"/>
      <c r="HG103" s="45"/>
      <c r="HH103" s="45"/>
      <c r="HX103" s="74"/>
      <c r="IC103" s="45"/>
      <c r="ID103" s="45"/>
      <c r="IE103" s="45"/>
      <c r="IF103" s="45"/>
      <c r="IG103" s="45"/>
      <c r="IH103" s="45"/>
      <c r="II103" s="45"/>
      <c r="IJ103" s="45"/>
    </row>
    <row r="104" spans="69:244" ht="12.75">
      <c r="BQ104" s="45"/>
      <c r="DT104" s="234"/>
      <c r="DU104" s="418"/>
      <c r="DY104" s="221"/>
      <c r="DZ104" s="221"/>
      <c r="EA104" s="221"/>
      <c r="EB104" s="246"/>
      <c r="EC104" s="221"/>
      <c r="ED104" s="221"/>
      <c r="EE104" s="221"/>
      <c r="EF104" s="221"/>
      <c r="EH104" s="234"/>
      <c r="EI104" s="418"/>
      <c r="EM104" s="221"/>
      <c r="EN104" s="221"/>
      <c r="EO104" s="221"/>
      <c r="EP104" s="246"/>
      <c r="EQ104" s="221"/>
      <c r="ER104" s="221"/>
      <c r="ES104" s="221"/>
      <c r="ET104" s="221"/>
      <c r="FJ104" s="58" t="s">
        <v>45</v>
      </c>
      <c r="FK104" s="106" t="s">
        <v>183</v>
      </c>
      <c r="FM104" s="81" t="s">
        <v>557</v>
      </c>
      <c r="GV104" s="74"/>
      <c r="HA104" s="45"/>
      <c r="HB104" s="45"/>
      <c r="HC104" s="45"/>
      <c r="HD104" s="45"/>
      <c r="HE104" s="45"/>
      <c r="HF104" s="45"/>
      <c r="HG104" s="45"/>
      <c r="HH104" s="45"/>
      <c r="HX104" s="74"/>
      <c r="IC104" s="45"/>
      <c r="ID104" s="45"/>
      <c r="IE104" s="45"/>
      <c r="IF104" s="45"/>
      <c r="IG104" s="45"/>
      <c r="IH104" s="45"/>
      <c r="II104" s="45"/>
      <c r="IJ104" s="45"/>
    </row>
    <row r="105" spans="69:244" ht="12.75">
      <c r="BQ105" s="45"/>
      <c r="DT105" s="234"/>
      <c r="DU105" s="418"/>
      <c r="DY105" s="221"/>
      <c r="DZ105" s="221"/>
      <c r="EA105" s="221"/>
      <c r="EB105" s="246"/>
      <c r="EC105" s="221"/>
      <c r="ED105" s="221"/>
      <c r="EE105" s="221"/>
      <c r="EF105" s="221"/>
      <c r="EH105" s="234"/>
      <c r="EI105" s="418"/>
      <c r="EM105" s="221"/>
      <c r="EN105" s="221"/>
      <c r="EO105" s="221"/>
      <c r="EP105" s="246"/>
      <c r="EQ105" s="221"/>
      <c r="ER105" s="221"/>
      <c r="ES105" s="221"/>
      <c r="ET105" s="221"/>
      <c r="FJ105" s="58" t="s">
        <v>286</v>
      </c>
      <c r="FK105" s="46" t="s">
        <v>93</v>
      </c>
      <c r="FM105" s="81" t="s">
        <v>563</v>
      </c>
      <c r="GV105" s="74"/>
      <c r="HA105" s="45"/>
      <c r="HB105" s="45"/>
      <c r="HC105" s="45"/>
      <c r="HD105" s="45"/>
      <c r="HE105" s="45"/>
      <c r="HF105" s="45"/>
      <c r="HG105" s="45"/>
      <c r="HH105" s="45"/>
      <c r="HX105" s="74"/>
      <c r="IC105" s="45"/>
      <c r="ID105" s="45"/>
      <c r="IE105" s="45"/>
      <c r="IF105" s="45"/>
      <c r="IG105" s="45"/>
      <c r="IH105" s="45"/>
      <c r="II105" s="45"/>
      <c r="IJ105" s="45"/>
    </row>
    <row r="106" spans="69:244" ht="12.75">
      <c r="BQ106" s="45"/>
      <c r="DT106" s="234"/>
      <c r="DU106" s="418"/>
      <c r="DY106" s="221"/>
      <c r="DZ106" s="221"/>
      <c r="EA106" s="221"/>
      <c r="EB106" s="246"/>
      <c r="EC106" s="221"/>
      <c r="ED106" s="221"/>
      <c r="EE106" s="221"/>
      <c r="EF106" s="221"/>
      <c r="EH106" s="234"/>
      <c r="EI106" s="418"/>
      <c r="EM106" s="221"/>
      <c r="EN106" s="221"/>
      <c r="EO106" s="221"/>
      <c r="EP106" s="246"/>
      <c r="EQ106" s="221"/>
      <c r="ER106" s="221"/>
      <c r="ES106" s="221"/>
      <c r="ET106" s="221"/>
      <c r="FJ106" s="58" t="s">
        <v>251</v>
      </c>
      <c r="FK106" s="106" t="s">
        <v>134</v>
      </c>
      <c r="FM106" s="81" t="s">
        <v>558</v>
      </c>
      <c r="GV106" s="74"/>
      <c r="HA106" s="45"/>
      <c r="HB106" s="45"/>
      <c r="HC106" s="45"/>
      <c r="HD106" s="45"/>
      <c r="HE106" s="45"/>
      <c r="HF106" s="45"/>
      <c r="HG106" s="45"/>
      <c r="HH106" s="45"/>
      <c r="HX106" s="74"/>
      <c r="IC106" s="45"/>
      <c r="ID106" s="45"/>
      <c r="IE106" s="45"/>
      <c r="IF106" s="45"/>
      <c r="IG106" s="45"/>
      <c r="IH106" s="45"/>
      <c r="II106" s="45"/>
      <c r="IJ106" s="45"/>
    </row>
    <row r="107" spans="69:244" ht="12.75">
      <c r="BQ107" s="45"/>
      <c r="DT107" s="234"/>
      <c r="DU107" s="418"/>
      <c r="DY107" s="221"/>
      <c r="DZ107" s="221"/>
      <c r="EA107" s="221"/>
      <c r="EB107" s="246"/>
      <c r="EC107" s="221"/>
      <c r="ED107" s="221"/>
      <c r="EE107" s="221"/>
      <c r="EF107" s="221"/>
      <c r="EH107" s="234"/>
      <c r="EI107" s="418"/>
      <c r="EM107" s="221"/>
      <c r="EN107" s="221"/>
      <c r="EO107" s="221"/>
      <c r="EP107" s="246"/>
      <c r="EQ107" s="221"/>
      <c r="ER107" s="221"/>
      <c r="ES107" s="221"/>
      <c r="ET107" s="221"/>
      <c r="FJ107" s="46" t="s">
        <v>291</v>
      </c>
      <c r="FK107" s="106" t="s">
        <v>555</v>
      </c>
      <c r="FM107" s="81" t="s">
        <v>559</v>
      </c>
      <c r="GV107" s="74"/>
      <c r="HA107" s="45"/>
      <c r="HB107" s="45"/>
      <c r="HC107" s="45"/>
      <c r="HD107" s="45"/>
      <c r="HE107" s="45"/>
      <c r="HF107" s="45"/>
      <c r="HG107" s="45"/>
      <c r="HH107" s="45"/>
      <c r="HX107" s="74"/>
      <c r="IC107" s="45"/>
      <c r="ID107" s="45"/>
      <c r="IE107" s="45"/>
      <c r="IF107" s="45"/>
      <c r="IG107" s="45"/>
      <c r="IH107" s="45"/>
      <c r="II107" s="45"/>
      <c r="IJ107" s="45"/>
    </row>
    <row r="108" spans="69:244" ht="12.75">
      <c r="BQ108" s="45"/>
      <c r="DT108" s="234"/>
      <c r="DU108" s="418"/>
      <c r="DY108" s="221"/>
      <c r="DZ108" s="221"/>
      <c r="EA108" s="221"/>
      <c r="EB108" s="246"/>
      <c r="EC108" s="221"/>
      <c r="ED108" s="221"/>
      <c r="EE108" s="221"/>
      <c r="EF108" s="221"/>
      <c r="EH108" s="234"/>
      <c r="EI108" s="418"/>
      <c r="EM108" s="221"/>
      <c r="EN108" s="221"/>
      <c r="EO108" s="221"/>
      <c r="EP108" s="246"/>
      <c r="EQ108" s="221"/>
      <c r="ER108" s="221"/>
      <c r="ES108" s="221"/>
      <c r="ET108" s="221"/>
      <c r="FJ108" s="46" t="s">
        <v>290</v>
      </c>
      <c r="FK108" s="106" t="s">
        <v>556</v>
      </c>
      <c r="FM108" s="81" t="s">
        <v>560</v>
      </c>
      <c r="GV108" s="74"/>
      <c r="HA108" s="45"/>
      <c r="HB108" s="45"/>
      <c r="HC108" s="45"/>
      <c r="HD108" s="45"/>
      <c r="HE108" s="45"/>
      <c r="HF108" s="45"/>
      <c r="HG108" s="45"/>
      <c r="HH108" s="45"/>
      <c r="HX108" s="74"/>
      <c r="IC108" s="45"/>
      <c r="ID108" s="45"/>
      <c r="IE108" s="45"/>
      <c r="IF108" s="45"/>
      <c r="IG108" s="45"/>
      <c r="IH108" s="45"/>
      <c r="II108" s="45"/>
      <c r="IJ108" s="45"/>
    </row>
    <row r="109" spans="69:244" ht="12.75">
      <c r="BQ109" s="45"/>
      <c r="DT109" s="234"/>
      <c r="DU109" s="418"/>
      <c r="DY109" s="221"/>
      <c r="DZ109" s="221"/>
      <c r="EA109" s="221"/>
      <c r="EB109" s="246"/>
      <c r="EC109" s="221"/>
      <c r="ED109" s="221"/>
      <c r="EE109" s="221"/>
      <c r="EF109" s="221"/>
      <c r="EH109" s="234"/>
      <c r="EI109" s="418"/>
      <c r="EM109" s="221"/>
      <c r="EN109" s="221"/>
      <c r="EO109" s="221"/>
      <c r="EP109" s="246"/>
      <c r="EQ109" s="221"/>
      <c r="ER109" s="221"/>
      <c r="ES109" s="221"/>
      <c r="ET109" s="221"/>
      <c r="FK109" s="106"/>
      <c r="FM109" s="81"/>
      <c r="GV109" s="74"/>
      <c r="HA109" s="45"/>
      <c r="HB109" s="45"/>
      <c r="HC109" s="45"/>
      <c r="HD109" s="45"/>
      <c r="HE109" s="45"/>
      <c r="HF109" s="45"/>
      <c r="HG109" s="45"/>
      <c r="HH109" s="45"/>
      <c r="HX109" s="74"/>
      <c r="IC109" s="45"/>
      <c r="ID109" s="45"/>
      <c r="IE109" s="45"/>
      <c r="IF109" s="45"/>
      <c r="IG109" s="45"/>
      <c r="IH109" s="45"/>
      <c r="II109" s="45"/>
      <c r="IJ109" s="45"/>
    </row>
    <row r="110" spans="69:244" ht="12.75">
      <c r="BQ110" s="45"/>
      <c r="DT110" s="234"/>
      <c r="DU110" s="418"/>
      <c r="DY110" s="221"/>
      <c r="DZ110" s="221"/>
      <c r="EA110" s="221"/>
      <c r="EB110" s="246"/>
      <c r="EC110" s="221"/>
      <c r="ED110" s="221"/>
      <c r="EE110" s="221"/>
      <c r="EF110" s="221"/>
      <c r="EH110" s="234"/>
      <c r="EI110" s="418"/>
      <c r="EM110" s="221"/>
      <c r="EN110" s="221"/>
      <c r="EO110" s="221"/>
      <c r="EP110" s="246"/>
      <c r="EQ110" s="221"/>
      <c r="ER110" s="221"/>
      <c r="ES110" s="221"/>
      <c r="ET110" s="221"/>
      <c r="FJ110" s="466" t="s">
        <v>566</v>
      </c>
      <c r="FM110" s="81"/>
      <c r="GV110" s="74"/>
      <c r="HA110" s="45"/>
      <c r="HB110" s="45"/>
      <c r="HC110" s="45"/>
      <c r="HD110" s="45"/>
      <c r="HE110" s="45"/>
      <c r="HF110" s="45"/>
      <c r="HG110" s="45"/>
      <c r="HH110" s="45"/>
      <c r="HX110" s="74"/>
      <c r="IC110" s="45"/>
      <c r="ID110" s="45"/>
      <c r="IE110" s="45"/>
      <c r="IF110" s="45"/>
      <c r="IG110" s="45"/>
      <c r="IH110" s="45"/>
      <c r="II110" s="45"/>
      <c r="IJ110" s="45"/>
    </row>
    <row r="111" spans="69:240" ht="12.75">
      <c r="BQ111" s="45"/>
      <c r="DT111" s="234"/>
      <c r="DU111" s="418"/>
      <c r="DY111" s="221"/>
      <c r="DZ111" s="221"/>
      <c r="EA111" s="221"/>
      <c r="EB111" s="246"/>
      <c r="EC111" s="221"/>
      <c r="ED111" s="221"/>
      <c r="EE111" s="221"/>
      <c r="EF111" s="221"/>
      <c r="EH111" s="234"/>
      <c r="EI111" s="418"/>
      <c r="EM111" s="221"/>
      <c r="EN111" s="221"/>
      <c r="EO111" s="221"/>
      <c r="EP111" s="246"/>
      <c r="EQ111" s="221"/>
      <c r="ER111" s="221"/>
      <c r="ES111" s="221"/>
      <c r="ET111" s="221"/>
      <c r="FJ111" s="58" t="s">
        <v>283</v>
      </c>
      <c r="FK111" s="106" t="s">
        <v>567</v>
      </c>
      <c r="FM111" s="75" t="s">
        <v>568</v>
      </c>
      <c r="GV111" s="74"/>
      <c r="HA111" s="45"/>
      <c r="HB111" s="45"/>
      <c r="HC111" s="45"/>
      <c r="HD111" s="45"/>
      <c r="HE111" s="45"/>
      <c r="HF111" s="45"/>
      <c r="HG111" s="45"/>
      <c r="HH111" s="45"/>
      <c r="HX111" s="74"/>
      <c r="IC111" s="45"/>
      <c r="ID111" s="45"/>
      <c r="IE111" s="45"/>
      <c r="IF111" s="45"/>
    </row>
    <row r="112" spans="69:240" ht="12.75">
      <c r="BQ112" s="45"/>
      <c r="DT112" s="234"/>
      <c r="DU112" s="418"/>
      <c r="DY112" s="221"/>
      <c r="DZ112" s="221"/>
      <c r="EA112" s="221"/>
      <c r="EB112" s="246"/>
      <c r="EC112" s="221"/>
      <c r="ED112" s="221"/>
      <c r="EE112" s="221"/>
      <c r="EF112" s="221"/>
      <c r="EH112" s="234"/>
      <c r="EI112" s="418"/>
      <c r="FJ112" s="58" t="s">
        <v>284</v>
      </c>
      <c r="FK112" s="111" t="s">
        <v>124</v>
      </c>
      <c r="FM112" s="75" t="s">
        <v>569</v>
      </c>
      <c r="GV112" s="74"/>
      <c r="HA112" s="45"/>
      <c r="HB112" s="45"/>
      <c r="HC112" s="45"/>
      <c r="HD112" s="45"/>
      <c r="HE112" s="45"/>
      <c r="HF112" s="45"/>
      <c r="HG112" s="45"/>
      <c r="HH112" s="45"/>
      <c r="HX112" s="74"/>
      <c r="IC112" s="45"/>
      <c r="ID112" s="45"/>
      <c r="IE112" s="45"/>
      <c r="IF112" s="45"/>
    </row>
    <row r="113" spans="69:240" ht="12.75">
      <c r="BQ113" s="45"/>
      <c r="FJ113" s="58" t="s">
        <v>285</v>
      </c>
      <c r="FK113" s="106" t="s">
        <v>537</v>
      </c>
      <c r="FM113" s="75" t="s">
        <v>570</v>
      </c>
      <c r="GV113" s="74"/>
      <c r="HA113" s="45"/>
      <c r="HB113" s="45"/>
      <c r="HC113" s="45"/>
      <c r="HD113" s="45"/>
      <c r="HE113" s="45"/>
      <c r="HF113" s="45"/>
      <c r="HG113" s="45"/>
      <c r="HH113" s="45"/>
      <c r="HX113" s="74"/>
      <c r="IC113" s="45"/>
      <c r="ID113" s="45"/>
      <c r="IE113" s="45"/>
      <c r="IF113" s="45"/>
    </row>
    <row r="114" spans="69:240" ht="12.75">
      <c r="BQ114" s="45"/>
      <c r="FJ114" s="58" t="s">
        <v>45</v>
      </c>
      <c r="FK114" s="106" t="s">
        <v>181</v>
      </c>
      <c r="FM114" s="75" t="s">
        <v>571</v>
      </c>
      <c r="GV114" s="74"/>
      <c r="HA114" s="45"/>
      <c r="HB114" s="45"/>
      <c r="HC114" s="45"/>
      <c r="HD114" s="45"/>
      <c r="HE114" s="45"/>
      <c r="HF114" s="45"/>
      <c r="HG114" s="45"/>
      <c r="HH114" s="45"/>
      <c r="HX114" s="74"/>
      <c r="IC114" s="45"/>
      <c r="ID114" s="45"/>
      <c r="IE114" s="45"/>
      <c r="IF114" s="45"/>
    </row>
    <row r="115" spans="69:216" ht="12.75">
      <c r="BQ115" s="45"/>
      <c r="FJ115" s="58" t="s">
        <v>286</v>
      </c>
      <c r="FK115" s="106" t="s">
        <v>158</v>
      </c>
      <c r="FM115" s="75" t="s">
        <v>572</v>
      </c>
      <c r="GV115" s="74"/>
      <c r="HA115" s="45"/>
      <c r="HB115" s="45"/>
      <c r="HC115" s="45"/>
      <c r="HD115" s="45"/>
      <c r="HE115" s="45"/>
      <c r="HF115" s="45"/>
      <c r="HG115" s="45"/>
      <c r="HH115" s="45"/>
    </row>
    <row r="116" spans="69:169" ht="12.75">
      <c r="BQ116" s="45"/>
      <c r="FJ116" s="58" t="s">
        <v>251</v>
      </c>
      <c r="FK116" s="106" t="s">
        <v>112</v>
      </c>
      <c r="FM116" s="75" t="s">
        <v>573</v>
      </c>
    </row>
    <row r="117" spans="166:169" ht="12.75">
      <c r="FJ117" s="58" t="s">
        <v>252</v>
      </c>
      <c r="FK117" s="46" t="s">
        <v>115</v>
      </c>
      <c r="FM117" s="75" t="s">
        <v>574</v>
      </c>
    </row>
    <row r="118" ht="12.75">
      <c r="FM118" s="75"/>
    </row>
    <row r="119" ht="12.75">
      <c r="FM119" s="75"/>
    </row>
    <row r="121" ht="12.75">
      <c r="FK121" s="46"/>
    </row>
  </sheetData>
  <sheetProtection/>
  <mergeCells count="156">
    <mergeCell ref="DV36:DX36"/>
    <mergeCell ref="DV37:DX37"/>
    <mergeCell ref="DV38:DX38"/>
    <mergeCell ref="DV39:DX39"/>
    <mergeCell ref="DV40:DX40"/>
    <mergeCell ref="DV41:DX41"/>
    <mergeCell ref="DH39:DJ39"/>
    <mergeCell ref="DH40:DJ40"/>
    <mergeCell ref="DH41:DJ41"/>
    <mergeCell ref="DH42:DJ42"/>
    <mergeCell ref="DH43:DJ43"/>
    <mergeCell ref="DH44:DJ44"/>
    <mergeCell ref="BR49:BT49"/>
    <mergeCell ref="BU49:BV49"/>
    <mergeCell ref="BR50:BT50"/>
    <mergeCell ref="BU50:BV50"/>
    <mergeCell ref="BR46:BT46"/>
    <mergeCell ref="BU46:BV46"/>
    <mergeCell ref="BR47:BT47"/>
    <mergeCell ref="BU47:BV47"/>
    <mergeCell ref="BR48:BT48"/>
    <mergeCell ref="BU48:BV48"/>
    <mergeCell ref="BR42:BT42"/>
    <mergeCell ref="BU42:BV42"/>
    <mergeCell ref="BR44:BT44"/>
    <mergeCell ref="BU44:BV44"/>
    <mergeCell ref="BR45:BT45"/>
    <mergeCell ref="BU45:BV45"/>
    <mergeCell ref="BR39:BT39"/>
    <mergeCell ref="BU39:BV39"/>
    <mergeCell ref="BR40:BT40"/>
    <mergeCell ref="BU40:BV40"/>
    <mergeCell ref="BR41:BT41"/>
    <mergeCell ref="BU41:BV41"/>
    <mergeCell ref="BR36:BT36"/>
    <mergeCell ref="BU36:BV36"/>
    <mergeCell ref="BR37:BT37"/>
    <mergeCell ref="BU37:BV37"/>
    <mergeCell ref="BR38:BT38"/>
    <mergeCell ref="BU38:BV38"/>
    <mergeCell ref="X2:X10"/>
    <mergeCell ref="A3:A10"/>
    <mergeCell ref="B3:B10"/>
    <mergeCell ref="M3:M10"/>
    <mergeCell ref="N3:N10"/>
    <mergeCell ref="R2:R10"/>
    <mergeCell ref="T2:T10"/>
    <mergeCell ref="S2:S10"/>
    <mergeCell ref="U2:U10"/>
    <mergeCell ref="V2:V10"/>
    <mergeCell ref="W2:W10"/>
    <mergeCell ref="K2:K10"/>
    <mergeCell ref="L2:L10"/>
    <mergeCell ref="M2:N2"/>
    <mergeCell ref="O2:O10"/>
    <mergeCell ref="P2:P10"/>
    <mergeCell ref="Q2:Q10"/>
    <mergeCell ref="F2:F10"/>
    <mergeCell ref="A1:X1"/>
    <mergeCell ref="A2:B2"/>
    <mergeCell ref="C2:C10"/>
    <mergeCell ref="D2:D10"/>
    <mergeCell ref="E2:E10"/>
    <mergeCell ref="G2:G10"/>
    <mergeCell ref="H2:H10"/>
    <mergeCell ref="I2:I10"/>
    <mergeCell ref="J2:J10"/>
    <mergeCell ref="AB43:AD43"/>
    <mergeCell ref="AF43:AH43"/>
    <mergeCell ref="AB44:AD44"/>
    <mergeCell ref="AF44:AH44"/>
    <mergeCell ref="AB45:AD45"/>
    <mergeCell ref="AF45:AH45"/>
    <mergeCell ref="AB49:AD49"/>
    <mergeCell ref="AF49:AH49"/>
    <mergeCell ref="AB46:AD46"/>
    <mergeCell ref="AF46:AH46"/>
    <mergeCell ref="AB47:AD47"/>
    <mergeCell ref="AF47:AH47"/>
    <mergeCell ref="AB48:AD48"/>
    <mergeCell ref="AF48:AH48"/>
    <mergeCell ref="BD51:BF51"/>
    <mergeCell ref="BD45:BF45"/>
    <mergeCell ref="BD46:BF46"/>
    <mergeCell ref="BD47:BF47"/>
    <mergeCell ref="BD48:BF48"/>
    <mergeCell ref="BD49:BF49"/>
    <mergeCell ref="BD50:BF50"/>
    <mergeCell ref="DV42:DX42"/>
    <mergeCell ref="CF46:CH46"/>
    <mergeCell ref="CF40:CH40"/>
    <mergeCell ref="CF41:CH41"/>
    <mergeCell ref="CF42:CH42"/>
    <mergeCell ref="CF43:CH43"/>
    <mergeCell ref="CF44:CH44"/>
    <mergeCell ref="CF45:CH45"/>
    <mergeCell ref="DH45:DJ45"/>
    <mergeCell ref="GJ39:GL39"/>
    <mergeCell ref="GJ35:GL35"/>
    <mergeCell ref="GJ37:GL37"/>
    <mergeCell ref="CT43:CV43"/>
    <mergeCell ref="CT37:CV37"/>
    <mergeCell ref="CT38:CV38"/>
    <mergeCell ref="CT39:CV39"/>
    <mergeCell ref="CT40:CV40"/>
    <mergeCell ref="CT41:CV41"/>
    <mergeCell ref="CT42:CV42"/>
    <mergeCell ref="EJ42:EL42"/>
    <mergeCell ref="EJ36:EL36"/>
    <mergeCell ref="EJ37:EL37"/>
    <mergeCell ref="EJ38:EL38"/>
    <mergeCell ref="EJ39:EL39"/>
    <mergeCell ref="EJ40:EL40"/>
    <mergeCell ref="EJ41:EL41"/>
    <mergeCell ref="EW19:EX19"/>
    <mergeCell ref="EW20:EX20"/>
    <mergeCell ref="EW13:EX13"/>
    <mergeCell ref="EW14:EX14"/>
    <mergeCell ref="EW15:EX15"/>
    <mergeCell ref="EW16:EX16"/>
    <mergeCell ref="EW17:EX17"/>
    <mergeCell ref="EW18:EX18"/>
    <mergeCell ref="GJ41:GL41"/>
    <mergeCell ref="GN40:GP40"/>
    <mergeCell ref="GJ40:GL40"/>
    <mergeCell ref="GN35:GP35"/>
    <mergeCell ref="GN36:GP36"/>
    <mergeCell ref="GN37:GP37"/>
    <mergeCell ref="GN38:GP38"/>
    <mergeCell ref="GN39:GP39"/>
    <mergeCell ref="GJ36:GL36"/>
    <mergeCell ref="GJ38:GL38"/>
    <mergeCell ref="GW32:GX32"/>
    <mergeCell ref="GW33:GX33"/>
    <mergeCell ref="GN41:GP41"/>
    <mergeCell ref="GW26:GX26"/>
    <mergeCell ref="GW27:GX27"/>
    <mergeCell ref="GW28:GX28"/>
    <mergeCell ref="GW29:GX29"/>
    <mergeCell ref="GW30:GX30"/>
    <mergeCell ref="GW31:GX31"/>
    <mergeCell ref="HY31:HZ31"/>
    <mergeCell ref="HY32:HZ32"/>
    <mergeCell ref="HY25:HZ25"/>
    <mergeCell ref="HY26:HZ26"/>
    <mergeCell ref="HY27:HZ27"/>
    <mergeCell ref="HY28:HZ28"/>
    <mergeCell ref="HY29:HZ29"/>
    <mergeCell ref="HY30:HZ30"/>
    <mergeCell ref="HL43:HN43"/>
    <mergeCell ref="HL37:HN37"/>
    <mergeCell ref="HL38:HN38"/>
    <mergeCell ref="HL39:HN39"/>
    <mergeCell ref="HL40:HN40"/>
    <mergeCell ref="HL41:HN41"/>
    <mergeCell ref="HL42:HN4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O1" sqref="O1"/>
    </sheetView>
  </sheetViews>
  <sheetFormatPr defaultColWidth="9.00390625" defaultRowHeight="12.75" customHeight="1"/>
  <cols>
    <col min="1" max="1" width="4.75390625" style="211" customWidth="1"/>
    <col min="2" max="2" width="13.375" style="261" bestFit="1" customWidth="1"/>
    <col min="3" max="5" width="6.625" style="211" bestFit="1" customWidth="1"/>
    <col min="6" max="6" width="14.25390625" style="172" bestFit="1" customWidth="1"/>
    <col min="7" max="9" width="6.625" style="211" bestFit="1" customWidth="1"/>
    <col min="10" max="10" width="10.75390625" style="45" bestFit="1" customWidth="1"/>
    <col min="11" max="11" width="6.625" style="45" bestFit="1" customWidth="1"/>
    <col min="12" max="12" width="6.625" style="45" customWidth="1"/>
    <col min="13" max="13" width="6.625" style="45" bestFit="1" customWidth="1"/>
    <col min="14" max="14" width="9.125" style="74" customWidth="1"/>
    <col min="15" max="15" width="9.125" style="73" customWidth="1"/>
    <col min="16" max="16" width="9.125" style="74" customWidth="1"/>
    <col min="17" max="17" width="9.125" style="81" customWidth="1"/>
    <col min="18" max="20" width="9.125" style="45" customWidth="1"/>
    <col min="21" max="26" width="9.125" style="73" customWidth="1"/>
    <col min="30" max="30" width="9.125" style="74" customWidth="1"/>
    <col min="31" max="31" width="9.125" style="81" customWidth="1"/>
    <col min="32" max="34" width="9.125" style="45" customWidth="1"/>
    <col min="38" max="16384" width="9.125" style="74" customWidth="1"/>
  </cols>
  <sheetData>
    <row r="1" spans="1:13" ht="16.5" thickBot="1">
      <c r="A1" s="162" t="s">
        <v>644</v>
      </c>
      <c r="B1" s="295"/>
      <c r="C1" s="163"/>
      <c r="D1" s="163"/>
      <c r="E1" s="163"/>
      <c r="F1" s="295"/>
      <c r="G1" s="295"/>
      <c r="H1" s="295"/>
      <c r="I1" s="295"/>
      <c r="J1" s="295"/>
      <c r="K1" s="163"/>
      <c r="L1" s="163"/>
      <c r="M1" s="391"/>
    </row>
    <row r="2" spans="1:13" ht="12.75" customHeight="1">
      <c r="A2" s="296" t="s">
        <v>33</v>
      </c>
      <c r="B2" s="235"/>
      <c r="C2" s="298" t="s">
        <v>251</v>
      </c>
      <c r="D2" s="298" t="s">
        <v>252</v>
      </c>
      <c r="E2" s="297"/>
      <c r="F2" s="296" t="s">
        <v>34</v>
      </c>
      <c r="G2" s="298" t="s">
        <v>251</v>
      </c>
      <c r="H2" s="298" t="s">
        <v>252</v>
      </c>
      <c r="I2" s="297"/>
      <c r="J2" s="296" t="s">
        <v>66</v>
      </c>
      <c r="K2" s="298" t="s">
        <v>251</v>
      </c>
      <c r="L2" s="298" t="s">
        <v>252</v>
      </c>
      <c r="M2" s="297"/>
    </row>
    <row r="3" spans="1:13" ht="12.75" customHeight="1">
      <c r="A3" s="494" t="s">
        <v>19</v>
      </c>
      <c r="B3" s="395" t="s">
        <v>102</v>
      </c>
      <c r="C3" s="406">
        <v>18.76</v>
      </c>
      <c r="D3" s="406">
        <v>18.433</v>
      </c>
      <c r="E3" s="410">
        <f aca="true" t="shared" si="0" ref="E3:E8">MAX(C3:D3)</f>
        <v>18.76</v>
      </c>
      <c r="F3" s="398" t="s">
        <v>102</v>
      </c>
      <c r="G3" s="406">
        <v>19.841</v>
      </c>
      <c r="H3" s="406">
        <v>19.946</v>
      </c>
      <c r="I3" s="410">
        <v>19.946</v>
      </c>
      <c r="J3" s="398" t="s">
        <v>102</v>
      </c>
      <c r="K3" s="406">
        <v>18.833</v>
      </c>
      <c r="L3" s="406">
        <v>18.883</v>
      </c>
      <c r="M3" s="410">
        <f>MAX(K3:L3)</f>
        <v>18.883</v>
      </c>
    </row>
    <row r="4" spans="1:13" ht="12.75" customHeight="1">
      <c r="A4" s="445" t="s">
        <v>23</v>
      </c>
      <c r="B4" s="396" t="s">
        <v>475</v>
      </c>
      <c r="C4" s="405">
        <v>21.085</v>
      </c>
      <c r="D4" s="405">
        <v>21.786</v>
      </c>
      <c r="E4" s="408">
        <f t="shared" si="0"/>
        <v>21.786</v>
      </c>
      <c r="F4" s="399" t="s">
        <v>344</v>
      </c>
      <c r="G4" s="405">
        <v>22.833</v>
      </c>
      <c r="H4" s="405">
        <v>22.433</v>
      </c>
      <c r="I4" s="408">
        <f>MAX(G4:H4)</f>
        <v>22.833</v>
      </c>
      <c r="J4" s="399" t="s">
        <v>350</v>
      </c>
      <c r="K4" s="405">
        <v>18.933</v>
      </c>
      <c r="L4" s="405">
        <v>19.348</v>
      </c>
      <c r="M4" s="408">
        <v>19.348</v>
      </c>
    </row>
    <row r="5" spans="1:13" ht="12.75" customHeight="1" thickBot="1">
      <c r="A5" s="445" t="s">
        <v>22</v>
      </c>
      <c r="B5" s="396" t="s">
        <v>343</v>
      </c>
      <c r="C5" s="405">
        <v>19.964</v>
      </c>
      <c r="D5" s="405">
        <v>22.933</v>
      </c>
      <c r="E5" s="408">
        <f t="shared" si="0"/>
        <v>22.933</v>
      </c>
      <c r="F5" s="495" t="s">
        <v>645</v>
      </c>
      <c r="G5" s="496">
        <v>23.033</v>
      </c>
      <c r="H5" s="496">
        <v>23.033</v>
      </c>
      <c r="I5" s="497">
        <v>23.033</v>
      </c>
      <c r="J5" s="414" t="s">
        <v>475</v>
      </c>
      <c r="K5" s="412">
        <v>38.982</v>
      </c>
      <c r="L5" s="412">
        <v>38.333</v>
      </c>
      <c r="M5" s="413">
        <f>MAX(K5:L5)</f>
        <v>38.982</v>
      </c>
    </row>
    <row r="6" spans="1:13" ht="12.75" customHeight="1">
      <c r="A6" s="445" t="s">
        <v>20</v>
      </c>
      <c r="B6" s="396" t="s">
        <v>164</v>
      </c>
      <c r="C6" s="405">
        <v>24.933</v>
      </c>
      <c r="D6" s="405">
        <v>24.634</v>
      </c>
      <c r="E6" s="408">
        <f t="shared" si="0"/>
        <v>24.933</v>
      </c>
      <c r="J6" s="74"/>
      <c r="K6" s="58"/>
      <c r="L6" s="58"/>
      <c r="M6" s="74"/>
    </row>
    <row r="7" spans="1:13" ht="12.75" customHeight="1">
      <c r="A7" s="445" t="s">
        <v>28</v>
      </c>
      <c r="B7" s="396" t="s">
        <v>342</v>
      </c>
      <c r="C7" s="405">
        <v>35.153</v>
      </c>
      <c r="D7" s="405">
        <v>35.29</v>
      </c>
      <c r="E7" s="408">
        <f t="shared" si="0"/>
        <v>35.29</v>
      </c>
      <c r="J7" s="74"/>
      <c r="K7" s="58"/>
      <c r="L7" s="58"/>
      <c r="M7" s="74"/>
    </row>
    <row r="8" spans="1:13" ht="12.75" customHeight="1" thickBot="1">
      <c r="A8" s="446" t="s">
        <v>25</v>
      </c>
      <c r="B8" s="397" t="s">
        <v>120</v>
      </c>
      <c r="C8" s="412">
        <v>36.294</v>
      </c>
      <c r="D8" s="412">
        <v>18.858</v>
      </c>
      <c r="E8" s="413">
        <f t="shared" si="0"/>
        <v>36.294</v>
      </c>
      <c r="J8" s="74"/>
      <c r="K8" s="58"/>
      <c r="L8" s="58"/>
      <c r="M8" s="74"/>
    </row>
    <row r="10" spans="1:13" ht="12.75" customHeight="1">
      <c r="A10" s="299" t="s">
        <v>110</v>
      </c>
      <c r="B10" s="418"/>
      <c r="C10" s="234"/>
      <c r="D10" s="234"/>
      <c r="E10" s="234"/>
      <c r="F10" s="45"/>
      <c r="H10" s="261"/>
      <c r="M10" s="442"/>
    </row>
    <row r="11" spans="1:9" ht="12.75" customHeight="1">
      <c r="A11" s="206" t="s">
        <v>283</v>
      </c>
      <c r="B11" s="471" t="s">
        <v>116</v>
      </c>
      <c r="C11" s="544" t="s">
        <v>68</v>
      </c>
      <c r="D11" s="545"/>
      <c r="E11" s="546"/>
      <c r="F11" s="472" t="s">
        <v>116</v>
      </c>
      <c r="G11" s="544" t="s">
        <v>352</v>
      </c>
      <c r="H11" s="545"/>
      <c r="I11" s="546"/>
    </row>
    <row r="12" spans="1:13" ht="12.75" customHeight="1">
      <c r="A12" s="206" t="s">
        <v>284</v>
      </c>
      <c r="B12" s="471" t="s">
        <v>49</v>
      </c>
      <c r="C12" s="544" t="s">
        <v>153</v>
      </c>
      <c r="D12" s="545"/>
      <c r="E12" s="546"/>
      <c r="F12" s="472" t="s">
        <v>49</v>
      </c>
      <c r="G12" s="544" t="s">
        <v>153</v>
      </c>
      <c r="H12" s="545"/>
      <c r="I12" s="546"/>
      <c r="M12" s="442"/>
    </row>
    <row r="13" spans="1:13" ht="12.75" customHeight="1">
      <c r="A13" s="206" t="s">
        <v>285</v>
      </c>
      <c r="B13" s="471" t="s">
        <v>51</v>
      </c>
      <c r="C13" s="544" t="s">
        <v>62</v>
      </c>
      <c r="D13" s="545"/>
      <c r="E13" s="546"/>
      <c r="F13" s="472" t="s">
        <v>46</v>
      </c>
      <c r="G13" s="544" t="s">
        <v>142</v>
      </c>
      <c r="H13" s="545"/>
      <c r="I13" s="546"/>
      <c r="M13" s="442"/>
    </row>
    <row r="14" spans="1:13" ht="12.75" customHeight="1">
      <c r="A14" s="206" t="s">
        <v>45</v>
      </c>
      <c r="B14" s="471" t="s">
        <v>136</v>
      </c>
      <c r="C14" s="544" t="s">
        <v>643</v>
      </c>
      <c r="D14" s="545"/>
      <c r="E14" s="546"/>
      <c r="F14" s="472" t="s">
        <v>50</v>
      </c>
      <c r="G14" s="544" t="s">
        <v>154</v>
      </c>
      <c r="H14" s="545"/>
      <c r="I14" s="546"/>
      <c r="M14" s="442"/>
    </row>
    <row r="15" spans="1:13" ht="12.75" customHeight="1">
      <c r="A15" s="206" t="s">
        <v>286</v>
      </c>
      <c r="B15" s="471" t="s">
        <v>161</v>
      </c>
      <c r="C15" s="544" t="s">
        <v>10</v>
      </c>
      <c r="D15" s="545"/>
      <c r="E15" s="546"/>
      <c r="F15" s="472" t="s">
        <v>175</v>
      </c>
      <c r="G15" s="544" t="s">
        <v>10</v>
      </c>
      <c r="H15" s="545"/>
      <c r="I15" s="546"/>
      <c r="M15" s="442"/>
    </row>
    <row r="16" spans="1:13" ht="12.75" customHeight="1">
      <c r="A16" s="206" t="s">
        <v>251</v>
      </c>
      <c r="B16" s="471" t="s">
        <v>196</v>
      </c>
      <c r="C16" s="544" t="s">
        <v>175</v>
      </c>
      <c r="D16" s="545"/>
      <c r="E16" s="546"/>
      <c r="F16" s="472" t="s">
        <v>161</v>
      </c>
      <c r="G16" s="544" t="s">
        <v>175</v>
      </c>
      <c r="H16" s="545"/>
      <c r="I16" s="546"/>
      <c r="M16" s="442"/>
    </row>
    <row r="17" spans="1:13" ht="12.75" customHeight="1">
      <c r="A17" s="206" t="s">
        <v>252</v>
      </c>
      <c r="B17" s="471" t="s">
        <v>175</v>
      </c>
      <c r="C17" s="544" t="s">
        <v>197</v>
      </c>
      <c r="D17" s="545"/>
      <c r="E17" s="546"/>
      <c r="F17" s="472" t="s">
        <v>195</v>
      </c>
      <c r="G17" s="544" t="s">
        <v>155</v>
      </c>
      <c r="H17" s="545"/>
      <c r="I17" s="546"/>
      <c r="M17" s="442"/>
    </row>
    <row r="18" spans="6:13" ht="12.75" customHeight="1">
      <c r="F18" s="491"/>
      <c r="H18" s="261"/>
      <c r="M18" s="442"/>
    </row>
    <row r="19" ht="12.75" customHeight="1">
      <c r="F19" s="491"/>
    </row>
    <row r="20" ht="12.75" customHeight="1">
      <c r="F20" s="491"/>
    </row>
    <row r="21" ht="12.75" customHeight="1">
      <c r="F21" s="491"/>
    </row>
    <row r="22" ht="12.75" customHeight="1">
      <c r="F22" s="491"/>
    </row>
    <row r="23" ht="12.75" customHeight="1">
      <c r="F23" s="491"/>
    </row>
    <row r="24" ht="12.75" customHeight="1">
      <c r="F24" s="491"/>
    </row>
    <row r="26" spans="1:6" ht="12.75" customHeight="1">
      <c r="A26" s="492"/>
      <c r="F26" s="493"/>
    </row>
    <row r="27" ht="12.75" customHeight="1">
      <c r="F27" s="491"/>
    </row>
    <row r="28" ht="12.75" customHeight="1">
      <c r="F28" s="491"/>
    </row>
  </sheetData>
  <sheetProtection/>
  <mergeCells count="14">
    <mergeCell ref="G12:I12"/>
    <mergeCell ref="G13:I13"/>
    <mergeCell ref="G14:I14"/>
    <mergeCell ref="G15:I15"/>
    <mergeCell ref="G16:I16"/>
    <mergeCell ref="G17:I17"/>
    <mergeCell ref="C17:E17"/>
    <mergeCell ref="C16:E16"/>
    <mergeCell ref="G11:I11"/>
    <mergeCell ref="C11:E11"/>
    <mergeCell ref="C12:E12"/>
    <mergeCell ref="C13:E13"/>
    <mergeCell ref="C14:E14"/>
    <mergeCell ref="C15:E1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U1"/>
    </sheetView>
  </sheetViews>
  <sheetFormatPr defaultColWidth="9.00390625" defaultRowHeight="12.75"/>
  <cols>
    <col min="1" max="1" width="18.25390625" style="22" bestFit="1" customWidth="1"/>
    <col min="2" max="2" width="4.25390625" style="7" customWidth="1"/>
    <col min="3" max="3" width="8.75390625" style="7" bestFit="1" customWidth="1"/>
    <col min="4" max="4" width="8.25390625" style="23" bestFit="1" customWidth="1"/>
    <col min="5" max="5" width="4.25390625" style="7" bestFit="1" customWidth="1"/>
    <col min="6" max="6" width="8.25390625" style="23" bestFit="1" customWidth="1"/>
    <col min="7" max="7" width="4.25390625" style="7" customWidth="1"/>
    <col min="8" max="8" width="8.75390625" style="7" bestFit="1" customWidth="1"/>
    <col min="9" max="9" width="8.25390625" style="23" bestFit="1" customWidth="1"/>
    <col min="10" max="10" width="4.25390625" style="7" customWidth="1"/>
    <col min="11" max="11" width="8.25390625" style="23" bestFit="1" customWidth="1"/>
    <col min="12" max="12" width="9.75390625" style="119" bestFit="1" customWidth="1"/>
    <col min="13" max="13" width="8.75390625" style="24" bestFit="1" customWidth="1"/>
    <col min="14" max="14" width="10.00390625" style="7" bestFit="1" customWidth="1"/>
    <col min="15" max="15" width="8.75390625" style="7" bestFit="1" customWidth="1"/>
    <col min="16" max="16" width="8.25390625" style="23" bestFit="1" customWidth="1"/>
    <col min="17" max="17" width="9.125" style="28" bestFit="1" customWidth="1"/>
    <col min="18" max="18" width="8.75390625" style="7" bestFit="1" customWidth="1"/>
    <col min="19" max="19" width="8.375" style="120" bestFit="1" customWidth="1"/>
    <col min="20" max="20" width="24.25390625" style="52" bestFit="1" customWidth="1"/>
    <col min="21" max="21" width="24.00390625" style="25" bestFit="1" customWidth="1"/>
    <col min="22" max="22" width="9.125" style="1" customWidth="1"/>
  </cols>
  <sheetData>
    <row r="1" spans="1:21" ht="27" thickBot="1">
      <c r="A1" s="573" t="s">
        <v>52</v>
      </c>
      <c r="B1" s="574"/>
      <c r="C1" s="574"/>
      <c r="D1" s="574"/>
      <c r="E1" s="575"/>
      <c r="F1" s="575"/>
      <c r="G1" s="575"/>
      <c r="H1" s="575"/>
      <c r="I1" s="575"/>
      <c r="J1" s="575"/>
      <c r="K1" s="575"/>
      <c r="L1" s="575"/>
      <c r="M1" s="575"/>
      <c r="N1" s="574"/>
      <c r="O1" s="574"/>
      <c r="P1" s="574"/>
      <c r="Q1" s="574"/>
      <c r="R1" s="574"/>
      <c r="S1" s="574"/>
      <c r="T1" s="574"/>
      <c r="U1" s="576"/>
    </row>
    <row r="2" spans="1:21" ht="12.75">
      <c r="A2" s="3" t="s">
        <v>53</v>
      </c>
      <c r="B2" s="4" t="s">
        <v>81</v>
      </c>
      <c r="C2" s="5" t="s">
        <v>54</v>
      </c>
      <c r="D2" s="6" t="s">
        <v>55</v>
      </c>
      <c r="E2" s="4" t="s">
        <v>80</v>
      </c>
      <c r="F2" s="6" t="s">
        <v>55</v>
      </c>
      <c r="G2" s="4" t="s">
        <v>79</v>
      </c>
      <c r="H2" s="5" t="s">
        <v>54</v>
      </c>
      <c r="I2" s="6" t="s">
        <v>55</v>
      </c>
      <c r="J2" s="4" t="s">
        <v>78</v>
      </c>
      <c r="K2" s="6" t="s">
        <v>55</v>
      </c>
      <c r="L2" s="4" t="s">
        <v>66</v>
      </c>
      <c r="M2" s="5" t="s">
        <v>54</v>
      </c>
      <c r="N2" s="6" t="s">
        <v>55</v>
      </c>
      <c r="O2" s="115" t="s">
        <v>56</v>
      </c>
      <c r="P2" s="104" t="s">
        <v>54</v>
      </c>
      <c r="Q2" s="27" t="s">
        <v>57</v>
      </c>
      <c r="R2" s="5" t="s">
        <v>54</v>
      </c>
      <c r="S2" s="6" t="s">
        <v>58</v>
      </c>
      <c r="T2" s="49" t="s">
        <v>59</v>
      </c>
      <c r="U2" s="29" t="s">
        <v>60</v>
      </c>
    </row>
    <row r="3" spans="1:21" ht="12.75">
      <c r="A3" s="8" t="s">
        <v>175</v>
      </c>
      <c r="B3" s="9">
        <v>3</v>
      </c>
      <c r="C3" s="10">
        <v>1</v>
      </c>
      <c r="D3" s="11">
        <f>B3/12</f>
        <v>0.25</v>
      </c>
      <c r="E3" s="12"/>
      <c r="F3" s="11">
        <f>E3/1</f>
        <v>0</v>
      </c>
      <c r="G3" s="9">
        <v>1</v>
      </c>
      <c r="H3" s="10">
        <v>1</v>
      </c>
      <c r="I3" s="11">
        <f>G3/11</f>
        <v>0.09090909090909091</v>
      </c>
      <c r="J3" s="12">
        <v>1</v>
      </c>
      <c r="K3" s="11">
        <f>J3/2</f>
        <v>0.5</v>
      </c>
      <c r="L3" s="13">
        <v>1</v>
      </c>
      <c r="M3" s="14">
        <v>1</v>
      </c>
      <c r="N3" s="11">
        <f>L3/10</f>
        <v>0.1</v>
      </c>
      <c r="O3" s="116"/>
      <c r="P3" s="105"/>
      <c r="Q3" s="131">
        <f>B3+E3+G3+J3+L3+O3</f>
        <v>6</v>
      </c>
      <c r="R3" s="133">
        <f>C3+H3+M3+P3</f>
        <v>3</v>
      </c>
      <c r="S3" s="57">
        <v>3</v>
      </c>
      <c r="T3" s="36" t="s">
        <v>69</v>
      </c>
      <c r="U3" s="290" t="s">
        <v>69</v>
      </c>
    </row>
    <row r="4" spans="1:21" ht="12.75">
      <c r="A4" s="8" t="s">
        <v>227</v>
      </c>
      <c r="B4" s="9">
        <v>4</v>
      </c>
      <c r="C4" s="10"/>
      <c r="D4" s="11">
        <f aca="true" t="shared" si="0" ref="D4:D49">B4/12</f>
        <v>0.3333333333333333</v>
      </c>
      <c r="E4" s="12"/>
      <c r="F4" s="11">
        <f aca="true" t="shared" si="1" ref="F4:F49">E4/1</f>
        <v>0</v>
      </c>
      <c r="G4" s="9"/>
      <c r="H4" s="10"/>
      <c r="I4" s="11">
        <f aca="true" t="shared" si="2" ref="I4:I49">G4/11</f>
        <v>0</v>
      </c>
      <c r="J4" s="12"/>
      <c r="K4" s="11">
        <f aca="true" t="shared" si="3" ref="K4:K49">J4/2</f>
        <v>0</v>
      </c>
      <c r="L4" s="13"/>
      <c r="M4" s="14"/>
      <c r="N4" s="11">
        <f aca="true" t="shared" si="4" ref="N4:N49">L4/10</f>
        <v>0</v>
      </c>
      <c r="O4" s="116">
        <v>5</v>
      </c>
      <c r="P4" s="105">
        <v>1</v>
      </c>
      <c r="Q4" s="131">
        <f>B4+E4+G4+J4+L4+O4</f>
        <v>9</v>
      </c>
      <c r="R4" s="133">
        <f aca="true" t="shared" si="5" ref="R4:R22">C4+H4+M4+P4</f>
        <v>1</v>
      </c>
      <c r="S4" s="57">
        <v>8</v>
      </c>
      <c r="T4" s="36" t="s">
        <v>69</v>
      </c>
      <c r="U4" s="290" t="s">
        <v>69</v>
      </c>
    </row>
    <row r="5" spans="1:21" ht="12.75">
      <c r="A5" s="8" t="s">
        <v>47</v>
      </c>
      <c r="B5" s="9">
        <v>3</v>
      </c>
      <c r="C5" s="10"/>
      <c r="D5" s="11">
        <f t="shared" si="0"/>
        <v>0.25</v>
      </c>
      <c r="E5" s="12">
        <v>1</v>
      </c>
      <c r="F5" s="11">
        <f t="shared" si="1"/>
        <v>1</v>
      </c>
      <c r="G5" s="9"/>
      <c r="H5" s="10"/>
      <c r="I5" s="11">
        <f t="shared" si="2"/>
        <v>0</v>
      </c>
      <c r="J5" s="12"/>
      <c r="K5" s="11">
        <f t="shared" si="3"/>
        <v>0</v>
      </c>
      <c r="L5" s="13">
        <v>8</v>
      </c>
      <c r="M5" s="14">
        <v>3</v>
      </c>
      <c r="N5" s="11">
        <f t="shared" si="4"/>
        <v>0.8</v>
      </c>
      <c r="O5" s="116"/>
      <c r="P5" s="105"/>
      <c r="Q5" s="131">
        <f>B5+E5+G5+J5+L5+O5</f>
        <v>12</v>
      </c>
      <c r="R5" s="133">
        <f t="shared" si="5"/>
        <v>3</v>
      </c>
      <c r="S5" s="57">
        <v>9</v>
      </c>
      <c r="T5" s="36" t="s">
        <v>656</v>
      </c>
      <c r="U5" s="31" t="s">
        <v>14</v>
      </c>
    </row>
    <row r="6" spans="1:21" ht="12.75">
      <c r="A6" s="8" t="s">
        <v>195</v>
      </c>
      <c r="B6" s="9"/>
      <c r="C6" s="10"/>
      <c r="D6" s="11">
        <f t="shared" si="0"/>
        <v>0</v>
      </c>
      <c r="E6" s="12"/>
      <c r="F6" s="11">
        <f t="shared" si="1"/>
        <v>0</v>
      </c>
      <c r="G6" s="9"/>
      <c r="H6" s="10"/>
      <c r="I6" s="11">
        <f t="shared" si="2"/>
        <v>0</v>
      </c>
      <c r="J6" s="12"/>
      <c r="K6" s="11">
        <f t="shared" si="3"/>
        <v>0</v>
      </c>
      <c r="L6" s="13">
        <v>7</v>
      </c>
      <c r="M6" s="14">
        <v>3</v>
      </c>
      <c r="N6" s="11">
        <f t="shared" si="4"/>
        <v>0.7</v>
      </c>
      <c r="O6" s="116"/>
      <c r="P6" s="105"/>
      <c r="Q6" s="131">
        <f>B6+E6+G6+J6+L6+O6</f>
        <v>7</v>
      </c>
      <c r="R6" s="133">
        <f t="shared" si="5"/>
        <v>3</v>
      </c>
      <c r="S6" s="57">
        <v>7</v>
      </c>
      <c r="T6" s="36" t="s">
        <v>666</v>
      </c>
      <c r="U6" s="291" t="s">
        <v>69</v>
      </c>
    </row>
    <row r="7" spans="1:21" ht="12.75">
      <c r="A7" s="8" t="s">
        <v>491</v>
      </c>
      <c r="B7" s="9">
        <v>1</v>
      </c>
      <c r="C7" s="10"/>
      <c r="D7" s="11">
        <f t="shared" si="0"/>
        <v>0.08333333333333333</v>
      </c>
      <c r="E7" s="12"/>
      <c r="F7" s="11">
        <f t="shared" si="1"/>
        <v>0</v>
      </c>
      <c r="G7" s="9"/>
      <c r="H7" s="10"/>
      <c r="I7" s="11">
        <f t="shared" si="2"/>
        <v>0</v>
      </c>
      <c r="J7" s="12"/>
      <c r="K7" s="11">
        <f t="shared" si="3"/>
        <v>0</v>
      </c>
      <c r="L7" s="13"/>
      <c r="M7" s="14"/>
      <c r="N7" s="11">
        <f t="shared" si="4"/>
        <v>0</v>
      </c>
      <c r="O7" s="116"/>
      <c r="P7" s="105"/>
      <c r="Q7" s="131">
        <f>B7+E7+G7+J7+L7+O7</f>
        <v>1</v>
      </c>
      <c r="R7" s="133">
        <v>0</v>
      </c>
      <c r="S7" s="57">
        <v>1</v>
      </c>
      <c r="T7" s="36" t="s">
        <v>69</v>
      </c>
      <c r="U7" s="291" t="s">
        <v>69</v>
      </c>
    </row>
    <row r="8" spans="1:21" ht="12.75">
      <c r="A8" s="8" t="s">
        <v>288</v>
      </c>
      <c r="B8" s="9"/>
      <c r="C8" s="10"/>
      <c r="D8" s="11">
        <f t="shared" si="0"/>
        <v>0</v>
      </c>
      <c r="E8" s="12"/>
      <c r="F8" s="11">
        <f t="shared" si="1"/>
        <v>0</v>
      </c>
      <c r="G8" s="9"/>
      <c r="H8" s="10"/>
      <c r="I8" s="11">
        <f t="shared" si="2"/>
        <v>0</v>
      </c>
      <c r="J8" s="12"/>
      <c r="K8" s="11">
        <f t="shared" si="3"/>
        <v>0</v>
      </c>
      <c r="L8" s="13">
        <v>2</v>
      </c>
      <c r="M8" s="14"/>
      <c r="N8" s="11">
        <f t="shared" si="4"/>
        <v>0.2</v>
      </c>
      <c r="O8" s="116"/>
      <c r="P8" s="105"/>
      <c r="Q8" s="131">
        <f aca="true" t="shared" si="6" ref="Q8:Q32">B8+E8+G8+J8+L8+O8</f>
        <v>2</v>
      </c>
      <c r="R8" s="133">
        <f t="shared" si="5"/>
        <v>0</v>
      </c>
      <c r="S8" s="57">
        <v>2</v>
      </c>
      <c r="T8" s="36" t="s">
        <v>69</v>
      </c>
      <c r="U8" s="291" t="s">
        <v>69</v>
      </c>
    </row>
    <row r="9" spans="1:21" ht="12.75">
      <c r="A9" s="8" t="s">
        <v>49</v>
      </c>
      <c r="B9" s="9">
        <v>10</v>
      </c>
      <c r="C9" s="10">
        <v>1</v>
      </c>
      <c r="D9" s="11">
        <f t="shared" si="0"/>
        <v>0.8333333333333334</v>
      </c>
      <c r="E9" s="12">
        <v>1</v>
      </c>
      <c r="F9" s="11">
        <f t="shared" si="1"/>
        <v>1</v>
      </c>
      <c r="G9" s="9"/>
      <c r="H9" s="10"/>
      <c r="I9" s="11">
        <f t="shared" si="2"/>
        <v>0</v>
      </c>
      <c r="J9" s="12"/>
      <c r="K9" s="11">
        <f t="shared" si="3"/>
        <v>0</v>
      </c>
      <c r="L9" s="13">
        <v>8</v>
      </c>
      <c r="M9" s="14">
        <v>3</v>
      </c>
      <c r="N9" s="11">
        <f t="shared" si="4"/>
        <v>0.8</v>
      </c>
      <c r="O9" s="116"/>
      <c r="P9" s="105"/>
      <c r="Q9" s="131">
        <f t="shared" si="6"/>
        <v>19</v>
      </c>
      <c r="R9" s="133">
        <f t="shared" si="5"/>
        <v>4</v>
      </c>
      <c r="S9" s="57">
        <v>10</v>
      </c>
      <c r="T9" s="36" t="s">
        <v>655</v>
      </c>
      <c r="U9" s="197">
        <v>14.3</v>
      </c>
    </row>
    <row r="10" spans="1:21" ht="12.75">
      <c r="A10" s="8" t="s">
        <v>161</v>
      </c>
      <c r="B10" s="9">
        <v>1</v>
      </c>
      <c r="C10" s="10">
        <v>1</v>
      </c>
      <c r="D10" s="11">
        <f t="shared" si="0"/>
        <v>0.08333333333333333</v>
      </c>
      <c r="E10" s="12"/>
      <c r="F10" s="11">
        <f t="shared" si="1"/>
        <v>0</v>
      </c>
      <c r="G10" s="9"/>
      <c r="H10" s="10"/>
      <c r="I10" s="11">
        <f t="shared" si="2"/>
        <v>0</v>
      </c>
      <c r="J10" s="12"/>
      <c r="K10" s="11">
        <f t="shared" si="3"/>
        <v>0</v>
      </c>
      <c r="L10" s="13">
        <v>2</v>
      </c>
      <c r="M10" s="14">
        <v>1</v>
      </c>
      <c r="N10" s="11">
        <f t="shared" si="4"/>
        <v>0.2</v>
      </c>
      <c r="O10" s="116"/>
      <c r="P10" s="105"/>
      <c r="Q10" s="131">
        <f t="shared" si="6"/>
        <v>3</v>
      </c>
      <c r="R10" s="133">
        <f t="shared" si="5"/>
        <v>2</v>
      </c>
      <c r="S10" s="57">
        <v>2</v>
      </c>
      <c r="T10" s="36" t="s">
        <v>69</v>
      </c>
      <c r="U10" s="240" t="s">
        <v>69</v>
      </c>
    </row>
    <row r="11" spans="1:21" ht="12.75">
      <c r="A11" s="8" t="s">
        <v>50</v>
      </c>
      <c r="B11" s="9"/>
      <c r="C11" s="10"/>
      <c r="D11" s="11">
        <f t="shared" si="0"/>
        <v>0</v>
      </c>
      <c r="E11" s="12">
        <v>1</v>
      </c>
      <c r="F11" s="11">
        <f t="shared" si="1"/>
        <v>1</v>
      </c>
      <c r="G11" s="9"/>
      <c r="H11" s="10"/>
      <c r="I11" s="11">
        <f t="shared" si="2"/>
        <v>0</v>
      </c>
      <c r="J11" s="12"/>
      <c r="K11" s="11">
        <f t="shared" si="3"/>
        <v>0</v>
      </c>
      <c r="L11" s="12">
        <v>8</v>
      </c>
      <c r="M11" s="35">
        <v>4</v>
      </c>
      <c r="N11" s="11">
        <f t="shared" si="4"/>
        <v>0.8</v>
      </c>
      <c r="O11" s="116"/>
      <c r="P11" s="105"/>
      <c r="Q11" s="131">
        <f t="shared" si="6"/>
        <v>9</v>
      </c>
      <c r="R11" s="133">
        <f t="shared" si="5"/>
        <v>4</v>
      </c>
      <c r="S11" s="57">
        <v>8</v>
      </c>
      <c r="T11" s="224" t="s">
        <v>657</v>
      </c>
      <c r="U11" s="30" t="s">
        <v>76</v>
      </c>
    </row>
    <row r="12" spans="1:21" ht="12.75">
      <c r="A12" s="8" t="s">
        <v>116</v>
      </c>
      <c r="B12" s="9">
        <v>12</v>
      </c>
      <c r="C12" s="10">
        <v>1</v>
      </c>
      <c r="D12" s="11">
        <f t="shared" si="0"/>
        <v>1</v>
      </c>
      <c r="E12" s="12"/>
      <c r="F12" s="11">
        <f t="shared" si="1"/>
        <v>0</v>
      </c>
      <c r="G12" s="9"/>
      <c r="H12" s="10"/>
      <c r="I12" s="11">
        <f t="shared" si="2"/>
        <v>0</v>
      </c>
      <c r="J12" s="12"/>
      <c r="K12" s="11">
        <f t="shared" si="3"/>
        <v>0</v>
      </c>
      <c r="L12" s="12">
        <v>10</v>
      </c>
      <c r="M12" s="35">
        <v>4</v>
      </c>
      <c r="N12" s="11">
        <f t="shared" si="4"/>
        <v>1</v>
      </c>
      <c r="O12" s="116">
        <v>8</v>
      </c>
      <c r="P12" s="105">
        <v>1</v>
      </c>
      <c r="Q12" s="131">
        <f t="shared" si="6"/>
        <v>30</v>
      </c>
      <c r="R12" s="133">
        <f t="shared" si="5"/>
        <v>6</v>
      </c>
      <c r="S12" s="57">
        <v>15</v>
      </c>
      <c r="T12" s="36" t="s">
        <v>655</v>
      </c>
      <c r="U12" s="47" t="s">
        <v>69</v>
      </c>
    </row>
    <row r="13" spans="1:21" ht="12.75">
      <c r="A13" s="8" t="s">
        <v>196</v>
      </c>
      <c r="B13" s="9">
        <v>12</v>
      </c>
      <c r="C13" s="10">
        <v>1</v>
      </c>
      <c r="D13" s="11">
        <f t="shared" si="0"/>
        <v>1</v>
      </c>
      <c r="E13" s="12"/>
      <c r="F13" s="11">
        <f t="shared" si="1"/>
        <v>0</v>
      </c>
      <c r="G13" s="9"/>
      <c r="H13" s="10"/>
      <c r="I13" s="11">
        <f t="shared" si="2"/>
        <v>0</v>
      </c>
      <c r="J13" s="12"/>
      <c r="K13" s="11">
        <f t="shared" si="3"/>
        <v>0</v>
      </c>
      <c r="L13" s="12"/>
      <c r="M13" s="35"/>
      <c r="N13" s="11">
        <f t="shared" si="4"/>
        <v>0</v>
      </c>
      <c r="O13" s="116"/>
      <c r="P13" s="105"/>
      <c r="Q13" s="131">
        <f t="shared" si="6"/>
        <v>12</v>
      </c>
      <c r="R13" s="133">
        <f t="shared" si="5"/>
        <v>1</v>
      </c>
      <c r="S13" s="57">
        <v>12</v>
      </c>
      <c r="T13" s="50" t="s">
        <v>670</v>
      </c>
      <c r="U13" s="47" t="s">
        <v>198</v>
      </c>
    </row>
    <row r="14" spans="1:21" ht="12.75">
      <c r="A14" s="8" t="s">
        <v>190</v>
      </c>
      <c r="B14" s="9"/>
      <c r="C14" s="10"/>
      <c r="D14" s="11">
        <f t="shared" si="0"/>
        <v>0</v>
      </c>
      <c r="E14" s="12"/>
      <c r="F14" s="11">
        <f t="shared" si="1"/>
        <v>0</v>
      </c>
      <c r="G14" s="9"/>
      <c r="H14" s="10"/>
      <c r="I14" s="11">
        <f t="shared" si="2"/>
        <v>0</v>
      </c>
      <c r="J14" s="12"/>
      <c r="K14" s="11">
        <f t="shared" si="3"/>
        <v>0</v>
      </c>
      <c r="L14" s="12">
        <v>3</v>
      </c>
      <c r="M14" s="35">
        <v>2</v>
      </c>
      <c r="N14" s="11">
        <f t="shared" si="4"/>
        <v>0.3</v>
      </c>
      <c r="O14" s="116"/>
      <c r="P14" s="105"/>
      <c r="Q14" s="131">
        <f t="shared" si="6"/>
        <v>3</v>
      </c>
      <c r="R14" s="133">
        <f t="shared" si="5"/>
        <v>2</v>
      </c>
      <c r="S14" s="57">
        <v>3</v>
      </c>
      <c r="T14" s="50" t="s">
        <v>69</v>
      </c>
      <c r="U14" s="47" t="s">
        <v>69</v>
      </c>
    </row>
    <row r="15" spans="1:21" ht="12.75">
      <c r="A15" s="8" t="s">
        <v>485</v>
      </c>
      <c r="B15" s="9">
        <v>1</v>
      </c>
      <c r="C15" s="10"/>
      <c r="D15" s="11">
        <f t="shared" si="0"/>
        <v>0.08333333333333333</v>
      </c>
      <c r="E15" s="12"/>
      <c r="F15" s="11">
        <f t="shared" si="1"/>
        <v>0</v>
      </c>
      <c r="G15" s="9"/>
      <c r="H15" s="10"/>
      <c r="I15" s="11">
        <f t="shared" si="2"/>
        <v>0</v>
      </c>
      <c r="J15" s="12"/>
      <c r="K15" s="11">
        <f t="shared" si="3"/>
        <v>0</v>
      </c>
      <c r="L15" s="12"/>
      <c r="M15" s="35"/>
      <c r="N15" s="11">
        <f t="shared" si="4"/>
        <v>0</v>
      </c>
      <c r="O15" s="441"/>
      <c r="P15" s="105"/>
      <c r="Q15" s="131">
        <f t="shared" si="6"/>
        <v>1</v>
      </c>
      <c r="R15" s="133">
        <v>0</v>
      </c>
      <c r="S15" s="57">
        <v>1</v>
      </c>
      <c r="T15" s="47" t="s">
        <v>69</v>
      </c>
      <c r="U15" s="47" t="s">
        <v>69</v>
      </c>
    </row>
    <row r="16" spans="1:21" ht="12.75">
      <c r="A16" s="8" t="s">
        <v>67</v>
      </c>
      <c r="B16" s="9">
        <v>5</v>
      </c>
      <c r="C16" s="10"/>
      <c r="D16" s="11">
        <f t="shared" si="0"/>
        <v>0.4166666666666667</v>
      </c>
      <c r="E16" s="12"/>
      <c r="F16" s="11">
        <f t="shared" si="1"/>
        <v>0</v>
      </c>
      <c r="G16" s="9"/>
      <c r="H16" s="10"/>
      <c r="I16" s="11">
        <f t="shared" si="2"/>
        <v>0</v>
      </c>
      <c r="J16" s="12"/>
      <c r="K16" s="11">
        <f t="shared" si="3"/>
        <v>0</v>
      </c>
      <c r="L16" s="13"/>
      <c r="M16" s="14"/>
      <c r="N16" s="11">
        <f t="shared" si="4"/>
        <v>0</v>
      </c>
      <c r="O16" s="116"/>
      <c r="P16" s="105"/>
      <c r="Q16" s="131">
        <f t="shared" si="6"/>
        <v>5</v>
      </c>
      <c r="R16" s="133">
        <f t="shared" si="5"/>
        <v>0</v>
      </c>
      <c r="S16" s="57">
        <v>5</v>
      </c>
      <c r="T16" s="36" t="s">
        <v>658</v>
      </c>
      <c r="U16" s="36" t="s">
        <v>2</v>
      </c>
    </row>
    <row r="17" spans="1:22" s="85" customFormat="1" ht="12.75">
      <c r="A17" s="8" t="s">
        <v>46</v>
      </c>
      <c r="B17" s="9">
        <v>2</v>
      </c>
      <c r="C17" s="10"/>
      <c r="D17" s="11">
        <f t="shared" si="0"/>
        <v>0.16666666666666666</v>
      </c>
      <c r="E17" s="97"/>
      <c r="F17" s="11">
        <f t="shared" si="1"/>
        <v>0</v>
      </c>
      <c r="G17" s="9"/>
      <c r="H17" s="10"/>
      <c r="I17" s="11">
        <f t="shared" si="2"/>
        <v>0</v>
      </c>
      <c r="J17" s="97"/>
      <c r="K17" s="11">
        <f t="shared" si="3"/>
        <v>0</v>
      </c>
      <c r="L17" s="97">
        <v>7</v>
      </c>
      <c r="M17" s="223">
        <v>3</v>
      </c>
      <c r="N17" s="11">
        <f t="shared" si="4"/>
        <v>0.7</v>
      </c>
      <c r="O17" s="116"/>
      <c r="P17" s="105"/>
      <c r="Q17" s="131">
        <f t="shared" si="6"/>
        <v>9</v>
      </c>
      <c r="R17" s="133">
        <f t="shared" si="5"/>
        <v>3</v>
      </c>
      <c r="S17" s="57">
        <v>7</v>
      </c>
      <c r="T17" s="224" t="s">
        <v>657</v>
      </c>
      <c r="U17" s="225" t="s">
        <v>75</v>
      </c>
      <c r="V17" s="275"/>
    </row>
    <row r="18" spans="1:21" ht="12.75">
      <c r="A18" s="8" t="s">
        <v>51</v>
      </c>
      <c r="B18" s="9">
        <v>9</v>
      </c>
      <c r="C18" s="10">
        <v>1</v>
      </c>
      <c r="D18" s="11">
        <f t="shared" si="0"/>
        <v>0.75</v>
      </c>
      <c r="E18" s="12">
        <v>1</v>
      </c>
      <c r="F18" s="11">
        <f t="shared" si="1"/>
        <v>1</v>
      </c>
      <c r="G18" s="9"/>
      <c r="H18" s="10"/>
      <c r="I18" s="11">
        <f t="shared" si="2"/>
        <v>0</v>
      </c>
      <c r="J18" s="12"/>
      <c r="K18" s="11">
        <f t="shared" si="3"/>
        <v>0</v>
      </c>
      <c r="L18" s="13"/>
      <c r="M18" s="14"/>
      <c r="N18" s="11">
        <f t="shared" si="4"/>
        <v>0</v>
      </c>
      <c r="O18" s="116">
        <v>1</v>
      </c>
      <c r="P18" s="105"/>
      <c r="Q18" s="131">
        <f t="shared" si="6"/>
        <v>11</v>
      </c>
      <c r="R18" s="133">
        <f t="shared" si="5"/>
        <v>1</v>
      </c>
      <c r="S18" s="57">
        <v>9</v>
      </c>
      <c r="T18" s="36" t="s">
        <v>655</v>
      </c>
      <c r="U18" s="30" t="s">
        <v>75</v>
      </c>
    </row>
    <row r="19" spans="1:21" ht="12.75">
      <c r="A19" s="8" t="s">
        <v>0</v>
      </c>
      <c r="B19" s="9">
        <v>8</v>
      </c>
      <c r="C19" s="10"/>
      <c r="D19" s="11">
        <f t="shared" si="0"/>
        <v>0.6666666666666666</v>
      </c>
      <c r="E19" s="12"/>
      <c r="F19" s="11">
        <f t="shared" si="1"/>
        <v>0</v>
      </c>
      <c r="G19" s="9"/>
      <c r="H19" s="10"/>
      <c r="I19" s="11">
        <f t="shared" si="2"/>
        <v>0</v>
      </c>
      <c r="J19" s="12"/>
      <c r="K19" s="11">
        <f t="shared" si="3"/>
        <v>0</v>
      </c>
      <c r="L19" s="13"/>
      <c r="M19" s="14"/>
      <c r="N19" s="11">
        <f t="shared" si="4"/>
        <v>0</v>
      </c>
      <c r="O19" s="116">
        <v>1</v>
      </c>
      <c r="P19" s="105"/>
      <c r="Q19" s="131">
        <f t="shared" si="6"/>
        <v>9</v>
      </c>
      <c r="R19" s="133">
        <f t="shared" si="5"/>
        <v>0</v>
      </c>
      <c r="S19" s="57">
        <v>8</v>
      </c>
      <c r="T19" s="36" t="s">
        <v>655</v>
      </c>
      <c r="U19" s="47" t="s">
        <v>139</v>
      </c>
    </row>
    <row r="20" spans="1:22" s="85" customFormat="1" ht="12.75">
      <c r="A20" s="8" t="s">
        <v>583</v>
      </c>
      <c r="B20" s="9">
        <v>2</v>
      </c>
      <c r="C20" s="10"/>
      <c r="D20" s="11">
        <f t="shared" si="0"/>
        <v>0.16666666666666666</v>
      </c>
      <c r="E20" s="97"/>
      <c r="F20" s="11">
        <f t="shared" si="1"/>
        <v>0</v>
      </c>
      <c r="G20" s="9"/>
      <c r="H20" s="10"/>
      <c r="I20" s="11">
        <f t="shared" si="2"/>
        <v>0</v>
      </c>
      <c r="J20" s="97"/>
      <c r="K20" s="11">
        <f t="shared" si="3"/>
        <v>0</v>
      </c>
      <c r="L20" s="98"/>
      <c r="M20" s="99"/>
      <c r="N20" s="11">
        <f t="shared" si="4"/>
        <v>0</v>
      </c>
      <c r="O20" s="116"/>
      <c r="P20" s="105"/>
      <c r="Q20" s="131">
        <f t="shared" si="6"/>
        <v>2</v>
      </c>
      <c r="R20" s="133">
        <f t="shared" si="5"/>
        <v>0</v>
      </c>
      <c r="S20" s="57">
        <v>2</v>
      </c>
      <c r="T20" s="224" t="s">
        <v>69</v>
      </c>
      <c r="U20" s="225" t="s">
        <v>69</v>
      </c>
      <c r="V20" s="275"/>
    </row>
    <row r="21" spans="1:21" ht="12.75">
      <c r="A21" s="8" t="s">
        <v>91</v>
      </c>
      <c r="B21" s="9">
        <v>7</v>
      </c>
      <c r="C21" s="10"/>
      <c r="D21" s="11">
        <f t="shared" si="0"/>
        <v>0.5833333333333334</v>
      </c>
      <c r="E21" s="12">
        <v>1</v>
      </c>
      <c r="F21" s="11">
        <f t="shared" si="1"/>
        <v>1</v>
      </c>
      <c r="G21" s="9"/>
      <c r="H21" s="10"/>
      <c r="I21" s="11">
        <f t="shared" si="2"/>
        <v>0</v>
      </c>
      <c r="J21" s="12"/>
      <c r="K21" s="11">
        <f t="shared" si="3"/>
        <v>0</v>
      </c>
      <c r="L21" s="13">
        <v>9</v>
      </c>
      <c r="M21" s="14">
        <v>3</v>
      </c>
      <c r="N21" s="11">
        <f t="shared" si="4"/>
        <v>0.9</v>
      </c>
      <c r="O21" s="116">
        <v>5</v>
      </c>
      <c r="P21" s="105">
        <v>1</v>
      </c>
      <c r="Q21" s="131">
        <f t="shared" si="6"/>
        <v>22</v>
      </c>
      <c r="R21" s="133">
        <f t="shared" si="5"/>
        <v>4</v>
      </c>
      <c r="S21" s="57">
        <v>14</v>
      </c>
      <c r="T21" s="36" t="s">
        <v>655</v>
      </c>
      <c r="U21" s="47" t="s">
        <v>140</v>
      </c>
    </row>
    <row r="22" spans="1:22" s="85" customFormat="1" ht="12.75">
      <c r="A22" s="8" t="s">
        <v>48</v>
      </c>
      <c r="B22" s="9">
        <v>1</v>
      </c>
      <c r="C22" s="10"/>
      <c r="D22" s="11">
        <f t="shared" si="0"/>
        <v>0.08333333333333333</v>
      </c>
      <c r="E22" s="97"/>
      <c r="F22" s="11">
        <f t="shared" si="1"/>
        <v>0</v>
      </c>
      <c r="G22" s="9"/>
      <c r="H22" s="10"/>
      <c r="I22" s="11">
        <f t="shared" si="2"/>
        <v>0</v>
      </c>
      <c r="J22" s="12"/>
      <c r="K22" s="11">
        <f t="shared" si="3"/>
        <v>0</v>
      </c>
      <c r="L22" s="98">
        <v>1</v>
      </c>
      <c r="M22" s="99"/>
      <c r="N22" s="11">
        <f t="shared" si="4"/>
        <v>0.1</v>
      </c>
      <c r="O22" s="116">
        <v>1</v>
      </c>
      <c r="P22" s="105"/>
      <c r="Q22" s="131">
        <f t="shared" si="6"/>
        <v>3</v>
      </c>
      <c r="R22" s="133">
        <f t="shared" si="5"/>
        <v>0</v>
      </c>
      <c r="S22" s="57">
        <v>3</v>
      </c>
      <c r="T22" s="224" t="s">
        <v>660</v>
      </c>
      <c r="U22" s="47" t="s">
        <v>1</v>
      </c>
      <c r="V22" s="271"/>
    </row>
    <row r="23" spans="1:22" s="85" customFormat="1" ht="12.75">
      <c r="A23" s="38" t="s">
        <v>192</v>
      </c>
      <c r="B23" s="9"/>
      <c r="C23" s="130"/>
      <c r="D23" s="11">
        <f t="shared" si="0"/>
        <v>0</v>
      </c>
      <c r="E23" s="97"/>
      <c r="F23" s="11">
        <f t="shared" si="1"/>
        <v>0</v>
      </c>
      <c r="G23" s="9"/>
      <c r="H23" s="10"/>
      <c r="I23" s="11">
        <f t="shared" si="2"/>
        <v>0</v>
      </c>
      <c r="J23" s="12"/>
      <c r="K23" s="11">
        <f t="shared" si="3"/>
        <v>0</v>
      </c>
      <c r="L23" s="98">
        <v>3</v>
      </c>
      <c r="M23" s="99">
        <v>1</v>
      </c>
      <c r="N23" s="11">
        <f t="shared" si="4"/>
        <v>0.3</v>
      </c>
      <c r="O23" s="116"/>
      <c r="P23" s="105"/>
      <c r="Q23" s="131">
        <f t="shared" si="6"/>
        <v>3</v>
      </c>
      <c r="R23" s="133">
        <f aca="true" t="shared" si="7" ref="R23:R49">C23+H23+M23+P23</f>
        <v>1</v>
      </c>
      <c r="S23" s="57">
        <v>3</v>
      </c>
      <c r="T23" s="36" t="s">
        <v>69</v>
      </c>
      <c r="U23" s="47" t="s">
        <v>69</v>
      </c>
      <c r="V23" s="271"/>
    </row>
    <row r="24" spans="1:22" s="85" customFormat="1" ht="13.5" thickBot="1">
      <c r="A24" s="515" t="s">
        <v>136</v>
      </c>
      <c r="B24" s="516">
        <v>2</v>
      </c>
      <c r="C24" s="517">
        <v>1</v>
      </c>
      <c r="D24" s="134">
        <f t="shared" si="0"/>
        <v>0.16666666666666666</v>
      </c>
      <c r="E24" s="518">
        <v>1</v>
      </c>
      <c r="F24" s="134">
        <f t="shared" si="1"/>
        <v>1</v>
      </c>
      <c r="G24" s="516"/>
      <c r="H24" s="519"/>
      <c r="I24" s="134">
        <f t="shared" si="2"/>
        <v>0</v>
      </c>
      <c r="J24" s="520"/>
      <c r="K24" s="134">
        <f t="shared" si="3"/>
        <v>0</v>
      </c>
      <c r="L24" s="521"/>
      <c r="M24" s="522"/>
      <c r="N24" s="134">
        <f t="shared" si="4"/>
        <v>0</v>
      </c>
      <c r="O24" s="523"/>
      <c r="P24" s="524"/>
      <c r="Q24" s="525">
        <f t="shared" si="6"/>
        <v>3</v>
      </c>
      <c r="R24" s="83">
        <f t="shared" si="7"/>
        <v>1</v>
      </c>
      <c r="S24" s="526">
        <v>3</v>
      </c>
      <c r="T24" s="527" t="s">
        <v>659</v>
      </c>
      <c r="U24" s="528" t="s">
        <v>139</v>
      </c>
      <c r="V24" s="271"/>
    </row>
    <row r="25" spans="1:22" s="85" customFormat="1" ht="12.75">
      <c r="A25" s="276" t="s">
        <v>156</v>
      </c>
      <c r="B25" s="277"/>
      <c r="C25" s="278"/>
      <c r="D25" s="279">
        <f t="shared" si="0"/>
        <v>0</v>
      </c>
      <c r="E25" s="280"/>
      <c r="F25" s="279">
        <f t="shared" si="1"/>
        <v>0</v>
      </c>
      <c r="G25" s="277"/>
      <c r="H25" s="281"/>
      <c r="I25" s="279">
        <f t="shared" si="2"/>
        <v>0</v>
      </c>
      <c r="J25" s="280">
        <v>1</v>
      </c>
      <c r="K25" s="279">
        <f t="shared" si="3"/>
        <v>0.5</v>
      </c>
      <c r="L25" s="282">
        <v>2</v>
      </c>
      <c r="M25" s="283">
        <v>2</v>
      </c>
      <c r="N25" s="279">
        <f t="shared" si="4"/>
        <v>0.2</v>
      </c>
      <c r="O25" s="284"/>
      <c r="P25" s="285"/>
      <c r="Q25" s="286">
        <f t="shared" si="6"/>
        <v>3</v>
      </c>
      <c r="R25" s="283">
        <f t="shared" si="7"/>
        <v>2</v>
      </c>
      <c r="S25" s="287">
        <v>2</v>
      </c>
      <c r="T25" s="288" t="s">
        <v>69</v>
      </c>
      <c r="U25" s="289" t="s">
        <v>69</v>
      </c>
      <c r="V25" s="275"/>
    </row>
    <row r="26" spans="1:22" s="85" customFormat="1" ht="12.75">
      <c r="A26" s="53" t="s">
        <v>153</v>
      </c>
      <c r="B26" s="54"/>
      <c r="C26" s="143"/>
      <c r="D26" s="11">
        <f t="shared" si="0"/>
        <v>0</v>
      </c>
      <c r="E26" s="56"/>
      <c r="F26" s="11">
        <f t="shared" si="1"/>
        <v>0</v>
      </c>
      <c r="G26" s="54">
        <v>1</v>
      </c>
      <c r="H26" s="55">
        <v>1</v>
      </c>
      <c r="I26" s="11">
        <f t="shared" si="2"/>
        <v>0.09090909090909091</v>
      </c>
      <c r="J26" s="56">
        <v>1</v>
      </c>
      <c r="K26" s="11">
        <f t="shared" si="3"/>
        <v>0.5</v>
      </c>
      <c r="L26" s="144">
        <v>3</v>
      </c>
      <c r="M26" s="133">
        <v>3</v>
      </c>
      <c r="N26" s="11">
        <f t="shared" si="4"/>
        <v>0.3</v>
      </c>
      <c r="O26" s="190"/>
      <c r="P26" s="191"/>
      <c r="Q26" s="131">
        <f t="shared" si="6"/>
        <v>5</v>
      </c>
      <c r="R26" s="133">
        <f t="shared" si="7"/>
        <v>4</v>
      </c>
      <c r="S26" s="145">
        <v>4</v>
      </c>
      <c r="T26" s="146" t="s">
        <v>664</v>
      </c>
      <c r="U26" s="48" t="s">
        <v>205</v>
      </c>
      <c r="V26" s="275"/>
    </row>
    <row r="27" spans="1:22" s="85" customFormat="1" ht="12.75">
      <c r="A27" s="53" t="s">
        <v>137</v>
      </c>
      <c r="B27" s="54"/>
      <c r="C27" s="143"/>
      <c r="D27" s="11">
        <f t="shared" si="0"/>
        <v>0</v>
      </c>
      <c r="E27" s="56"/>
      <c r="F27" s="11">
        <f t="shared" si="1"/>
        <v>0</v>
      </c>
      <c r="G27" s="54">
        <v>10</v>
      </c>
      <c r="H27" s="55">
        <v>1</v>
      </c>
      <c r="I27" s="11">
        <f t="shared" si="2"/>
        <v>0.9090909090909091</v>
      </c>
      <c r="J27" s="56"/>
      <c r="K27" s="11">
        <f t="shared" si="3"/>
        <v>0</v>
      </c>
      <c r="L27" s="144"/>
      <c r="M27" s="133"/>
      <c r="N27" s="11">
        <f t="shared" si="4"/>
        <v>0</v>
      </c>
      <c r="O27" s="190"/>
      <c r="P27" s="191"/>
      <c r="Q27" s="131">
        <f t="shared" si="6"/>
        <v>10</v>
      </c>
      <c r="R27" s="133">
        <f t="shared" si="7"/>
        <v>1</v>
      </c>
      <c r="S27" s="145">
        <v>10</v>
      </c>
      <c r="T27" s="146" t="s">
        <v>661</v>
      </c>
      <c r="U27" s="48" t="s">
        <v>199</v>
      </c>
      <c r="V27" s="275"/>
    </row>
    <row r="28" spans="1:25" ht="12.75">
      <c r="A28" s="53" t="s">
        <v>61</v>
      </c>
      <c r="B28" s="54"/>
      <c r="C28" s="143"/>
      <c r="D28" s="11">
        <f t="shared" si="0"/>
        <v>0</v>
      </c>
      <c r="E28" s="56"/>
      <c r="F28" s="11">
        <f t="shared" si="1"/>
        <v>0</v>
      </c>
      <c r="G28" s="54">
        <v>2</v>
      </c>
      <c r="H28" s="55"/>
      <c r="I28" s="11">
        <f t="shared" si="2"/>
        <v>0.18181818181818182</v>
      </c>
      <c r="J28" s="56">
        <v>1</v>
      </c>
      <c r="K28" s="11">
        <f t="shared" si="3"/>
        <v>0.5</v>
      </c>
      <c r="L28" s="144"/>
      <c r="M28" s="133"/>
      <c r="N28" s="11">
        <f t="shared" si="4"/>
        <v>0</v>
      </c>
      <c r="O28" s="190"/>
      <c r="P28" s="191"/>
      <c r="Q28" s="131">
        <f t="shared" si="6"/>
        <v>3</v>
      </c>
      <c r="R28" s="133">
        <f t="shared" si="7"/>
        <v>0</v>
      </c>
      <c r="S28" s="145">
        <v>3</v>
      </c>
      <c r="T28" s="146" t="s">
        <v>662</v>
      </c>
      <c r="U28" s="48" t="s">
        <v>199</v>
      </c>
      <c r="Y28" s="85"/>
    </row>
    <row r="29" spans="1:25" ht="12.75">
      <c r="A29" s="53" t="s">
        <v>197</v>
      </c>
      <c r="B29" s="9"/>
      <c r="C29" s="130"/>
      <c r="D29" s="11">
        <f t="shared" si="0"/>
        <v>0</v>
      </c>
      <c r="E29" s="12"/>
      <c r="F29" s="11">
        <f t="shared" si="1"/>
        <v>0</v>
      </c>
      <c r="G29" s="54">
        <v>9</v>
      </c>
      <c r="H29" s="55">
        <v>2</v>
      </c>
      <c r="I29" s="11">
        <f t="shared" si="2"/>
        <v>0.8181818181818182</v>
      </c>
      <c r="J29" s="56"/>
      <c r="K29" s="11">
        <f t="shared" si="3"/>
        <v>0</v>
      </c>
      <c r="L29" s="13"/>
      <c r="M29" s="14"/>
      <c r="N29" s="11">
        <f t="shared" si="4"/>
        <v>0</v>
      </c>
      <c r="O29" s="116">
        <v>1</v>
      </c>
      <c r="P29" s="154"/>
      <c r="Q29" s="131">
        <f>B29+E29+G29+J29+L29+O29</f>
        <v>10</v>
      </c>
      <c r="R29" s="133">
        <f t="shared" si="7"/>
        <v>2</v>
      </c>
      <c r="S29" s="80">
        <v>9</v>
      </c>
      <c r="T29" s="48" t="s">
        <v>668</v>
      </c>
      <c r="U29" s="48" t="s">
        <v>69</v>
      </c>
      <c r="V29" s="199"/>
      <c r="Y29" s="85"/>
    </row>
    <row r="30" spans="1:25" ht="12.75">
      <c r="A30" s="53" t="s">
        <v>154</v>
      </c>
      <c r="B30" s="54"/>
      <c r="C30" s="143"/>
      <c r="D30" s="11">
        <f t="shared" si="0"/>
        <v>0</v>
      </c>
      <c r="E30" s="56"/>
      <c r="F30" s="11">
        <f t="shared" si="1"/>
        <v>0</v>
      </c>
      <c r="G30" s="54"/>
      <c r="H30" s="55"/>
      <c r="I30" s="11">
        <f t="shared" si="2"/>
        <v>0</v>
      </c>
      <c r="J30" s="56">
        <v>1</v>
      </c>
      <c r="K30" s="11">
        <f t="shared" si="3"/>
        <v>0.5</v>
      </c>
      <c r="L30" s="144">
        <v>2</v>
      </c>
      <c r="M30" s="133">
        <v>2</v>
      </c>
      <c r="N30" s="11">
        <f t="shared" si="4"/>
        <v>0.2</v>
      </c>
      <c r="O30" s="153"/>
      <c r="P30" s="154"/>
      <c r="Q30" s="131">
        <f t="shared" si="6"/>
        <v>3</v>
      </c>
      <c r="R30" s="133">
        <f t="shared" si="7"/>
        <v>2</v>
      </c>
      <c r="S30" s="145">
        <v>3</v>
      </c>
      <c r="T30" s="146" t="s">
        <v>664</v>
      </c>
      <c r="U30" s="47" t="s">
        <v>204</v>
      </c>
      <c r="Y30" s="85"/>
    </row>
    <row r="31" spans="1:25" ht="12.75">
      <c r="A31" s="53" t="s">
        <v>582</v>
      </c>
      <c r="B31" s="54"/>
      <c r="C31" s="143"/>
      <c r="D31" s="11">
        <f t="shared" si="0"/>
        <v>0</v>
      </c>
      <c r="E31" s="56"/>
      <c r="F31" s="11">
        <f t="shared" si="1"/>
        <v>0</v>
      </c>
      <c r="G31" s="54">
        <v>1</v>
      </c>
      <c r="H31" s="55"/>
      <c r="I31" s="11">
        <f t="shared" si="2"/>
        <v>0.09090909090909091</v>
      </c>
      <c r="J31" s="56"/>
      <c r="K31" s="11">
        <f t="shared" si="3"/>
        <v>0</v>
      </c>
      <c r="L31" s="144"/>
      <c r="M31" s="133"/>
      <c r="N31" s="11">
        <f t="shared" si="4"/>
        <v>0</v>
      </c>
      <c r="O31" s="153"/>
      <c r="P31" s="154"/>
      <c r="Q31" s="131">
        <f t="shared" si="6"/>
        <v>1</v>
      </c>
      <c r="R31" s="133">
        <v>0</v>
      </c>
      <c r="S31" s="145">
        <v>1</v>
      </c>
      <c r="T31" s="146" t="s">
        <v>69</v>
      </c>
      <c r="U31" s="47" t="s">
        <v>69</v>
      </c>
      <c r="Y31" s="85"/>
    </row>
    <row r="32" spans="1:25" ht="12.75">
      <c r="A32" s="38" t="s">
        <v>10</v>
      </c>
      <c r="B32" s="9"/>
      <c r="C32" s="130"/>
      <c r="D32" s="11">
        <f t="shared" si="0"/>
        <v>0</v>
      </c>
      <c r="E32" s="12"/>
      <c r="F32" s="11">
        <f t="shared" si="1"/>
        <v>0</v>
      </c>
      <c r="G32" s="9">
        <v>8</v>
      </c>
      <c r="H32" s="10">
        <v>1</v>
      </c>
      <c r="I32" s="11">
        <f t="shared" si="2"/>
        <v>0.7272727272727273</v>
      </c>
      <c r="J32" s="12">
        <v>1</v>
      </c>
      <c r="K32" s="11">
        <f t="shared" si="3"/>
        <v>0.5</v>
      </c>
      <c r="L32" s="13"/>
      <c r="M32" s="14"/>
      <c r="N32" s="11">
        <f t="shared" si="4"/>
        <v>0</v>
      </c>
      <c r="O32" s="116"/>
      <c r="P32" s="105"/>
      <c r="Q32" s="131">
        <f t="shared" si="6"/>
        <v>9</v>
      </c>
      <c r="R32" s="133">
        <f t="shared" si="7"/>
        <v>1</v>
      </c>
      <c r="S32" s="57">
        <v>8</v>
      </c>
      <c r="T32" s="50" t="s">
        <v>662</v>
      </c>
      <c r="U32" s="50" t="s">
        <v>199</v>
      </c>
      <c r="Y32" s="85"/>
    </row>
    <row r="33" spans="1:22" s="85" customFormat="1" ht="12.75">
      <c r="A33" s="38" t="s">
        <v>85</v>
      </c>
      <c r="B33" s="9"/>
      <c r="C33" s="130"/>
      <c r="D33" s="11">
        <f t="shared" si="0"/>
        <v>0</v>
      </c>
      <c r="E33" s="12"/>
      <c r="F33" s="11">
        <f t="shared" si="1"/>
        <v>0</v>
      </c>
      <c r="G33" s="9">
        <v>3</v>
      </c>
      <c r="H33" s="10">
        <v>1</v>
      </c>
      <c r="I33" s="11">
        <f t="shared" si="2"/>
        <v>0.2727272727272727</v>
      </c>
      <c r="J33" s="12">
        <v>1</v>
      </c>
      <c r="K33" s="11">
        <f t="shared" si="3"/>
        <v>0.5</v>
      </c>
      <c r="L33" s="13">
        <v>3</v>
      </c>
      <c r="M33" s="14">
        <v>3</v>
      </c>
      <c r="N33" s="11">
        <f t="shared" si="4"/>
        <v>0.3</v>
      </c>
      <c r="O33" s="116"/>
      <c r="P33" s="105"/>
      <c r="Q33" s="131">
        <f aca="true" t="shared" si="8" ref="Q33:Q49">B33+E33+G33+J33+L33+O33</f>
        <v>7</v>
      </c>
      <c r="R33" s="133">
        <f t="shared" si="7"/>
        <v>4</v>
      </c>
      <c r="S33" s="57">
        <v>5</v>
      </c>
      <c r="T33" s="146" t="s">
        <v>661</v>
      </c>
      <c r="U33" s="44" t="s">
        <v>144</v>
      </c>
      <c r="V33" s="1"/>
    </row>
    <row r="34" spans="1:22" s="85" customFormat="1" ht="12.75">
      <c r="A34" s="38" t="s">
        <v>155</v>
      </c>
      <c r="B34" s="9"/>
      <c r="C34" s="130"/>
      <c r="D34" s="11">
        <f t="shared" si="0"/>
        <v>0</v>
      </c>
      <c r="E34" s="12"/>
      <c r="F34" s="11">
        <f t="shared" si="1"/>
        <v>0</v>
      </c>
      <c r="G34" s="9"/>
      <c r="H34" s="10"/>
      <c r="I34" s="11">
        <f t="shared" si="2"/>
        <v>0</v>
      </c>
      <c r="J34" s="12">
        <v>1</v>
      </c>
      <c r="K34" s="11">
        <f t="shared" si="3"/>
        <v>0.5</v>
      </c>
      <c r="L34" s="13">
        <v>3</v>
      </c>
      <c r="M34" s="14">
        <v>3</v>
      </c>
      <c r="N34" s="11">
        <f t="shared" si="4"/>
        <v>0.3</v>
      </c>
      <c r="O34" s="116"/>
      <c r="P34" s="105"/>
      <c r="Q34" s="131">
        <f t="shared" si="8"/>
        <v>4</v>
      </c>
      <c r="R34" s="133">
        <f t="shared" si="7"/>
        <v>3</v>
      </c>
      <c r="S34" s="57">
        <v>4</v>
      </c>
      <c r="T34" s="44" t="s">
        <v>669</v>
      </c>
      <c r="U34" s="44" t="s">
        <v>203</v>
      </c>
      <c r="V34" s="1"/>
    </row>
    <row r="35" spans="1:22" s="85" customFormat="1" ht="12.75">
      <c r="A35" s="38" t="s">
        <v>159</v>
      </c>
      <c r="B35" s="9"/>
      <c r="C35" s="130"/>
      <c r="D35" s="11">
        <f t="shared" si="0"/>
        <v>0</v>
      </c>
      <c r="E35" s="12"/>
      <c r="F35" s="11">
        <f t="shared" si="1"/>
        <v>0</v>
      </c>
      <c r="G35" s="9">
        <v>1</v>
      </c>
      <c r="H35" s="10"/>
      <c r="I35" s="11">
        <f t="shared" si="2"/>
        <v>0.09090909090909091</v>
      </c>
      <c r="J35" s="12"/>
      <c r="K35" s="11">
        <f t="shared" si="3"/>
        <v>0</v>
      </c>
      <c r="L35" s="13"/>
      <c r="M35" s="14"/>
      <c r="N35" s="11">
        <f t="shared" si="4"/>
        <v>0</v>
      </c>
      <c r="O35" s="116"/>
      <c r="P35" s="105"/>
      <c r="Q35" s="131">
        <f t="shared" si="8"/>
        <v>1</v>
      </c>
      <c r="R35" s="133">
        <f t="shared" si="7"/>
        <v>0</v>
      </c>
      <c r="S35" s="57">
        <v>1</v>
      </c>
      <c r="T35" s="44" t="s">
        <v>69</v>
      </c>
      <c r="U35" s="44" t="s">
        <v>69</v>
      </c>
      <c r="V35" s="199"/>
    </row>
    <row r="36" spans="1:22" ht="12.75">
      <c r="A36" s="53" t="s">
        <v>289</v>
      </c>
      <c r="B36" s="9"/>
      <c r="C36" s="130"/>
      <c r="D36" s="11">
        <f t="shared" si="0"/>
        <v>0</v>
      </c>
      <c r="E36" s="12"/>
      <c r="F36" s="11">
        <f t="shared" si="1"/>
        <v>0</v>
      </c>
      <c r="G36" s="54"/>
      <c r="H36" s="55"/>
      <c r="I36" s="11">
        <f t="shared" si="2"/>
        <v>0</v>
      </c>
      <c r="J36" s="56"/>
      <c r="K36" s="11">
        <f t="shared" si="3"/>
        <v>0</v>
      </c>
      <c r="L36" s="13">
        <v>1</v>
      </c>
      <c r="M36" s="14">
        <v>1</v>
      </c>
      <c r="N36" s="11">
        <f t="shared" si="4"/>
        <v>0.1</v>
      </c>
      <c r="O36" s="153"/>
      <c r="P36" s="154"/>
      <c r="Q36" s="131">
        <f t="shared" si="8"/>
        <v>1</v>
      </c>
      <c r="R36" s="133">
        <f>C36+H36+M36+P36</f>
        <v>1</v>
      </c>
      <c r="S36" s="80">
        <v>1</v>
      </c>
      <c r="T36" s="48" t="s">
        <v>69</v>
      </c>
      <c r="U36" s="48" t="s">
        <v>69</v>
      </c>
      <c r="V36" s="199"/>
    </row>
    <row r="37" spans="1:22" ht="12.75">
      <c r="A37" s="53" t="s">
        <v>352</v>
      </c>
      <c r="B37" s="9"/>
      <c r="C37" s="130"/>
      <c r="D37" s="11">
        <f t="shared" si="0"/>
        <v>0</v>
      </c>
      <c r="E37" s="12"/>
      <c r="F37" s="11">
        <f t="shared" si="1"/>
        <v>0</v>
      </c>
      <c r="G37" s="54"/>
      <c r="H37" s="55"/>
      <c r="I37" s="11">
        <f t="shared" si="2"/>
        <v>0</v>
      </c>
      <c r="J37" s="56">
        <v>2</v>
      </c>
      <c r="K37" s="11">
        <f t="shared" si="3"/>
        <v>1</v>
      </c>
      <c r="L37" s="13">
        <v>1</v>
      </c>
      <c r="M37" s="14">
        <v>1</v>
      </c>
      <c r="N37" s="11">
        <f t="shared" si="4"/>
        <v>0.1</v>
      </c>
      <c r="O37" s="153"/>
      <c r="P37" s="154"/>
      <c r="Q37" s="131">
        <f t="shared" si="8"/>
        <v>3</v>
      </c>
      <c r="R37" s="133">
        <f>C37+H37+M37+P37</f>
        <v>1</v>
      </c>
      <c r="S37" s="80">
        <v>3</v>
      </c>
      <c r="T37" s="48" t="s">
        <v>665</v>
      </c>
      <c r="U37" s="48" t="s">
        <v>69</v>
      </c>
      <c r="V37" s="199"/>
    </row>
    <row r="38" spans="1:22" s="85" customFormat="1" ht="12.75">
      <c r="A38" s="53" t="s">
        <v>138</v>
      </c>
      <c r="B38" s="9"/>
      <c r="C38" s="130"/>
      <c r="D38" s="11">
        <f t="shared" si="0"/>
        <v>0</v>
      </c>
      <c r="E38" s="12"/>
      <c r="F38" s="11">
        <f t="shared" si="1"/>
        <v>0</v>
      </c>
      <c r="G38" s="54">
        <v>1</v>
      </c>
      <c r="H38" s="55"/>
      <c r="I38" s="11">
        <f t="shared" si="2"/>
        <v>0.09090909090909091</v>
      </c>
      <c r="J38" s="194"/>
      <c r="K38" s="11">
        <f t="shared" si="3"/>
        <v>0</v>
      </c>
      <c r="L38" s="13">
        <v>3</v>
      </c>
      <c r="M38" s="14">
        <v>3</v>
      </c>
      <c r="N38" s="11">
        <f t="shared" si="4"/>
        <v>0.3</v>
      </c>
      <c r="O38" s="117"/>
      <c r="P38" s="105"/>
      <c r="Q38" s="131">
        <f t="shared" si="8"/>
        <v>4</v>
      </c>
      <c r="R38" s="133">
        <f t="shared" si="7"/>
        <v>3</v>
      </c>
      <c r="S38" s="80">
        <v>4</v>
      </c>
      <c r="T38" s="48" t="s">
        <v>664</v>
      </c>
      <c r="U38" s="198" t="s">
        <v>141</v>
      </c>
      <c r="V38" s="199"/>
    </row>
    <row r="39" spans="1:22" s="85" customFormat="1" ht="12.75">
      <c r="A39" s="53" t="s">
        <v>92</v>
      </c>
      <c r="B39" s="9"/>
      <c r="C39" s="130"/>
      <c r="D39" s="11">
        <f t="shared" si="0"/>
        <v>0</v>
      </c>
      <c r="E39" s="12"/>
      <c r="F39" s="11">
        <f t="shared" si="1"/>
        <v>0</v>
      </c>
      <c r="G39" s="54">
        <v>10</v>
      </c>
      <c r="H39" s="55">
        <v>1</v>
      </c>
      <c r="I39" s="11">
        <f t="shared" si="2"/>
        <v>0.9090909090909091</v>
      </c>
      <c r="J39" s="194"/>
      <c r="K39" s="11">
        <f t="shared" si="3"/>
        <v>0</v>
      </c>
      <c r="L39" s="13"/>
      <c r="M39" s="14"/>
      <c r="N39" s="11">
        <f t="shared" si="4"/>
        <v>0</v>
      </c>
      <c r="O39" s="117"/>
      <c r="P39" s="105"/>
      <c r="Q39" s="131">
        <f t="shared" si="8"/>
        <v>10</v>
      </c>
      <c r="R39" s="133">
        <f t="shared" si="7"/>
        <v>1</v>
      </c>
      <c r="S39" s="80">
        <v>10</v>
      </c>
      <c r="T39" s="146" t="s">
        <v>661</v>
      </c>
      <c r="U39" s="198" t="s">
        <v>199</v>
      </c>
      <c r="V39" s="199"/>
    </row>
    <row r="40" spans="1:22" ht="12.75">
      <c r="A40" s="38" t="s">
        <v>62</v>
      </c>
      <c r="B40" s="9"/>
      <c r="C40" s="130"/>
      <c r="D40" s="11">
        <f t="shared" si="0"/>
        <v>0</v>
      </c>
      <c r="E40" s="12"/>
      <c r="F40" s="11">
        <f t="shared" si="1"/>
        <v>0</v>
      </c>
      <c r="G40" s="9">
        <v>8</v>
      </c>
      <c r="H40" s="10">
        <v>2</v>
      </c>
      <c r="I40" s="11">
        <f t="shared" si="2"/>
        <v>0.7272727272727273</v>
      </c>
      <c r="J40" s="12"/>
      <c r="K40" s="11">
        <f t="shared" si="3"/>
        <v>0</v>
      </c>
      <c r="L40" s="13"/>
      <c r="M40" s="14"/>
      <c r="N40" s="11">
        <f t="shared" si="4"/>
        <v>0</v>
      </c>
      <c r="O40" s="116"/>
      <c r="P40" s="105"/>
      <c r="Q40" s="131">
        <f t="shared" si="8"/>
        <v>8</v>
      </c>
      <c r="R40" s="133">
        <f t="shared" si="7"/>
        <v>2</v>
      </c>
      <c r="S40" s="57">
        <v>8</v>
      </c>
      <c r="T40" s="146" t="s">
        <v>661</v>
      </c>
      <c r="U40" s="48" t="s">
        <v>199</v>
      </c>
      <c r="V40" s="199"/>
    </row>
    <row r="41" spans="1:22" ht="12.75">
      <c r="A41" s="38" t="s">
        <v>142</v>
      </c>
      <c r="B41" s="9"/>
      <c r="C41" s="130"/>
      <c r="D41" s="11">
        <f t="shared" si="0"/>
        <v>0</v>
      </c>
      <c r="E41" s="12"/>
      <c r="F41" s="11">
        <f t="shared" si="1"/>
        <v>0</v>
      </c>
      <c r="G41" s="9"/>
      <c r="H41" s="10"/>
      <c r="I41" s="11">
        <f t="shared" si="2"/>
        <v>0</v>
      </c>
      <c r="J41" s="12">
        <v>1</v>
      </c>
      <c r="K41" s="11">
        <f t="shared" si="3"/>
        <v>0.5</v>
      </c>
      <c r="L41" s="13">
        <v>3</v>
      </c>
      <c r="M41" s="14">
        <v>3</v>
      </c>
      <c r="N41" s="11">
        <f t="shared" si="4"/>
        <v>0.3</v>
      </c>
      <c r="O41" s="116"/>
      <c r="P41" s="105"/>
      <c r="Q41" s="131">
        <f t="shared" si="8"/>
        <v>4</v>
      </c>
      <c r="R41" s="133">
        <f t="shared" si="7"/>
        <v>3</v>
      </c>
      <c r="S41" s="57">
        <v>4</v>
      </c>
      <c r="T41" s="48" t="s">
        <v>664</v>
      </c>
      <c r="U41" s="48" t="s">
        <v>145</v>
      </c>
      <c r="V41" s="199"/>
    </row>
    <row r="42" spans="1:22" ht="12.75">
      <c r="A42" s="38" t="s">
        <v>68</v>
      </c>
      <c r="B42" s="9"/>
      <c r="C42" s="130"/>
      <c r="D42" s="11">
        <f t="shared" si="0"/>
        <v>0</v>
      </c>
      <c r="E42" s="12"/>
      <c r="F42" s="11">
        <f t="shared" si="1"/>
        <v>0</v>
      </c>
      <c r="G42" s="9">
        <v>2</v>
      </c>
      <c r="H42" s="10">
        <v>1</v>
      </c>
      <c r="I42" s="11">
        <f t="shared" si="2"/>
        <v>0.18181818181818182</v>
      </c>
      <c r="J42" s="12">
        <v>1</v>
      </c>
      <c r="K42" s="11">
        <f t="shared" si="3"/>
        <v>0.5</v>
      </c>
      <c r="L42" s="13"/>
      <c r="M42" s="14"/>
      <c r="N42" s="11">
        <f t="shared" si="4"/>
        <v>0</v>
      </c>
      <c r="O42" s="116"/>
      <c r="P42" s="105"/>
      <c r="Q42" s="131">
        <f t="shared" si="8"/>
        <v>3</v>
      </c>
      <c r="R42" s="133">
        <f t="shared" si="7"/>
        <v>1</v>
      </c>
      <c r="S42" s="57">
        <v>3</v>
      </c>
      <c r="T42" s="48" t="s">
        <v>69</v>
      </c>
      <c r="U42" s="48" t="s">
        <v>69</v>
      </c>
      <c r="V42" s="199"/>
    </row>
    <row r="43" spans="1:22" ht="12.75">
      <c r="A43" s="38" t="s">
        <v>434</v>
      </c>
      <c r="B43" s="9"/>
      <c r="C43" s="130"/>
      <c r="D43" s="11">
        <f t="shared" si="0"/>
        <v>0</v>
      </c>
      <c r="E43" s="12"/>
      <c r="F43" s="11">
        <f t="shared" si="1"/>
        <v>0</v>
      </c>
      <c r="G43" s="9">
        <v>1</v>
      </c>
      <c r="H43" s="10"/>
      <c r="I43" s="11">
        <f t="shared" si="2"/>
        <v>0.09090909090909091</v>
      </c>
      <c r="J43" s="12"/>
      <c r="K43" s="11">
        <f t="shared" si="3"/>
        <v>0</v>
      </c>
      <c r="L43" s="13"/>
      <c r="M43" s="14"/>
      <c r="N43" s="11">
        <f t="shared" si="4"/>
        <v>0</v>
      </c>
      <c r="O43" s="116"/>
      <c r="P43" s="105"/>
      <c r="Q43" s="131">
        <f t="shared" si="8"/>
        <v>1</v>
      </c>
      <c r="R43" s="133">
        <f>C43+H43+M43+P43</f>
        <v>0</v>
      </c>
      <c r="S43" s="57">
        <v>1</v>
      </c>
      <c r="T43" s="48" t="s">
        <v>69</v>
      </c>
      <c r="U43" s="48" t="s">
        <v>69</v>
      </c>
      <c r="V43" s="199"/>
    </row>
    <row r="44" spans="1:22" ht="12.75">
      <c r="A44" s="38" t="s">
        <v>492</v>
      </c>
      <c r="B44" s="9"/>
      <c r="C44" s="130"/>
      <c r="D44" s="11">
        <f t="shared" si="0"/>
        <v>0</v>
      </c>
      <c r="E44" s="12"/>
      <c r="F44" s="11">
        <f t="shared" si="1"/>
        <v>0</v>
      </c>
      <c r="G44" s="9">
        <v>1</v>
      </c>
      <c r="H44" s="10"/>
      <c r="I44" s="11">
        <f t="shared" si="2"/>
        <v>0.09090909090909091</v>
      </c>
      <c r="J44" s="12"/>
      <c r="K44" s="11">
        <f t="shared" si="3"/>
        <v>0</v>
      </c>
      <c r="L44" s="13"/>
      <c r="M44" s="14"/>
      <c r="N44" s="11">
        <f t="shared" si="4"/>
        <v>0</v>
      </c>
      <c r="O44" s="116"/>
      <c r="P44" s="105"/>
      <c r="Q44" s="131">
        <f t="shared" si="8"/>
        <v>1</v>
      </c>
      <c r="R44" s="133">
        <f>C44+H44+M44+P44</f>
        <v>0</v>
      </c>
      <c r="S44" s="57">
        <v>1</v>
      </c>
      <c r="T44" s="48" t="s">
        <v>69</v>
      </c>
      <c r="U44" s="48" t="s">
        <v>69</v>
      </c>
      <c r="V44" s="199"/>
    </row>
    <row r="45" spans="1:22" ht="12.75">
      <c r="A45" s="38" t="s">
        <v>353</v>
      </c>
      <c r="B45" s="9"/>
      <c r="C45" s="130"/>
      <c r="D45" s="11">
        <f t="shared" si="0"/>
        <v>0</v>
      </c>
      <c r="E45" s="12"/>
      <c r="F45" s="11">
        <f t="shared" si="1"/>
        <v>0</v>
      </c>
      <c r="G45" s="9">
        <v>2</v>
      </c>
      <c r="H45" s="10"/>
      <c r="I45" s="11">
        <f t="shared" si="2"/>
        <v>0.18181818181818182</v>
      </c>
      <c r="J45" s="12">
        <v>1</v>
      </c>
      <c r="K45" s="11">
        <f t="shared" si="3"/>
        <v>0.5</v>
      </c>
      <c r="L45" s="13"/>
      <c r="M45" s="14"/>
      <c r="N45" s="11">
        <f t="shared" si="4"/>
        <v>0</v>
      </c>
      <c r="O45" s="116"/>
      <c r="P45" s="105"/>
      <c r="Q45" s="131">
        <f t="shared" si="8"/>
        <v>3</v>
      </c>
      <c r="R45" s="133">
        <f>C45+H45+M45+P45</f>
        <v>0</v>
      </c>
      <c r="S45" s="57">
        <v>3</v>
      </c>
      <c r="T45" s="48" t="s">
        <v>663</v>
      </c>
      <c r="U45" s="48"/>
      <c r="V45" s="199"/>
    </row>
    <row r="46" spans="1:22" ht="12.75">
      <c r="A46" s="38" t="s">
        <v>584</v>
      </c>
      <c r="B46" s="9"/>
      <c r="C46" s="130"/>
      <c r="D46" s="11">
        <f t="shared" si="0"/>
        <v>0</v>
      </c>
      <c r="E46" s="12"/>
      <c r="F46" s="11">
        <f t="shared" si="1"/>
        <v>0</v>
      </c>
      <c r="G46" s="9">
        <v>1</v>
      </c>
      <c r="H46" s="10"/>
      <c r="I46" s="11">
        <f t="shared" si="2"/>
        <v>0.09090909090909091</v>
      </c>
      <c r="J46" s="12"/>
      <c r="K46" s="11">
        <f t="shared" si="3"/>
        <v>0</v>
      </c>
      <c r="L46" s="13"/>
      <c r="M46" s="14"/>
      <c r="N46" s="11">
        <f t="shared" si="4"/>
        <v>0</v>
      </c>
      <c r="O46" s="116"/>
      <c r="P46" s="105"/>
      <c r="Q46" s="131">
        <f t="shared" si="8"/>
        <v>1</v>
      </c>
      <c r="R46" s="133">
        <f>C46+H46+M46+P46</f>
        <v>0</v>
      </c>
      <c r="S46" s="57">
        <v>1</v>
      </c>
      <c r="T46" s="48" t="s">
        <v>69</v>
      </c>
      <c r="U46" s="48" t="s">
        <v>69</v>
      </c>
      <c r="V46" s="199"/>
    </row>
    <row r="47" spans="1:22" ht="12.75">
      <c r="A47" s="38" t="s">
        <v>90</v>
      </c>
      <c r="B47" s="9">
        <v>2</v>
      </c>
      <c r="C47" s="130"/>
      <c r="D47" s="11">
        <f t="shared" si="0"/>
        <v>0.16666666666666666</v>
      </c>
      <c r="E47" s="12">
        <v>1</v>
      </c>
      <c r="F47" s="11">
        <f t="shared" si="1"/>
        <v>1</v>
      </c>
      <c r="G47" s="9">
        <v>7</v>
      </c>
      <c r="H47" s="10">
        <v>1</v>
      </c>
      <c r="I47" s="11">
        <f t="shared" si="2"/>
        <v>0.6363636363636364</v>
      </c>
      <c r="J47" s="12"/>
      <c r="K47" s="11">
        <f t="shared" si="3"/>
        <v>0</v>
      </c>
      <c r="L47" s="13"/>
      <c r="M47" s="14"/>
      <c r="N47" s="11">
        <f t="shared" si="4"/>
        <v>0</v>
      </c>
      <c r="O47" s="116">
        <v>16</v>
      </c>
      <c r="P47" s="105">
        <v>3</v>
      </c>
      <c r="Q47" s="131">
        <f t="shared" si="8"/>
        <v>26</v>
      </c>
      <c r="R47" s="133">
        <f t="shared" si="7"/>
        <v>4</v>
      </c>
      <c r="S47" s="57">
        <v>20</v>
      </c>
      <c r="T47" s="48" t="s">
        <v>667</v>
      </c>
      <c r="U47" s="48" t="s">
        <v>201</v>
      </c>
      <c r="V47" s="199"/>
    </row>
    <row r="48" spans="1:22" ht="12.75">
      <c r="A48" s="38" t="s">
        <v>194</v>
      </c>
      <c r="B48" s="9"/>
      <c r="C48" s="130"/>
      <c r="D48" s="11">
        <f t="shared" si="0"/>
        <v>0</v>
      </c>
      <c r="E48" s="12"/>
      <c r="F48" s="11">
        <f t="shared" si="1"/>
        <v>0</v>
      </c>
      <c r="G48" s="9"/>
      <c r="H48" s="10"/>
      <c r="I48" s="11">
        <f t="shared" si="2"/>
        <v>0</v>
      </c>
      <c r="J48" s="12">
        <v>1</v>
      </c>
      <c r="K48" s="11">
        <f t="shared" si="3"/>
        <v>0.5</v>
      </c>
      <c r="L48" s="13"/>
      <c r="M48" s="14"/>
      <c r="N48" s="11">
        <f t="shared" si="4"/>
        <v>0</v>
      </c>
      <c r="O48" s="116"/>
      <c r="P48" s="105"/>
      <c r="Q48" s="131">
        <f t="shared" si="8"/>
        <v>1</v>
      </c>
      <c r="R48" s="133">
        <f t="shared" si="7"/>
        <v>0</v>
      </c>
      <c r="S48" s="57">
        <v>1</v>
      </c>
      <c r="T48" s="48" t="s">
        <v>89</v>
      </c>
      <c r="U48" s="44" t="s">
        <v>202</v>
      </c>
      <c r="V48" s="199"/>
    </row>
    <row r="49" spans="1:22" ht="13.5" thickBot="1">
      <c r="A49" s="498" t="s">
        <v>88</v>
      </c>
      <c r="B49" s="499"/>
      <c r="C49" s="500"/>
      <c r="D49" s="134">
        <f t="shared" si="0"/>
        <v>0</v>
      </c>
      <c r="E49" s="501"/>
      <c r="F49" s="134">
        <f t="shared" si="1"/>
        <v>0</v>
      </c>
      <c r="G49" s="499">
        <v>8</v>
      </c>
      <c r="H49" s="502">
        <v>2</v>
      </c>
      <c r="I49" s="134">
        <f t="shared" si="2"/>
        <v>0.7272727272727273</v>
      </c>
      <c r="J49" s="501"/>
      <c r="K49" s="134">
        <f t="shared" si="3"/>
        <v>0</v>
      </c>
      <c r="L49" s="503"/>
      <c r="M49" s="504"/>
      <c r="N49" s="134">
        <f t="shared" si="4"/>
        <v>0</v>
      </c>
      <c r="O49" s="505"/>
      <c r="P49" s="506"/>
      <c r="Q49" s="132">
        <f t="shared" si="8"/>
        <v>8</v>
      </c>
      <c r="R49" s="83">
        <f t="shared" si="7"/>
        <v>2</v>
      </c>
      <c r="S49" s="507">
        <v>8</v>
      </c>
      <c r="T49" s="100" t="s">
        <v>661</v>
      </c>
      <c r="U49" s="508" t="s">
        <v>200</v>
      </c>
      <c r="V49" s="199"/>
    </row>
    <row r="50" spans="1:22" ht="12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5"/>
      <c r="V50" s="199"/>
    </row>
    <row r="51" spans="1:22" ht="12.75">
      <c r="A51" s="19" t="s">
        <v>222</v>
      </c>
      <c r="B51" s="17"/>
      <c r="C51" s="17"/>
      <c r="D51" s="18"/>
      <c r="E51" s="17"/>
      <c r="F51" s="18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18"/>
      <c r="R51" s="17"/>
      <c r="S51" s="17"/>
      <c r="T51" s="17"/>
      <c r="U51" s="15"/>
      <c r="V51" s="199"/>
    </row>
    <row r="52" spans="1:22" ht="12.75" customHeight="1">
      <c r="A52" s="20" t="s">
        <v>53</v>
      </c>
      <c r="B52" s="20" t="s">
        <v>63</v>
      </c>
      <c r="C52" s="20"/>
      <c r="E52" s="20" t="s">
        <v>189</v>
      </c>
      <c r="G52" s="21" t="s">
        <v>64</v>
      </c>
      <c r="H52" s="21"/>
      <c r="I52" s="25"/>
      <c r="J52" s="21" t="s">
        <v>160</v>
      </c>
      <c r="L52" s="195"/>
      <c r="M52" s="195"/>
      <c r="N52" s="142"/>
      <c r="O52" s="196"/>
      <c r="P52" s="142"/>
      <c r="Q52" s="196"/>
      <c r="R52" s="142"/>
      <c r="S52" s="142"/>
      <c r="T52" s="51"/>
      <c r="U52" s="15"/>
      <c r="V52" s="199"/>
    </row>
    <row r="53" spans="1:22" ht="12.75">
      <c r="A53" s="140" t="s">
        <v>90</v>
      </c>
      <c r="B53" s="25" t="s">
        <v>367</v>
      </c>
      <c r="E53" s="7" t="s">
        <v>252</v>
      </c>
      <c r="G53" s="25" t="s">
        <v>236</v>
      </c>
      <c r="J53" s="7" t="s">
        <v>19</v>
      </c>
      <c r="K53" s="222"/>
      <c r="L53" s="147"/>
      <c r="M53" s="147"/>
      <c r="N53" s="85"/>
      <c r="O53" s="85"/>
      <c r="P53" s="7"/>
      <c r="Q53" s="85"/>
      <c r="R53" s="273"/>
      <c r="S53" s="7"/>
      <c r="T53" s="23"/>
      <c r="U53" s="128"/>
      <c r="V53" s="199"/>
    </row>
    <row r="54" spans="1:22" ht="12.75">
      <c r="A54" s="140" t="s">
        <v>227</v>
      </c>
      <c r="B54" s="103" t="s">
        <v>226</v>
      </c>
      <c r="E54" s="7" t="s">
        <v>252</v>
      </c>
      <c r="G54" s="25" t="s">
        <v>223</v>
      </c>
      <c r="J54" s="7" t="s">
        <v>23</v>
      </c>
      <c r="K54" s="222"/>
      <c r="L54" s="140"/>
      <c r="M54" s="103"/>
      <c r="N54" s="199"/>
      <c r="O54" s="209"/>
      <c r="P54" s="199"/>
      <c r="Q54" s="209"/>
      <c r="R54" s="103"/>
      <c r="S54" s="199"/>
      <c r="T54" s="209"/>
      <c r="U54" s="199"/>
      <c r="V54" s="199"/>
    </row>
    <row r="55" spans="1:22" s="251" customFormat="1" ht="12.75">
      <c r="A55" s="140" t="s">
        <v>227</v>
      </c>
      <c r="B55" s="103" t="s">
        <v>341</v>
      </c>
      <c r="C55" s="7"/>
      <c r="D55" s="23"/>
      <c r="E55" s="7" t="s">
        <v>252</v>
      </c>
      <c r="F55" s="23"/>
      <c r="G55" s="25" t="s">
        <v>345</v>
      </c>
      <c r="H55" s="7"/>
      <c r="I55" s="23"/>
      <c r="J55" s="7" t="s">
        <v>22</v>
      </c>
      <c r="K55" s="250"/>
      <c r="L55" s="140"/>
      <c r="M55" s="103"/>
      <c r="N55" s="199"/>
      <c r="O55" s="209"/>
      <c r="P55" s="199"/>
      <c r="Q55" s="209"/>
      <c r="R55" s="103"/>
      <c r="S55" s="199"/>
      <c r="T55" s="209"/>
      <c r="U55" s="199"/>
      <c r="V55" s="199"/>
    </row>
    <row r="56" spans="1:22" ht="12.75">
      <c r="A56" s="140" t="s">
        <v>227</v>
      </c>
      <c r="B56" s="103" t="s">
        <v>341</v>
      </c>
      <c r="E56" s="7" t="s">
        <v>252</v>
      </c>
      <c r="G56" s="25" t="s">
        <v>223</v>
      </c>
      <c r="J56" s="7" t="s">
        <v>35</v>
      </c>
      <c r="K56" s="222"/>
      <c r="L56" s="140"/>
      <c r="M56" s="103"/>
      <c r="N56" s="199"/>
      <c r="O56" s="209"/>
      <c r="P56" s="199"/>
      <c r="Q56" s="209"/>
      <c r="R56" s="103"/>
      <c r="S56" s="199"/>
      <c r="T56" s="209"/>
      <c r="U56" s="199"/>
      <c r="V56" s="199"/>
    </row>
    <row r="57" spans="1:22" ht="12.75">
      <c r="A57" s="140" t="s">
        <v>227</v>
      </c>
      <c r="B57" s="25" t="s">
        <v>131</v>
      </c>
      <c r="E57" s="7" t="s">
        <v>252</v>
      </c>
      <c r="G57" s="25" t="s">
        <v>223</v>
      </c>
      <c r="J57" s="7" t="s">
        <v>19</v>
      </c>
      <c r="K57" s="222"/>
      <c r="L57" s="112"/>
      <c r="M57" s="25"/>
      <c r="O57" s="23"/>
      <c r="P57" s="7"/>
      <c r="Q57" s="23"/>
      <c r="R57" s="25"/>
      <c r="S57" s="140"/>
      <c r="T57" s="25"/>
      <c r="U57" s="7"/>
      <c r="V57" s="23"/>
    </row>
    <row r="58" spans="1:22" ht="12.75">
      <c r="A58" s="140" t="s">
        <v>91</v>
      </c>
      <c r="B58" s="25" t="s">
        <v>102</v>
      </c>
      <c r="E58" s="7" t="s">
        <v>252</v>
      </c>
      <c r="G58" s="25" t="s">
        <v>355</v>
      </c>
      <c r="J58" s="7" t="s">
        <v>23</v>
      </c>
      <c r="K58" s="222"/>
      <c r="L58" s="147"/>
      <c r="M58" s="147"/>
      <c r="N58" s="85"/>
      <c r="O58" s="85"/>
      <c r="P58" s="7"/>
      <c r="Q58" s="85"/>
      <c r="R58" s="273"/>
      <c r="S58" s="140"/>
      <c r="T58" s="25"/>
      <c r="U58" s="7"/>
      <c r="V58" s="23"/>
    </row>
    <row r="59" spans="1:22" ht="12.75">
      <c r="A59" s="140" t="s">
        <v>90</v>
      </c>
      <c r="B59" s="25" t="s">
        <v>327</v>
      </c>
      <c r="E59" s="7" t="s">
        <v>252</v>
      </c>
      <c r="G59" s="25" t="s">
        <v>236</v>
      </c>
      <c r="J59" s="7" t="s">
        <v>28</v>
      </c>
      <c r="K59" s="222"/>
      <c r="L59" s="147"/>
      <c r="M59" s="147"/>
      <c r="N59" s="85"/>
      <c r="O59" s="85"/>
      <c r="P59" s="7"/>
      <c r="Q59"/>
      <c r="R59" s="25"/>
      <c r="S59"/>
      <c r="T59" s="25"/>
      <c r="U59" s="199"/>
      <c r="V59" s="209"/>
    </row>
    <row r="60" spans="1:22" ht="12.75">
      <c r="A60" s="140" t="s">
        <v>227</v>
      </c>
      <c r="B60" s="25" t="s">
        <v>387</v>
      </c>
      <c r="E60" s="7" t="s">
        <v>252</v>
      </c>
      <c r="G60" s="25" t="s">
        <v>223</v>
      </c>
      <c r="J60" s="7" t="s">
        <v>28</v>
      </c>
      <c r="K60" s="222"/>
      <c r="L60" s="112"/>
      <c r="M60" s="25"/>
      <c r="O60" s="23"/>
      <c r="P60" s="7"/>
      <c r="Q60" s="140"/>
      <c r="R60" s="25"/>
      <c r="S60" s="140"/>
      <c r="T60" s="25"/>
      <c r="U60" s="7"/>
      <c r="V60" s="23"/>
    </row>
    <row r="61" spans="1:22" ht="12.75">
      <c r="A61" s="140" t="s">
        <v>90</v>
      </c>
      <c r="B61" s="25" t="s">
        <v>404</v>
      </c>
      <c r="E61" s="7" t="s">
        <v>252</v>
      </c>
      <c r="G61" s="25" t="s">
        <v>236</v>
      </c>
      <c r="J61" s="7" t="s">
        <v>29</v>
      </c>
      <c r="K61" s="222"/>
      <c r="L61" s="112"/>
      <c r="M61" s="25"/>
      <c r="O61" s="23"/>
      <c r="P61" s="7"/>
      <c r="Q61" s="140"/>
      <c r="R61" s="103"/>
      <c r="S61"/>
      <c r="T61" s="468"/>
      <c r="U61" s="128"/>
      <c r="V61" s="23"/>
    </row>
    <row r="62" spans="1:22" ht="12.75">
      <c r="A62" s="140" t="s">
        <v>90</v>
      </c>
      <c r="B62" s="25" t="s">
        <v>405</v>
      </c>
      <c r="E62" s="7" t="s">
        <v>252</v>
      </c>
      <c r="G62" s="25" t="s">
        <v>236</v>
      </c>
      <c r="J62" s="7" t="s">
        <v>24</v>
      </c>
      <c r="K62" s="270" t="s">
        <v>406</v>
      </c>
      <c r="L62" s="112"/>
      <c r="M62" s="25"/>
      <c r="O62" s="23"/>
      <c r="P62" s="7"/>
      <c r="Q62" s="23"/>
      <c r="R62" s="25"/>
      <c r="S62"/>
      <c r="T62" s="468"/>
      <c r="U62" s="128"/>
      <c r="V62" s="23"/>
    </row>
    <row r="63" spans="1:22" ht="12.75">
      <c r="A63" s="140" t="s">
        <v>90</v>
      </c>
      <c r="B63" s="25" t="s">
        <v>405</v>
      </c>
      <c r="E63" s="7" t="s">
        <v>252</v>
      </c>
      <c r="G63" s="25" t="s">
        <v>236</v>
      </c>
      <c r="J63" s="7" t="s">
        <v>22</v>
      </c>
      <c r="K63" s="222"/>
      <c r="L63" s="112"/>
      <c r="M63" s="25"/>
      <c r="O63" s="23"/>
      <c r="P63" s="7"/>
      <c r="S63" s="140"/>
      <c r="T63" s="103"/>
      <c r="U63" s="199"/>
      <c r="V63" s="209"/>
    </row>
    <row r="64" spans="1:22" ht="12.75">
      <c r="A64" s="140" t="s">
        <v>90</v>
      </c>
      <c r="B64" s="25" t="s">
        <v>407</v>
      </c>
      <c r="E64" s="7" t="s">
        <v>252</v>
      </c>
      <c r="G64" s="25" t="s">
        <v>236</v>
      </c>
      <c r="J64" s="7" t="s">
        <v>19</v>
      </c>
      <c r="K64" s="222"/>
      <c r="L64" s="112"/>
      <c r="M64" s="25"/>
      <c r="O64" s="23"/>
      <c r="P64" s="7"/>
      <c r="Q64" s="140"/>
      <c r="R64" s="25"/>
      <c r="S64"/>
      <c r="T64" s="468"/>
      <c r="U64" s="128"/>
      <c r="V64" s="23"/>
    </row>
    <row r="65" spans="1:22" ht="12.75">
      <c r="A65" s="140" t="s">
        <v>0</v>
      </c>
      <c r="B65" s="25" t="s">
        <v>263</v>
      </c>
      <c r="E65" s="7" t="s">
        <v>45</v>
      </c>
      <c r="G65" s="25" t="s">
        <v>258</v>
      </c>
      <c r="J65" s="7" t="s">
        <v>31</v>
      </c>
      <c r="K65" s="222"/>
      <c r="L65" s="112"/>
      <c r="M65" s="25"/>
      <c r="O65" s="23"/>
      <c r="P65" s="7"/>
      <c r="Q65" s="140"/>
      <c r="R65" s="25"/>
      <c r="S65" s="140"/>
      <c r="T65" s="25"/>
      <c r="U65" s="7"/>
      <c r="V65" s="23"/>
    </row>
    <row r="66" spans="1:22" ht="12.75">
      <c r="A66" s="140" t="s">
        <v>91</v>
      </c>
      <c r="B66" s="25" t="s">
        <v>408</v>
      </c>
      <c r="E66" s="7" t="s">
        <v>251</v>
      </c>
      <c r="G66" s="25" t="s">
        <v>354</v>
      </c>
      <c r="J66" s="7" t="s">
        <v>19</v>
      </c>
      <c r="K66" s="222"/>
      <c r="L66" s="112"/>
      <c r="M66" s="25"/>
      <c r="O66" s="23"/>
      <c r="P66" s="7"/>
      <c r="Q66" s="140"/>
      <c r="R66" s="25"/>
      <c r="S66" s="140"/>
      <c r="T66" s="25"/>
      <c r="U66" s="199"/>
      <c r="V66" s="209"/>
    </row>
    <row r="67" spans="1:22" ht="12.75">
      <c r="A67" s="140" t="s">
        <v>91</v>
      </c>
      <c r="B67" s="103" t="s">
        <v>235</v>
      </c>
      <c r="C67" s="199"/>
      <c r="D67" s="209"/>
      <c r="E67" s="199" t="s">
        <v>251</v>
      </c>
      <c r="F67" s="209"/>
      <c r="G67" s="103" t="s">
        <v>354</v>
      </c>
      <c r="H67" s="199"/>
      <c r="I67" s="209"/>
      <c r="J67" s="199" t="s">
        <v>89</v>
      </c>
      <c r="K67" s="250"/>
      <c r="L67" s="401"/>
      <c r="M67" s="142"/>
      <c r="O67" s="23"/>
      <c r="P67" s="7"/>
      <c r="Q67" s="140"/>
      <c r="R67" s="25"/>
      <c r="S67"/>
      <c r="T67" s="468"/>
      <c r="U67" s="128"/>
      <c r="V67" s="23"/>
    </row>
    <row r="68" spans="1:22" ht="12.75">
      <c r="A68" s="140" t="s">
        <v>90</v>
      </c>
      <c r="B68" s="103" t="s">
        <v>231</v>
      </c>
      <c r="C68" s="199"/>
      <c r="D68" s="209"/>
      <c r="E68" s="199" t="s">
        <v>252</v>
      </c>
      <c r="F68" s="209"/>
      <c r="G68" s="103" t="s">
        <v>264</v>
      </c>
      <c r="H68" s="199"/>
      <c r="I68" s="209"/>
      <c r="J68" s="199" t="s">
        <v>23</v>
      </c>
      <c r="K68" s="250"/>
      <c r="L68" s="401"/>
      <c r="M68" s="142"/>
      <c r="O68" s="23"/>
      <c r="P68" s="7"/>
      <c r="Q68" s="140"/>
      <c r="R68" s="25"/>
      <c r="S68" s="140"/>
      <c r="T68" s="25"/>
      <c r="U68" s="7"/>
      <c r="V68" s="23"/>
    </row>
    <row r="69" spans="1:22" ht="12.75">
      <c r="A69" s="140" t="s">
        <v>91</v>
      </c>
      <c r="B69" s="103" t="s">
        <v>231</v>
      </c>
      <c r="C69" s="199"/>
      <c r="D69" s="209"/>
      <c r="E69" s="199" t="s">
        <v>251</v>
      </c>
      <c r="F69" s="209"/>
      <c r="G69" s="103" t="s">
        <v>435</v>
      </c>
      <c r="H69" s="199"/>
      <c r="I69" s="209"/>
      <c r="J69" s="199" t="s">
        <v>23</v>
      </c>
      <c r="K69" s="250"/>
      <c r="L69" s="401"/>
      <c r="M69" s="142"/>
      <c r="O69" s="23"/>
      <c r="P69" s="7"/>
      <c r="Q69" s="140"/>
      <c r="R69" s="25"/>
      <c r="S69" s="140"/>
      <c r="T69" s="25"/>
      <c r="U69" s="199"/>
      <c r="V69" s="209"/>
    </row>
    <row r="70" spans="1:22" ht="12.75">
      <c r="A70" s="140" t="s">
        <v>91</v>
      </c>
      <c r="B70" s="103" t="s">
        <v>431</v>
      </c>
      <c r="C70" s="199"/>
      <c r="D70" s="209"/>
      <c r="E70" s="199" t="s">
        <v>251</v>
      </c>
      <c r="F70" s="209"/>
      <c r="G70" s="103" t="s">
        <v>354</v>
      </c>
      <c r="H70" s="199"/>
      <c r="I70" s="209"/>
      <c r="J70" s="199" t="s">
        <v>23</v>
      </c>
      <c r="K70" s="250"/>
      <c r="L70" s="401"/>
      <c r="M70" s="142"/>
      <c r="O70" s="23"/>
      <c r="P70" s="7"/>
      <c r="Q70"/>
      <c r="R70" s="468"/>
      <c r="S70" s="140"/>
      <c r="T70" s="25"/>
      <c r="U70" s="7"/>
      <c r="V70" s="23"/>
    </row>
    <row r="71" spans="1:22" ht="12.75">
      <c r="A71" s="140" t="s">
        <v>197</v>
      </c>
      <c r="B71" s="25" t="s">
        <v>242</v>
      </c>
      <c r="C71" s="199"/>
      <c r="D71" s="209"/>
      <c r="E71" s="7" t="s">
        <v>251</v>
      </c>
      <c r="F71" s="209"/>
      <c r="G71" s="25" t="s">
        <v>248</v>
      </c>
      <c r="H71" s="199"/>
      <c r="I71" s="209"/>
      <c r="J71" s="7" t="s">
        <v>20</v>
      </c>
      <c r="K71" s="250"/>
      <c r="L71" s="401"/>
      <c r="M71" s="142"/>
      <c r="O71" s="23"/>
      <c r="P71" s="7"/>
      <c r="Q71"/>
      <c r="R71" s="468"/>
      <c r="S71" s="140"/>
      <c r="T71" s="25"/>
      <c r="U71" s="199"/>
      <c r="V71" s="209"/>
    </row>
    <row r="72" spans="1:22" ht="12.75">
      <c r="A72" s="140" t="s">
        <v>90</v>
      </c>
      <c r="B72" s="25" t="s">
        <v>242</v>
      </c>
      <c r="C72" s="199"/>
      <c r="D72" s="209"/>
      <c r="E72" s="7" t="s">
        <v>252</v>
      </c>
      <c r="F72" s="209"/>
      <c r="G72" s="25" t="s">
        <v>264</v>
      </c>
      <c r="H72" s="199"/>
      <c r="I72" s="209"/>
      <c r="J72" s="7" t="s">
        <v>89</v>
      </c>
      <c r="K72" s="250"/>
      <c r="L72" s="401"/>
      <c r="M72" s="142"/>
      <c r="O72" s="23"/>
      <c r="P72" s="7"/>
      <c r="Q72" s="140"/>
      <c r="R72" s="25"/>
      <c r="S72"/>
      <c r="T72" s="25"/>
      <c r="U72" s="199"/>
      <c r="V72" s="209"/>
    </row>
    <row r="73" spans="1:22" ht="12.75">
      <c r="A73" s="140" t="s">
        <v>90</v>
      </c>
      <c r="B73" s="25" t="s">
        <v>413</v>
      </c>
      <c r="C73" s="199"/>
      <c r="D73" s="209"/>
      <c r="E73" s="7" t="s">
        <v>252</v>
      </c>
      <c r="F73" s="209"/>
      <c r="G73" s="25" t="s">
        <v>236</v>
      </c>
      <c r="H73" s="199"/>
      <c r="I73" s="209"/>
      <c r="J73" s="7" t="s">
        <v>22</v>
      </c>
      <c r="K73" s="250"/>
      <c r="L73" s="401"/>
      <c r="M73" s="142"/>
      <c r="O73" s="23"/>
      <c r="P73" s="7"/>
      <c r="Q73"/>
      <c r="R73" s="468"/>
      <c r="S73"/>
      <c r="T73" s="25"/>
      <c r="U73" s="199"/>
      <c r="V73" s="209"/>
    </row>
    <row r="74" spans="1:22" ht="12.75">
      <c r="A74" s="140" t="s">
        <v>90</v>
      </c>
      <c r="B74" s="25" t="s">
        <v>410</v>
      </c>
      <c r="C74" s="199"/>
      <c r="D74" s="209"/>
      <c r="E74" s="7" t="s">
        <v>252</v>
      </c>
      <c r="F74" s="209"/>
      <c r="G74" s="25" t="s">
        <v>236</v>
      </c>
      <c r="H74" s="199"/>
      <c r="I74" s="209"/>
      <c r="J74" s="7" t="s">
        <v>28</v>
      </c>
      <c r="K74" s="250"/>
      <c r="L74" s="401"/>
      <c r="M74" s="142"/>
      <c r="O74" s="23"/>
      <c r="P74" s="7"/>
      <c r="Q74" s="140"/>
      <c r="R74" s="25"/>
      <c r="S74" s="140"/>
      <c r="T74" s="25"/>
      <c r="U74" s="199"/>
      <c r="V74" s="209"/>
    </row>
    <row r="75" spans="1:22" ht="12.75">
      <c r="A75" t="s">
        <v>90</v>
      </c>
      <c r="B75" s="468" t="s">
        <v>576</v>
      </c>
      <c r="C75" s="128"/>
      <c r="E75" s="7" t="s">
        <v>252</v>
      </c>
      <c r="G75" s="468" t="s">
        <v>236</v>
      </c>
      <c r="H75" s="199"/>
      <c r="I75" s="209"/>
      <c r="J75" s="1" t="s">
        <v>22</v>
      </c>
      <c r="K75" s="250"/>
      <c r="L75" s="401"/>
      <c r="M75" s="142"/>
      <c r="O75" s="23"/>
      <c r="P75" s="7"/>
      <c r="Q75"/>
      <c r="R75" s="468"/>
      <c r="S75"/>
      <c r="T75" s="25"/>
      <c r="U75" s="199"/>
      <c r="V75" s="209"/>
    </row>
    <row r="76" spans="1:22" ht="12.75">
      <c r="A76" t="s">
        <v>90</v>
      </c>
      <c r="B76" s="468" t="s">
        <v>577</v>
      </c>
      <c r="C76" s="128"/>
      <c r="E76" s="7" t="s">
        <v>252</v>
      </c>
      <c r="G76" s="468" t="s">
        <v>236</v>
      </c>
      <c r="H76" s="199"/>
      <c r="I76" s="209"/>
      <c r="J76" s="1" t="s">
        <v>35</v>
      </c>
      <c r="K76" s="250"/>
      <c r="L76" s="401"/>
      <c r="M76" s="142"/>
      <c r="O76" s="23"/>
      <c r="P76" s="7"/>
      <c r="Q76"/>
      <c r="R76" s="25"/>
      <c r="S76" s="140"/>
      <c r="T76" s="25"/>
      <c r="U76" s="7"/>
      <c r="V76" s="23"/>
    </row>
    <row r="77" spans="1:22" ht="12.75">
      <c r="A77" t="s">
        <v>90</v>
      </c>
      <c r="B77" s="468" t="s">
        <v>578</v>
      </c>
      <c r="C77" s="128"/>
      <c r="E77" s="7" t="s">
        <v>283</v>
      </c>
      <c r="G77" s="468" t="s">
        <v>236</v>
      </c>
      <c r="H77" s="199"/>
      <c r="I77" s="209"/>
      <c r="J77" s="1" t="s">
        <v>23</v>
      </c>
      <c r="K77" s="250"/>
      <c r="L77" s="401"/>
      <c r="M77" s="142"/>
      <c r="O77" s="23"/>
      <c r="P77" s="7"/>
      <c r="S77" s="140"/>
      <c r="T77" s="25"/>
      <c r="U77" s="7"/>
      <c r="V77" s="23"/>
    </row>
    <row r="78" spans="1:22" ht="12.75">
      <c r="A78" t="s">
        <v>90</v>
      </c>
      <c r="B78" s="468" t="s">
        <v>417</v>
      </c>
      <c r="C78" s="128"/>
      <c r="E78" s="7" t="s">
        <v>252</v>
      </c>
      <c r="G78" s="468" t="s">
        <v>236</v>
      </c>
      <c r="H78" s="199"/>
      <c r="I78" s="209"/>
      <c r="J78" s="1" t="s">
        <v>21</v>
      </c>
      <c r="K78" s="250"/>
      <c r="L78" s="401"/>
      <c r="M78" s="142"/>
      <c r="O78" s="23"/>
      <c r="P78" s="7"/>
      <c r="S78" s="140"/>
      <c r="T78" s="25"/>
      <c r="U78" s="7"/>
      <c r="V78" s="23"/>
    </row>
    <row r="79" spans="1:22" ht="12.75">
      <c r="A79" t="s">
        <v>90</v>
      </c>
      <c r="B79" s="25" t="s">
        <v>233</v>
      </c>
      <c r="C79" s="199"/>
      <c r="D79" s="209"/>
      <c r="E79" s="7" t="s">
        <v>252</v>
      </c>
      <c r="F79" s="209"/>
      <c r="G79" s="25" t="s">
        <v>264</v>
      </c>
      <c r="H79" s="199"/>
      <c r="I79" s="209"/>
      <c r="J79" s="7" t="s">
        <v>89</v>
      </c>
      <c r="K79" s="250"/>
      <c r="L79" s="401"/>
      <c r="M79" s="142"/>
      <c r="O79" s="23"/>
      <c r="P79" s="7"/>
      <c r="Q79" s="23"/>
      <c r="R79" s="25"/>
      <c r="S79" s="140"/>
      <c r="T79" s="103"/>
      <c r="U79" s="199"/>
      <c r="V79" s="209"/>
    </row>
    <row r="80" spans="1:22" ht="12.75">
      <c r="A80" t="s">
        <v>90</v>
      </c>
      <c r="B80" s="25" t="s">
        <v>654</v>
      </c>
      <c r="C80" s="199"/>
      <c r="D80" s="209"/>
      <c r="E80" s="7" t="s">
        <v>252</v>
      </c>
      <c r="F80" s="209"/>
      <c r="G80" s="25" t="s">
        <v>236</v>
      </c>
      <c r="H80" s="199"/>
      <c r="I80" s="209"/>
      <c r="J80" s="7" t="s">
        <v>19</v>
      </c>
      <c r="K80" s="250"/>
      <c r="L80" s="401"/>
      <c r="M80" s="142"/>
      <c r="O80" s="23"/>
      <c r="P80" s="7"/>
      <c r="Q80" s="23"/>
      <c r="R80" s="25"/>
      <c r="S80" s="140"/>
      <c r="T80" s="103"/>
      <c r="U80" s="199"/>
      <c r="V80" s="209"/>
    </row>
    <row r="81" spans="1:22" ht="12.75">
      <c r="A81" t="s">
        <v>51</v>
      </c>
      <c r="B81" s="25" t="s">
        <v>475</v>
      </c>
      <c r="C81" s="199"/>
      <c r="D81" s="209"/>
      <c r="E81" s="7" t="s">
        <v>286</v>
      </c>
      <c r="F81" s="209"/>
      <c r="G81" s="25" t="s">
        <v>164</v>
      </c>
      <c r="H81" s="199"/>
      <c r="I81" s="209"/>
      <c r="J81" s="7" t="s">
        <v>20</v>
      </c>
      <c r="K81" s="250"/>
      <c r="L81" s="401"/>
      <c r="M81" s="142"/>
      <c r="O81" s="23"/>
      <c r="P81" s="7"/>
      <c r="Q81" s="23"/>
      <c r="R81" s="25"/>
      <c r="S81" s="140"/>
      <c r="T81" s="103"/>
      <c r="U81" s="199"/>
      <c r="V81" s="209"/>
    </row>
    <row r="82" spans="1:22" ht="12.75">
      <c r="A82" t="s">
        <v>48</v>
      </c>
      <c r="B82" s="25" t="s">
        <v>475</v>
      </c>
      <c r="C82" s="199"/>
      <c r="D82" s="209"/>
      <c r="E82" s="7" t="s">
        <v>283</v>
      </c>
      <c r="F82" s="209"/>
      <c r="G82" s="25" t="s">
        <v>120</v>
      </c>
      <c r="H82" s="199"/>
      <c r="I82" s="209"/>
      <c r="J82" s="7" t="s">
        <v>25</v>
      </c>
      <c r="K82" s="250"/>
      <c r="L82" s="401"/>
      <c r="M82" s="142"/>
      <c r="O82" s="23"/>
      <c r="P82" s="7"/>
      <c r="Q82" s="23"/>
      <c r="R82" s="25"/>
      <c r="S82" s="140"/>
      <c r="T82" s="25"/>
      <c r="U82" s="7"/>
      <c r="V82" s="23"/>
    </row>
    <row r="83" spans="1:22" ht="12.75">
      <c r="A83" s="112"/>
      <c r="B83" s="25"/>
      <c r="G83" s="25"/>
      <c r="K83" s="222"/>
      <c r="L83" s="147"/>
      <c r="M83" s="147"/>
      <c r="N83" s="85"/>
      <c r="O83" s="85"/>
      <c r="P83" s="7"/>
      <c r="Q83" s="85"/>
      <c r="R83" s="273"/>
      <c r="S83" s="140"/>
      <c r="T83" s="103"/>
      <c r="U83" s="7"/>
      <c r="V83" s="23"/>
    </row>
    <row r="84" spans="1:22" s="186" customFormat="1" ht="12.75">
      <c r="A84" s="187" t="s">
        <v>65</v>
      </c>
      <c r="B84" s="103"/>
      <c r="C84" s="103"/>
      <c r="E84" s="103"/>
      <c r="F84" s="183"/>
      <c r="G84" s="103"/>
      <c r="H84" s="103"/>
      <c r="I84" s="183"/>
      <c r="J84" s="199"/>
      <c r="K84" s="120"/>
      <c r="L84" s="184"/>
      <c r="Q84" s="267"/>
      <c r="R84" s="199"/>
      <c r="S84" s="140"/>
      <c r="T84" s="103"/>
      <c r="U84" s="7"/>
      <c r="V84" s="23"/>
    </row>
    <row r="85" spans="1:22" s="186" customFormat="1" ht="12.75">
      <c r="A85" s="188" t="s">
        <v>53</v>
      </c>
      <c r="B85" s="189" t="s">
        <v>63</v>
      </c>
      <c r="C85" s="189"/>
      <c r="D85" s="183"/>
      <c r="E85" s="103"/>
      <c r="F85" s="183"/>
      <c r="G85" s="129" t="s">
        <v>64</v>
      </c>
      <c r="H85" s="103"/>
      <c r="I85" s="183"/>
      <c r="J85" s="199"/>
      <c r="K85" s="120"/>
      <c r="L85" s="184"/>
      <c r="Q85" s="267"/>
      <c r="R85" s="199"/>
      <c r="S85" s="140"/>
      <c r="T85" s="103"/>
      <c r="U85" s="7"/>
      <c r="V85" s="23"/>
    </row>
    <row r="86" spans="1:22" s="186" customFormat="1" ht="12.75">
      <c r="A86" s="242" t="s">
        <v>289</v>
      </c>
      <c r="B86" s="103" t="s">
        <v>253</v>
      </c>
      <c r="C86" s="189"/>
      <c r="D86" s="183"/>
      <c r="E86" s="199" t="s">
        <v>286</v>
      </c>
      <c r="F86" s="183"/>
      <c r="G86" s="183" t="s">
        <v>301</v>
      </c>
      <c r="H86" s="103"/>
      <c r="I86" s="183"/>
      <c r="J86" s="199"/>
      <c r="K86" s="120"/>
      <c r="L86" s="184"/>
      <c r="Q86" s="267"/>
      <c r="R86" s="199"/>
      <c r="S86" s="140"/>
      <c r="T86" s="25"/>
      <c r="U86" s="7"/>
      <c r="V86" s="23"/>
    </row>
    <row r="87" spans="1:22" s="186" customFormat="1" ht="12.75">
      <c r="A87" s="242" t="s">
        <v>159</v>
      </c>
      <c r="B87" s="103" t="s">
        <v>253</v>
      </c>
      <c r="C87" s="189"/>
      <c r="D87" s="183"/>
      <c r="E87" s="199" t="s">
        <v>252</v>
      </c>
      <c r="F87" s="183"/>
      <c r="G87" s="183" t="s">
        <v>253</v>
      </c>
      <c r="H87" s="103"/>
      <c r="I87" s="183"/>
      <c r="J87" s="199"/>
      <c r="K87" s="120"/>
      <c r="L87" s="184"/>
      <c r="M87" s="185"/>
      <c r="N87" s="103"/>
      <c r="O87" s="199"/>
      <c r="P87" s="209"/>
      <c r="Q87" s="267"/>
      <c r="R87" s="199"/>
      <c r="S87" s="140"/>
      <c r="T87" s="25"/>
      <c r="U87" s="7"/>
      <c r="V87" s="23"/>
    </row>
    <row r="88" spans="1:22" s="186" customFormat="1" ht="12.75">
      <c r="A88" s="242" t="s">
        <v>288</v>
      </c>
      <c r="B88" s="103" t="s">
        <v>253</v>
      </c>
      <c r="C88" s="189"/>
      <c r="D88" s="183"/>
      <c r="E88" s="199" t="s">
        <v>286</v>
      </c>
      <c r="F88" s="183"/>
      <c r="G88" s="183" t="s">
        <v>246</v>
      </c>
      <c r="H88" s="103"/>
      <c r="I88" s="183"/>
      <c r="J88" s="199"/>
      <c r="K88" s="120"/>
      <c r="L88" s="184"/>
      <c r="M88" s="185"/>
      <c r="N88" s="103"/>
      <c r="O88" s="199"/>
      <c r="P88" s="209"/>
      <c r="Q88" s="267"/>
      <c r="R88" s="199"/>
      <c r="S88" s="140"/>
      <c r="T88" s="25"/>
      <c r="U88" s="7"/>
      <c r="V88" s="23"/>
    </row>
    <row r="89" spans="1:22" s="186" customFormat="1" ht="12.75">
      <c r="A89" s="242" t="s">
        <v>125</v>
      </c>
      <c r="B89" s="103" t="s">
        <v>334</v>
      </c>
      <c r="C89" s="189"/>
      <c r="D89" s="183"/>
      <c r="E89" s="199" t="s">
        <v>285</v>
      </c>
      <c r="F89" s="183"/>
      <c r="G89" s="183" t="s">
        <v>234</v>
      </c>
      <c r="H89" s="103"/>
      <c r="I89" s="183"/>
      <c r="J89" s="199"/>
      <c r="K89" s="120"/>
      <c r="L89" s="184"/>
      <c r="M89" s="185"/>
      <c r="N89" s="103"/>
      <c r="O89" s="199"/>
      <c r="P89" s="209"/>
      <c r="Q89" s="267"/>
      <c r="R89" s="199"/>
      <c r="S89" s="140"/>
      <c r="T89" s="103"/>
      <c r="U89" s="199"/>
      <c r="V89" s="209"/>
    </row>
    <row r="90" spans="1:22" s="186" customFormat="1" ht="12.75">
      <c r="A90" s="242" t="s">
        <v>125</v>
      </c>
      <c r="B90" s="103" t="s">
        <v>102</v>
      </c>
      <c r="C90" s="189"/>
      <c r="D90" s="183"/>
      <c r="E90" s="199" t="s">
        <v>285</v>
      </c>
      <c r="F90" s="183"/>
      <c r="G90" s="183" t="s">
        <v>234</v>
      </c>
      <c r="H90" s="103"/>
      <c r="I90" s="183"/>
      <c r="J90" s="199"/>
      <c r="K90" s="120"/>
      <c r="L90" s="184"/>
      <c r="M90" s="185"/>
      <c r="N90" s="103"/>
      <c r="O90" s="199"/>
      <c r="P90" s="209"/>
      <c r="Q90" s="267"/>
      <c r="R90" s="199"/>
      <c r="S90" s="140"/>
      <c r="T90" s="103"/>
      <c r="U90" s="199"/>
      <c r="V90" s="209"/>
    </row>
    <row r="91" spans="1:22" s="186" customFormat="1" ht="12.75">
      <c r="A91" s="242" t="s">
        <v>190</v>
      </c>
      <c r="B91" s="103" t="s">
        <v>102</v>
      </c>
      <c r="C91" s="189"/>
      <c r="D91" s="183"/>
      <c r="E91" s="199" t="s">
        <v>45</v>
      </c>
      <c r="F91" s="183"/>
      <c r="G91" s="183" t="s">
        <v>233</v>
      </c>
      <c r="H91" s="103"/>
      <c r="I91" s="183"/>
      <c r="J91" s="199"/>
      <c r="K91" s="120"/>
      <c r="L91" s="184"/>
      <c r="M91" s="185"/>
      <c r="N91" s="103"/>
      <c r="O91" s="199"/>
      <c r="P91" s="209"/>
      <c r="Q91" s="267"/>
      <c r="R91" s="199"/>
      <c r="S91" s="140"/>
      <c r="T91" s="103"/>
      <c r="U91" s="199"/>
      <c r="V91" s="209"/>
    </row>
    <row r="92" spans="1:22" s="186" customFormat="1" ht="12.75">
      <c r="A92" s="152" t="s">
        <v>161</v>
      </c>
      <c r="B92" s="25" t="s">
        <v>259</v>
      </c>
      <c r="C92" s="189"/>
      <c r="D92" s="183"/>
      <c r="E92" s="199" t="s">
        <v>251</v>
      </c>
      <c r="F92" s="183"/>
      <c r="G92" s="270" t="s">
        <v>256</v>
      </c>
      <c r="H92" s="103"/>
      <c r="I92" s="183"/>
      <c r="J92" s="199"/>
      <c r="K92" s="120"/>
      <c r="L92" s="184"/>
      <c r="M92" s="185"/>
      <c r="N92" s="103"/>
      <c r="O92" s="199"/>
      <c r="P92" s="209"/>
      <c r="Q92" s="267"/>
      <c r="R92" s="199"/>
      <c r="S92" s="140"/>
      <c r="T92" s="103"/>
      <c r="U92" s="7"/>
      <c r="V92" s="23"/>
    </row>
    <row r="93" spans="1:22" s="186" customFormat="1" ht="12.75">
      <c r="A93" s="242" t="s">
        <v>288</v>
      </c>
      <c r="B93" s="103" t="s">
        <v>263</v>
      </c>
      <c r="C93" s="189"/>
      <c r="D93" s="183"/>
      <c r="E93" s="199" t="s">
        <v>286</v>
      </c>
      <c r="F93" s="183"/>
      <c r="G93" s="183" t="s">
        <v>246</v>
      </c>
      <c r="H93" s="103"/>
      <c r="I93" s="183"/>
      <c r="J93" s="199"/>
      <c r="K93" s="120"/>
      <c r="L93" s="184"/>
      <c r="M93" s="185"/>
      <c r="N93" s="103"/>
      <c r="O93" s="199"/>
      <c r="P93" s="209"/>
      <c r="Q93" s="267"/>
      <c r="R93" s="199"/>
      <c r="S93" s="140"/>
      <c r="T93" s="103"/>
      <c r="U93" s="7"/>
      <c r="V93" s="23"/>
    </row>
    <row r="94" spans="1:22" s="186" customFormat="1" ht="12.75">
      <c r="A94" s="242" t="s">
        <v>125</v>
      </c>
      <c r="B94" s="103" t="s">
        <v>263</v>
      </c>
      <c r="C94" s="189"/>
      <c r="D94" s="183"/>
      <c r="E94" s="199" t="s">
        <v>285</v>
      </c>
      <c r="F94" s="183"/>
      <c r="G94" s="183" t="s">
        <v>234</v>
      </c>
      <c r="H94" s="103"/>
      <c r="I94" s="183"/>
      <c r="J94" s="199"/>
      <c r="K94" s="120"/>
      <c r="L94" s="184"/>
      <c r="M94" s="185"/>
      <c r="N94" s="103"/>
      <c r="O94" s="199"/>
      <c r="P94" s="209"/>
      <c r="Q94" s="267"/>
      <c r="R94" s="199"/>
      <c r="S94" s="140"/>
      <c r="T94" s="103"/>
      <c r="U94" s="7"/>
      <c r="V94" s="23"/>
    </row>
    <row r="95" spans="1:22" s="186" customFormat="1" ht="12.75">
      <c r="A95" s="242" t="s">
        <v>175</v>
      </c>
      <c r="B95" s="103" t="s">
        <v>231</v>
      </c>
      <c r="C95" s="189"/>
      <c r="D95" s="183"/>
      <c r="E95" s="199" t="s">
        <v>252</v>
      </c>
      <c r="F95" s="183"/>
      <c r="G95" s="183" t="s">
        <v>334</v>
      </c>
      <c r="H95" s="103"/>
      <c r="I95" s="183"/>
      <c r="J95" s="199"/>
      <c r="K95" s="120"/>
      <c r="L95" s="184"/>
      <c r="M95" s="185"/>
      <c r="N95" s="103"/>
      <c r="O95" s="199"/>
      <c r="P95" s="209"/>
      <c r="Q95" s="267"/>
      <c r="R95" s="199"/>
      <c r="S95" s="140"/>
      <c r="T95" s="25"/>
      <c r="U95" s="7"/>
      <c r="V95" s="23"/>
    </row>
    <row r="96" spans="1:22" s="186" customFormat="1" ht="12.75">
      <c r="A96" s="242" t="s">
        <v>434</v>
      </c>
      <c r="B96" s="103" t="s">
        <v>231</v>
      </c>
      <c r="C96" s="189"/>
      <c r="D96" s="183"/>
      <c r="E96" s="199" t="s">
        <v>251</v>
      </c>
      <c r="F96" s="183"/>
      <c r="G96" s="183" t="s">
        <v>109</v>
      </c>
      <c r="H96" s="103"/>
      <c r="I96" s="183"/>
      <c r="J96" s="199"/>
      <c r="K96" s="120"/>
      <c r="L96" s="184"/>
      <c r="M96" s="185"/>
      <c r="N96" s="103"/>
      <c r="O96" s="199"/>
      <c r="P96" s="209"/>
      <c r="Q96" s="267"/>
      <c r="R96" s="199"/>
      <c r="S96" s="140"/>
      <c r="T96" s="25"/>
      <c r="U96" s="7"/>
      <c r="V96" s="23"/>
    </row>
    <row r="97" spans="1:22" s="186" customFormat="1" ht="12.75">
      <c r="A97" s="152" t="s">
        <v>485</v>
      </c>
      <c r="B97" s="25" t="s">
        <v>242</v>
      </c>
      <c r="C97" s="189"/>
      <c r="D97" s="183"/>
      <c r="E97" s="7" t="s">
        <v>252</v>
      </c>
      <c r="F97" s="183"/>
      <c r="G97" s="270" t="s">
        <v>101</v>
      </c>
      <c r="H97" s="103"/>
      <c r="I97" s="183"/>
      <c r="J97" s="199"/>
      <c r="K97" s="120"/>
      <c r="L97" s="184"/>
      <c r="M97" s="185"/>
      <c r="N97" s="103"/>
      <c r="O97" s="199"/>
      <c r="P97" s="209"/>
      <c r="Q97" s="267"/>
      <c r="R97" s="199"/>
      <c r="S97" s="120"/>
      <c r="T97" s="210"/>
      <c r="U97" s="103"/>
      <c r="V97" s="275"/>
    </row>
    <row r="98" spans="1:22" s="186" customFormat="1" ht="12.75">
      <c r="A98" s="152" t="s">
        <v>190</v>
      </c>
      <c r="B98" s="25" t="s">
        <v>242</v>
      </c>
      <c r="C98" s="189"/>
      <c r="D98" s="183"/>
      <c r="E98" s="7" t="s">
        <v>286</v>
      </c>
      <c r="F98" s="183"/>
      <c r="G98" s="270" t="s">
        <v>233</v>
      </c>
      <c r="H98" s="103"/>
      <c r="I98" s="183"/>
      <c r="J98" s="199"/>
      <c r="K98" s="120"/>
      <c r="L98" s="184"/>
      <c r="M98" s="185"/>
      <c r="N98" s="103"/>
      <c r="O98" s="199"/>
      <c r="P98" s="209"/>
      <c r="Q98" s="267"/>
      <c r="R98" s="199"/>
      <c r="S98" s="120"/>
      <c r="T98" s="210"/>
      <c r="U98" s="103"/>
      <c r="V98" s="275"/>
    </row>
    <row r="99" spans="1:22" s="186" customFormat="1" ht="12.75">
      <c r="A99" s="152" t="s">
        <v>492</v>
      </c>
      <c r="B99" s="25" t="s">
        <v>254</v>
      </c>
      <c r="C99" s="189"/>
      <c r="D99" s="183"/>
      <c r="E99" s="7" t="s">
        <v>252</v>
      </c>
      <c r="F99" s="183"/>
      <c r="G99" s="270" t="s">
        <v>236</v>
      </c>
      <c r="H99" s="103"/>
      <c r="I99" s="183"/>
      <c r="J99" s="199"/>
      <c r="K99" s="120"/>
      <c r="L99" s="184"/>
      <c r="M99" s="185"/>
      <c r="N99" s="103"/>
      <c r="O99" s="199"/>
      <c r="P99" s="209"/>
      <c r="Q99" s="267"/>
      <c r="R99" s="199"/>
      <c r="S99" s="120"/>
      <c r="T99" s="210"/>
      <c r="U99" s="103"/>
      <c r="V99" s="275"/>
    </row>
    <row r="100" spans="1:22" s="186" customFormat="1" ht="12.75">
      <c r="A100" s="152" t="s">
        <v>491</v>
      </c>
      <c r="B100" s="25" t="s">
        <v>254</v>
      </c>
      <c r="C100" s="189"/>
      <c r="D100" s="183"/>
      <c r="E100" s="7" t="s">
        <v>252</v>
      </c>
      <c r="F100" s="183"/>
      <c r="G100" s="270" t="s">
        <v>499</v>
      </c>
      <c r="H100" s="103"/>
      <c r="I100" s="183"/>
      <c r="J100" s="199"/>
      <c r="K100" s="120"/>
      <c r="L100" s="184"/>
      <c r="M100" s="185"/>
      <c r="N100" s="103"/>
      <c r="O100" s="199"/>
      <c r="P100" s="209"/>
      <c r="Q100" s="267"/>
      <c r="R100" s="199"/>
      <c r="S100" s="120"/>
      <c r="T100" s="210"/>
      <c r="U100" s="103"/>
      <c r="V100" s="275"/>
    </row>
    <row r="101" spans="1:22" s="186" customFormat="1" ht="12.75">
      <c r="A101" s="152" t="s">
        <v>175</v>
      </c>
      <c r="B101" s="25" t="s">
        <v>609</v>
      </c>
      <c r="C101" s="189"/>
      <c r="D101" s="183"/>
      <c r="E101" s="7" t="s">
        <v>252</v>
      </c>
      <c r="F101" s="183"/>
      <c r="G101" s="270" t="s">
        <v>334</v>
      </c>
      <c r="H101" s="103"/>
      <c r="I101" s="183"/>
      <c r="J101" s="199"/>
      <c r="K101" s="120"/>
      <c r="L101" s="184"/>
      <c r="M101" s="185"/>
      <c r="N101" s="103"/>
      <c r="O101" s="199"/>
      <c r="P101" s="209"/>
      <c r="Q101" s="267"/>
      <c r="R101" s="199"/>
      <c r="S101" s="120"/>
      <c r="T101" s="210"/>
      <c r="U101" s="103"/>
      <c r="V101" s="275"/>
    </row>
    <row r="102" spans="1:22" s="186" customFormat="1" ht="12.75">
      <c r="A102" s="152" t="s">
        <v>583</v>
      </c>
      <c r="B102" s="25" t="s">
        <v>265</v>
      </c>
      <c r="C102" s="189"/>
      <c r="D102" s="183"/>
      <c r="E102" s="7" t="s">
        <v>252</v>
      </c>
      <c r="F102" s="183"/>
      <c r="G102" s="270" t="s">
        <v>101</v>
      </c>
      <c r="H102" s="103"/>
      <c r="I102" s="183"/>
      <c r="J102" s="199"/>
      <c r="K102" s="120"/>
      <c r="L102" s="184"/>
      <c r="M102" s="185"/>
      <c r="N102" s="103"/>
      <c r="O102" s="199"/>
      <c r="P102" s="209"/>
      <c r="Q102" s="267"/>
      <c r="R102" s="199"/>
      <c r="S102" s="120"/>
      <c r="T102" s="210"/>
      <c r="U102" s="103"/>
      <c r="V102" s="275"/>
    </row>
    <row r="103" spans="1:22" s="186" customFormat="1" ht="12.75">
      <c r="A103" s="152" t="s">
        <v>584</v>
      </c>
      <c r="B103" s="25" t="s">
        <v>265</v>
      </c>
      <c r="C103" s="189"/>
      <c r="D103" s="183"/>
      <c r="E103" s="7" t="s">
        <v>251</v>
      </c>
      <c r="F103" s="183"/>
      <c r="G103" s="270" t="s">
        <v>106</v>
      </c>
      <c r="H103" s="103"/>
      <c r="I103" s="183"/>
      <c r="J103" s="199"/>
      <c r="K103" s="120"/>
      <c r="L103" s="184"/>
      <c r="M103" s="185"/>
      <c r="N103" s="103"/>
      <c r="O103" s="199"/>
      <c r="P103" s="209"/>
      <c r="Q103" s="267"/>
      <c r="R103" s="199"/>
      <c r="S103" s="120"/>
      <c r="T103" s="210"/>
      <c r="U103" s="103"/>
      <c r="V103" s="275"/>
    </row>
    <row r="104" spans="1:22" s="186" customFormat="1" ht="12.75">
      <c r="A104" s="152" t="s">
        <v>582</v>
      </c>
      <c r="B104" s="25" t="s">
        <v>265</v>
      </c>
      <c r="C104" s="189"/>
      <c r="D104" s="183"/>
      <c r="E104" s="7" t="s">
        <v>252</v>
      </c>
      <c r="F104" s="183"/>
      <c r="G104" s="270" t="s">
        <v>422</v>
      </c>
      <c r="H104" s="103"/>
      <c r="I104" s="183"/>
      <c r="J104" s="199"/>
      <c r="K104" s="120"/>
      <c r="L104" s="184"/>
      <c r="M104" s="185"/>
      <c r="N104" s="103"/>
      <c r="O104" s="199"/>
      <c r="P104" s="209"/>
      <c r="Q104" s="267"/>
      <c r="R104" s="199"/>
      <c r="S104" s="120"/>
      <c r="T104" s="210"/>
      <c r="U104" s="103"/>
      <c r="V104" s="275"/>
    </row>
    <row r="105" spans="1:22" s="186" customFormat="1" ht="12.75">
      <c r="A105" s="152" t="s">
        <v>190</v>
      </c>
      <c r="B105" s="25" t="s">
        <v>233</v>
      </c>
      <c r="C105" s="189"/>
      <c r="D105" s="183"/>
      <c r="E105" s="7" t="s">
        <v>284</v>
      </c>
      <c r="F105" s="183"/>
      <c r="G105" s="270" t="s">
        <v>233</v>
      </c>
      <c r="H105" s="103"/>
      <c r="I105" s="183"/>
      <c r="J105" s="199"/>
      <c r="K105" s="120"/>
      <c r="L105" s="184"/>
      <c r="M105" s="185"/>
      <c r="N105" s="103"/>
      <c r="O105" s="199"/>
      <c r="P105" s="209"/>
      <c r="Q105" s="267"/>
      <c r="R105" s="199"/>
      <c r="S105" s="120"/>
      <c r="T105" s="210"/>
      <c r="U105" s="103"/>
      <c r="V105" s="275"/>
    </row>
    <row r="106" spans="1:22" s="186" customFormat="1" ht="12.75">
      <c r="A106" s="152" t="s">
        <v>175</v>
      </c>
      <c r="B106" s="25" t="s">
        <v>475</v>
      </c>
      <c r="C106" s="189"/>
      <c r="D106" s="183"/>
      <c r="E106" s="7" t="s">
        <v>286</v>
      </c>
      <c r="F106" s="183"/>
      <c r="G106" s="270" t="s">
        <v>334</v>
      </c>
      <c r="H106" s="103"/>
      <c r="I106" s="183"/>
      <c r="J106" s="199"/>
      <c r="K106" s="120"/>
      <c r="L106" s="184"/>
      <c r="M106" s="185"/>
      <c r="N106" s="103"/>
      <c r="O106" s="199"/>
      <c r="P106" s="209"/>
      <c r="Q106" s="267"/>
      <c r="R106" s="199"/>
      <c r="S106" s="120"/>
      <c r="T106" s="210"/>
      <c r="U106" s="103"/>
      <c r="V106" s="275"/>
    </row>
    <row r="107" spans="1:22" s="186" customFormat="1" ht="12.75">
      <c r="A107" s="152" t="s">
        <v>175</v>
      </c>
      <c r="B107" s="25" t="s">
        <v>475</v>
      </c>
      <c r="C107" s="189"/>
      <c r="D107" s="183"/>
      <c r="E107" s="7" t="s">
        <v>252</v>
      </c>
      <c r="F107" s="183"/>
      <c r="G107" s="270" t="s">
        <v>334</v>
      </c>
      <c r="H107" s="103"/>
      <c r="I107" s="183"/>
      <c r="J107" s="199"/>
      <c r="K107" s="120"/>
      <c r="L107" s="184"/>
      <c r="M107" s="185"/>
      <c r="N107" s="103"/>
      <c r="O107" s="199"/>
      <c r="P107" s="209"/>
      <c r="Q107" s="267"/>
      <c r="R107" s="199"/>
      <c r="S107" s="120"/>
      <c r="T107" s="210"/>
      <c r="U107" s="103"/>
      <c r="V107" s="275"/>
    </row>
    <row r="108" spans="1:22" s="186" customFormat="1" ht="12.75">
      <c r="A108" s="152" t="s">
        <v>175</v>
      </c>
      <c r="B108" s="25" t="s">
        <v>475</v>
      </c>
      <c r="C108" s="189"/>
      <c r="D108" s="183"/>
      <c r="E108" s="7" t="s">
        <v>251</v>
      </c>
      <c r="F108" s="183"/>
      <c r="G108" s="270" t="s">
        <v>334</v>
      </c>
      <c r="H108" s="103"/>
      <c r="I108" s="183"/>
      <c r="J108" s="199"/>
      <c r="K108" s="120"/>
      <c r="L108" s="184"/>
      <c r="M108" s="185"/>
      <c r="N108" s="103"/>
      <c r="O108" s="199"/>
      <c r="P108" s="209"/>
      <c r="Q108" s="267"/>
      <c r="R108" s="199"/>
      <c r="S108" s="120"/>
      <c r="T108" s="210"/>
      <c r="U108" s="103"/>
      <c r="V108" s="275"/>
    </row>
    <row r="109" spans="1:22" s="186" customFormat="1" ht="12.75">
      <c r="A109" s="152" t="s">
        <v>175</v>
      </c>
      <c r="B109" s="25" t="s">
        <v>475</v>
      </c>
      <c r="C109" s="189"/>
      <c r="D109" s="183"/>
      <c r="E109" s="7" t="s">
        <v>251</v>
      </c>
      <c r="F109" s="183"/>
      <c r="G109" s="270" t="s">
        <v>334</v>
      </c>
      <c r="H109" s="103"/>
      <c r="I109" s="183"/>
      <c r="J109" s="199"/>
      <c r="K109" s="120"/>
      <c r="L109" s="184"/>
      <c r="M109" s="185"/>
      <c r="N109" s="103"/>
      <c r="O109" s="199"/>
      <c r="P109" s="209"/>
      <c r="Q109" s="267"/>
      <c r="R109" s="199"/>
      <c r="S109" s="120"/>
      <c r="T109" s="210"/>
      <c r="U109" s="103"/>
      <c r="V109" s="275"/>
    </row>
    <row r="110" spans="1:22" s="186" customFormat="1" ht="12.75">
      <c r="A110" s="152" t="s">
        <v>161</v>
      </c>
      <c r="B110" s="25" t="s">
        <v>475</v>
      </c>
      <c r="C110" s="189"/>
      <c r="D110" s="183"/>
      <c r="E110" s="7" t="s">
        <v>251</v>
      </c>
      <c r="F110" s="183"/>
      <c r="G110" s="270" t="s">
        <v>256</v>
      </c>
      <c r="H110" s="103"/>
      <c r="I110" s="183"/>
      <c r="J110" s="199"/>
      <c r="K110" s="120"/>
      <c r="L110" s="184"/>
      <c r="M110" s="185"/>
      <c r="N110" s="103"/>
      <c r="O110" s="199"/>
      <c r="P110" s="209"/>
      <c r="Q110" s="267"/>
      <c r="R110" s="199"/>
      <c r="S110" s="120"/>
      <c r="T110" s="210"/>
      <c r="U110" s="103"/>
      <c r="V110" s="275"/>
    </row>
    <row r="111" spans="1:22" s="186" customFormat="1" ht="12.75">
      <c r="A111" s="152" t="s">
        <v>161</v>
      </c>
      <c r="B111" s="25" t="s">
        <v>475</v>
      </c>
      <c r="C111" s="189"/>
      <c r="D111" s="183"/>
      <c r="E111" s="7" t="s">
        <v>286</v>
      </c>
      <c r="F111" s="183"/>
      <c r="G111" s="270" t="s">
        <v>256</v>
      </c>
      <c r="H111" s="103"/>
      <c r="I111" s="183"/>
      <c r="J111" s="199"/>
      <c r="K111" s="120"/>
      <c r="L111" s="184"/>
      <c r="M111" s="185"/>
      <c r="N111" s="103"/>
      <c r="O111" s="199"/>
      <c r="P111" s="209"/>
      <c r="Q111" s="267"/>
      <c r="R111" s="199"/>
      <c r="S111" s="120"/>
      <c r="T111" s="210"/>
      <c r="U111" s="103"/>
      <c r="V111" s="275"/>
    </row>
    <row r="112" spans="8:22" s="85" customFormat="1" ht="12.75">
      <c r="H112" s="199"/>
      <c r="I112" s="209"/>
      <c r="J112" s="199"/>
      <c r="K112" s="120"/>
      <c r="L112" s="266"/>
      <c r="M112" s="268"/>
      <c r="N112" s="199"/>
      <c r="O112" s="199"/>
      <c r="P112" s="209"/>
      <c r="Q112" s="267"/>
      <c r="R112" s="199"/>
      <c r="S112" s="120"/>
      <c r="T112" s="210"/>
      <c r="U112" s="103"/>
      <c r="V112" s="275"/>
    </row>
    <row r="113" spans="1:22" s="85" customFormat="1" ht="12.75">
      <c r="A113" s="219" t="s">
        <v>152</v>
      </c>
      <c r="B113" s="269" t="s">
        <v>63</v>
      </c>
      <c r="C113" s="269"/>
      <c r="D113" s="269"/>
      <c r="E113" s="294" t="s">
        <v>189</v>
      </c>
      <c r="F113" s="269"/>
      <c r="G113" s="294" t="s">
        <v>64</v>
      </c>
      <c r="H113" s="294"/>
      <c r="I113" s="294"/>
      <c r="J113" s="269" t="s">
        <v>160</v>
      </c>
      <c r="K113" s="120"/>
      <c r="L113" s="266"/>
      <c r="M113" s="268"/>
      <c r="N113" s="199"/>
      <c r="O113" s="199"/>
      <c r="P113" s="209"/>
      <c r="Q113" s="267"/>
      <c r="R113" s="199"/>
      <c r="S113" s="120"/>
      <c r="T113" s="210"/>
      <c r="U113" s="103"/>
      <c r="V113" s="275"/>
    </row>
    <row r="114" spans="1:22" s="85" customFormat="1" ht="12.75">
      <c r="A114" s="140" t="s">
        <v>116</v>
      </c>
      <c r="B114" s="103" t="s">
        <v>102</v>
      </c>
      <c r="C114" s="199"/>
      <c r="D114" s="209"/>
      <c r="E114" s="199" t="s">
        <v>251</v>
      </c>
      <c r="F114" s="209"/>
      <c r="G114" s="103" t="s">
        <v>354</v>
      </c>
      <c r="H114" s="199"/>
      <c r="I114" s="209"/>
      <c r="J114" s="199" t="s">
        <v>22</v>
      </c>
      <c r="K114" s="120"/>
      <c r="L114" s="266"/>
      <c r="M114" s="268"/>
      <c r="N114" s="199"/>
      <c r="O114" s="199"/>
      <c r="P114" s="209"/>
      <c r="Q114" s="267"/>
      <c r="R114" s="199"/>
      <c r="S114" s="120"/>
      <c r="T114" s="210"/>
      <c r="U114" s="103"/>
      <c r="V114" s="275"/>
    </row>
    <row r="115" spans="1:22" s="85" customFormat="1" ht="12.75">
      <c r="A115" s="140" t="s">
        <v>116</v>
      </c>
      <c r="B115" s="25" t="s">
        <v>408</v>
      </c>
      <c r="C115" s="7"/>
      <c r="D115" s="23"/>
      <c r="E115" s="7" t="s">
        <v>283</v>
      </c>
      <c r="F115" s="23"/>
      <c r="G115" s="25" t="s">
        <v>354</v>
      </c>
      <c r="H115" s="7"/>
      <c r="I115" s="23"/>
      <c r="J115" s="7" t="s">
        <v>19</v>
      </c>
      <c r="K115" s="120"/>
      <c r="L115" s="266"/>
      <c r="M115" s="268"/>
      <c r="N115" s="199"/>
      <c r="O115" s="199"/>
      <c r="P115" s="209"/>
      <c r="Q115" s="267"/>
      <c r="R115" s="199"/>
      <c r="S115" s="120"/>
      <c r="T115" s="210"/>
      <c r="U115" s="103"/>
      <c r="V115" s="275"/>
    </row>
    <row r="116" spans="1:22" ht="12.75">
      <c r="A116" s="140" t="s">
        <v>116</v>
      </c>
      <c r="B116" s="103" t="s">
        <v>235</v>
      </c>
      <c r="C116" s="199"/>
      <c r="D116" s="209"/>
      <c r="E116" s="199" t="s">
        <v>283</v>
      </c>
      <c r="F116" s="209"/>
      <c r="G116" s="103" t="s">
        <v>354</v>
      </c>
      <c r="H116" s="199"/>
      <c r="I116" s="209"/>
      <c r="J116" s="199" t="s">
        <v>89</v>
      </c>
      <c r="K116" s="120"/>
      <c r="L116" s="140"/>
      <c r="M116" s="25"/>
      <c r="O116" s="23"/>
      <c r="P116" s="7"/>
      <c r="Q116" s="23"/>
      <c r="R116" s="25"/>
      <c r="S116" s="7"/>
      <c r="T116" s="23"/>
      <c r="U116" s="7"/>
      <c r="V116" s="199"/>
    </row>
    <row r="117" spans="1:22" ht="12.75">
      <c r="A117" s="140" t="s">
        <v>116</v>
      </c>
      <c r="B117" s="103" t="s">
        <v>235</v>
      </c>
      <c r="C117" s="199"/>
      <c r="D117" s="209"/>
      <c r="E117" s="199" t="s">
        <v>283</v>
      </c>
      <c r="F117" s="209"/>
      <c r="G117" s="103" t="s">
        <v>436</v>
      </c>
      <c r="H117" s="199"/>
      <c r="I117" s="209"/>
      <c r="J117" s="199" t="s">
        <v>20</v>
      </c>
      <c r="K117" s="120"/>
      <c r="L117" s="140"/>
      <c r="M117" s="25"/>
      <c r="O117" s="23"/>
      <c r="P117" s="7"/>
      <c r="Q117" s="23"/>
      <c r="R117" s="25"/>
      <c r="S117" s="7"/>
      <c r="T117" s="23"/>
      <c r="U117" s="7"/>
      <c r="V117" s="199"/>
    </row>
    <row r="118" spans="1:22" ht="12.75">
      <c r="A118" s="140" t="s">
        <v>116</v>
      </c>
      <c r="B118" s="103" t="s">
        <v>431</v>
      </c>
      <c r="C118" s="199"/>
      <c r="D118" s="209"/>
      <c r="E118" s="199" t="s">
        <v>283</v>
      </c>
      <c r="F118" s="209"/>
      <c r="G118" s="103" t="s">
        <v>354</v>
      </c>
      <c r="H118" s="199"/>
      <c r="I118" s="209"/>
      <c r="J118" s="199" t="s">
        <v>23</v>
      </c>
      <c r="K118" s="120"/>
      <c r="L118" s="140"/>
      <c r="M118" s="25"/>
      <c r="O118" s="23"/>
      <c r="P118" s="7"/>
      <c r="Q118" s="23"/>
      <c r="R118" s="25"/>
      <c r="S118" s="7"/>
      <c r="T118" s="23"/>
      <c r="U118" s="7"/>
      <c r="V118" s="199"/>
    </row>
    <row r="119" spans="1:22" s="85" customFormat="1" ht="12.75">
      <c r="A119" s="140" t="s">
        <v>116</v>
      </c>
      <c r="B119" s="25" t="s">
        <v>609</v>
      </c>
      <c r="C119" s="7"/>
      <c r="D119" s="23"/>
      <c r="E119" s="7" t="s">
        <v>283</v>
      </c>
      <c r="F119" s="23"/>
      <c r="G119" s="25" t="s">
        <v>354</v>
      </c>
      <c r="H119" s="7"/>
      <c r="I119" s="23"/>
      <c r="J119" s="7" t="s">
        <v>89</v>
      </c>
      <c r="K119" s="209"/>
      <c r="L119" s="266"/>
      <c r="M119" s="268"/>
      <c r="N119" s="199"/>
      <c r="O119" s="199"/>
      <c r="P119" s="209"/>
      <c r="Q119" s="267"/>
      <c r="R119" s="199"/>
      <c r="S119" s="120"/>
      <c r="T119" s="210"/>
      <c r="U119" s="103"/>
      <c r="V119" s="275"/>
    </row>
    <row r="120" spans="1:22" s="85" customFormat="1" ht="12.75">
      <c r="A120" s="140" t="s">
        <v>116</v>
      </c>
      <c r="B120" s="25" t="s">
        <v>609</v>
      </c>
      <c r="C120" s="7"/>
      <c r="D120" s="23"/>
      <c r="E120" s="7" t="s">
        <v>283</v>
      </c>
      <c r="F120" s="23"/>
      <c r="G120" s="25" t="s">
        <v>350</v>
      </c>
      <c r="H120" s="7"/>
      <c r="I120" s="23"/>
      <c r="J120" s="7" t="s">
        <v>28</v>
      </c>
      <c r="K120" s="209"/>
      <c r="L120" s="266"/>
      <c r="M120" s="268"/>
      <c r="N120" s="199"/>
      <c r="O120" s="199"/>
      <c r="P120" s="209"/>
      <c r="Q120" s="267"/>
      <c r="R120" s="199"/>
      <c r="S120" s="120"/>
      <c r="T120" s="210"/>
      <c r="U120" s="103"/>
      <c r="V120" s="275"/>
    </row>
    <row r="121" spans="1:22" s="85" customFormat="1" ht="12.75">
      <c r="A121" s="140" t="s">
        <v>116</v>
      </c>
      <c r="B121" s="103" t="s">
        <v>475</v>
      </c>
      <c r="C121" s="199"/>
      <c r="D121" s="209"/>
      <c r="E121" s="199" t="s">
        <v>45</v>
      </c>
      <c r="F121" s="209"/>
      <c r="G121" s="103" t="s">
        <v>354</v>
      </c>
      <c r="H121" s="199"/>
      <c r="I121" s="209"/>
      <c r="J121" s="199" t="s">
        <v>23</v>
      </c>
      <c r="K121" s="209"/>
      <c r="L121" s="266"/>
      <c r="M121" s="268"/>
      <c r="N121" s="199"/>
      <c r="O121" s="199"/>
      <c r="P121" s="209"/>
      <c r="Q121" s="267"/>
      <c r="R121" s="199"/>
      <c r="S121" s="120"/>
      <c r="T121" s="210"/>
      <c r="U121" s="103"/>
      <c r="V121" s="275"/>
    </row>
    <row r="122" spans="1:11" ht="12.75">
      <c r="A122" s="140"/>
      <c r="B122" s="103"/>
      <c r="C122" s="199"/>
      <c r="D122" s="209"/>
      <c r="E122" s="199"/>
      <c r="F122" s="209"/>
      <c r="G122" s="103"/>
      <c r="H122" s="199"/>
      <c r="I122" s="209"/>
      <c r="J122" s="199"/>
      <c r="K122" s="209"/>
    </row>
    <row r="123" spans="1:11" ht="12.75">
      <c r="A123" s="140"/>
      <c r="B123" s="103"/>
      <c r="C123" s="199"/>
      <c r="D123" s="209"/>
      <c r="E123" s="199"/>
      <c r="F123" s="209"/>
      <c r="G123" s="103"/>
      <c r="H123" s="199"/>
      <c r="I123" s="209"/>
      <c r="J123" s="199"/>
      <c r="K123" s="120"/>
    </row>
    <row r="124" spans="1:11" ht="12.75">
      <c r="A124" s="140"/>
      <c r="B124" s="103"/>
      <c r="C124" s="199"/>
      <c r="D124" s="209"/>
      <c r="E124" s="199"/>
      <c r="F124" s="209"/>
      <c r="G124" s="103"/>
      <c r="H124" s="199"/>
      <c r="I124" s="209"/>
      <c r="J124" s="199"/>
      <c r="K124" s="209"/>
    </row>
    <row r="125" spans="1:11" ht="12.75">
      <c r="A125" s="140"/>
      <c r="B125" s="103"/>
      <c r="C125" s="199"/>
      <c r="D125" s="209"/>
      <c r="E125" s="199"/>
      <c r="F125" s="209"/>
      <c r="G125" s="103"/>
      <c r="H125" s="199"/>
      <c r="I125" s="209"/>
      <c r="J125" s="199"/>
      <c r="K125" s="209"/>
    </row>
    <row r="126" spans="1:11" ht="12.75">
      <c r="A126" s="140"/>
      <c r="B126" s="103"/>
      <c r="C126" s="199"/>
      <c r="D126" s="209"/>
      <c r="E126" s="199"/>
      <c r="F126" s="209"/>
      <c r="G126" s="103"/>
      <c r="H126" s="199"/>
      <c r="I126" s="209"/>
      <c r="J126" s="199"/>
      <c r="K126" s="209"/>
    </row>
    <row r="127" spans="1:11" ht="12.75">
      <c r="A127" s="140"/>
      <c r="B127" s="103"/>
      <c r="C127" s="199"/>
      <c r="D127" s="209"/>
      <c r="E127" s="199"/>
      <c r="F127" s="209"/>
      <c r="G127" s="103"/>
      <c r="H127" s="199"/>
      <c r="I127" s="209"/>
      <c r="K127" s="209"/>
    </row>
    <row r="128" spans="1:11" ht="12.75">
      <c r="A128" s="140"/>
      <c r="B128" s="103"/>
      <c r="C128" s="199"/>
      <c r="D128" s="209"/>
      <c r="E128" s="199"/>
      <c r="F128" s="209"/>
      <c r="G128" s="103"/>
      <c r="H128" s="199"/>
      <c r="I128" s="209"/>
      <c r="J128" s="199"/>
      <c r="K128" s="209"/>
    </row>
    <row r="129" spans="1:22" s="85" customFormat="1" ht="12.75">
      <c r="A129" s="140"/>
      <c r="B129" s="103"/>
      <c r="C129" s="199"/>
      <c r="D129" s="209"/>
      <c r="E129" s="199"/>
      <c r="F129" s="209"/>
      <c r="G129" s="103"/>
      <c r="H129" s="199"/>
      <c r="I129" s="209"/>
      <c r="J129" s="199"/>
      <c r="K129" s="120"/>
      <c r="L129" s="266"/>
      <c r="M129" s="140"/>
      <c r="N129" s="199"/>
      <c r="O129" s="199"/>
      <c r="P129" s="209"/>
      <c r="Q129" s="267"/>
      <c r="R129" s="199"/>
      <c r="S129" s="120"/>
      <c r="T129" s="210"/>
      <c r="U129" s="103"/>
      <c r="V129" s="275"/>
    </row>
    <row r="130" spans="1:11" ht="12.75">
      <c r="A130" s="140"/>
      <c r="B130" s="103"/>
      <c r="C130" s="199"/>
      <c r="D130" s="209"/>
      <c r="E130" s="199"/>
      <c r="F130" s="209"/>
      <c r="G130" s="103"/>
      <c r="H130" s="199"/>
      <c r="I130" s="209"/>
      <c r="K130" s="209"/>
    </row>
    <row r="131" spans="1:11" ht="12.75">
      <c r="A131" s="140"/>
      <c r="B131" s="25"/>
      <c r="C131" s="199"/>
      <c r="D131" s="209"/>
      <c r="E131" s="199"/>
      <c r="F131" s="209"/>
      <c r="G131" s="103"/>
      <c r="H131" s="199"/>
      <c r="I131" s="209"/>
      <c r="J131" s="199"/>
      <c r="K131" s="209"/>
    </row>
    <row r="132" spans="1:11" ht="12.75">
      <c r="A132" s="140"/>
      <c r="B132" s="25"/>
      <c r="C132" s="199"/>
      <c r="D132" s="209"/>
      <c r="E132" s="199"/>
      <c r="F132" s="209"/>
      <c r="G132" s="103"/>
      <c r="H132" s="199"/>
      <c r="I132" s="209"/>
      <c r="J132" s="199"/>
      <c r="K132" s="209"/>
    </row>
    <row r="133" spans="1:11" ht="12.75">
      <c r="A133" s="140"/>
      <c r="B133" s="103"/>
      <c r="C133" s="199"/>
      <c r="D133" s="209"/>
      <c r="E133" s="199"/>
      <c r="F133" s="209"/>
      <c r="G133" s="103"/>
      <c r="H133" s="199"/>
      <c r="I133" s="209"/>
      <c r="J133" s="199"/>
      <c r="K133" s="209"/>
    </row>
    <row r="134" spans="1:11" ht="12.75">
      <c r="A134" s="140"/>
      <c r="B134" s="103"/>
      <c r="C134" s="199"/>
      <c r="D134" s="209"/>
      <c r="E134" s="199"/>
      <c r="F134" s="209"/>
      <c r="G134" s="103"/>
      <c r="H134" s="199"/>
      <c r="I134" s="209"/>
      <c r="J134" s="199"/>
      <c r="K134" s="209"/>
    </row>
    <row r="135" spans="1:11" ht="12.75">
      <c r="A135" s="140"/>
      <c r="B135" s="25"/>
      <c r="C135" s="199"/>
      <c r="D135" s="209"/>
      <c r="E135" s="199"/>
      <c r="F135" s="209"/>
      <c r="G135" s="103"/>
      <c r="H135" s="199"/>
      <c r="I135" s="209"/>
      <c r="J135" s="199"/>
      <c r="K135" s="209"/>
    </row>
    <row r="136" spans="1:11" ht="12.75">
      <c r="A136" s="140"/>
      <c r="B136" s="25"/>
      <c r="C136" s="199"/>
      <c r="D136" s="209"/>
      <c r="E136" s="199"/>
      <c r="F136" s="209"/>
      <c r="G136" s="103"/>
      <c r="H136" s="199"/>
      <c r="I136" s="209"/>
      <c r="J136" s="199"/>
      <c r="K136" s="209"/>
    </row>
    <row r="137" spans="1:11" ht="12.75">
      <c r="A137" s="140"/>
      <c r="B137" s="208"/>
      <c r="C137" s="199"/>
      <c r="D137" s="209"/>
      <c r="E137" s="199"/>
      <c r="F137" s="209"/>
      <c r="G137" s="103"/>
      <c r="H137" s="199"/>
      <c r="I137" s="209"/>
      <c r="J137" s="199"/>
      <c r="K137" s="209"/>
    </row>
    <row r="138" spans="1:11" ht="12.75">
      <c r="A138" s="140"/>
      <c r="B138" s="208"/>
      <c r="C138" s="199"/>
      <c r="D138" s="209"/>
      <c r="E138" s="199"/>
      <c r="F138" s="209"/>
      <c r="G138" s="103"/>
      <c r="H138" s="199"/>
      <c r="I138" s="209"/>
      <c r="J138" s="199"/>
      <c r="K138" s="209"/>
    </row>
    <row r="139" spans="1:7" ht="12.75">
      <c r="A139" s="140"/>
      <c r="B139" s="208"/>
      <c r="G139" s="25"/>
    </row>
    <row r="140" spans="1:7" ht="12.75">
      <c r="A140" s="140"/>
      <c r="B140" s="208"/>
      <c r="G140" s="25"/>
    </row>
    <row r="141" spans="1:10" ht="12.75">
      <c r="A141" s="140"/>
      <c r="B141" s="274"/>
      <c r="C141" s="85"/>
      <c r="D141" s="85"/>
      <c r="E141" s="199"/>
      <c r="F141" s="85"/>
      <c r="G141" s="25"/>
      <c r="H141" s="199"/>
      <c r="I141" s="209"/>
      <c r="J141" s="114"/>
    </row>
    <row r="142" spans="1:10" ht="12.75">
      <c r="A142" s="140"/>
      <c r="B142" s="274"/>
      <c r="C142" s="85"/>
      <c r="D142" s="85"/>
      <c r="E142" s="199"/>
      <c r="F142" s="85"/>
      <c r="G142" s="25"/>
      <c r="H142" s="199"/>
      <c r="I142" s="209"/>
      <c r="J142" s="114"/>
    </row>
    <row r="148" ht="12.75">
      <c r="A148" s="140"/>
    </row>
    <row r="149" ht="12.75">
      <c r="A149" s="140"/>
    </row>
    <row r="150" ht="12.75">
      <c r="A150" s="140"/>
    </row>
    <row r="151" ht="12.75">
      <c r="A151" s="140"/>
    </row>
    <row r="152" ht="12.75">
      <c r="A152" s="140"/>
    </row>
    <row r="153" ht="12.75">
      <c r="A153" s="140"/>
    </row>
    <row r="154" ht="12.75">
      <c r="A154" s="140"/>
    </row>
    <row r="155" ht="12.75">
      <c r="A155" s="140"/>
    </row>
    <row r="156" ht="12.75">
      <c r="A156" s="140"/>
    </row>
    <row r="157" ht="12.75">
      <c r="A157" s="140"/>
    </row>
    <row r="158" ht="12.75">
      <c r="A158" s="140"/>
    </row>
    <row r="159" ht="12.75">
      <c r="A159" s="140"/>
    </row>
    <row r="160" ht="12.75">
      <c r="A160" s="140"/>
    </row>
    <row r="161" ht="12.75">
      <c r="A161" s="140"/>
    </row>
    <row r="162" ht="12.75">
      <c r="A162" s="140"/>
    </row>
    <row r="163" ht="12.75">
      <c r="A163" s="140"/>
    </row>
    <row r="164" ht="12.75">
      <c r="A164" s="140"/>
    </row>
    <row r="165" ht="12.75">
      <c r="A165" s="140"/>
    </row>
    <row r="166" ht="12.75">
      <c r="A166" s="140"/>
    </row>
    <row r="167" ht="12.75">
      <c r="A167" s="140"/>
    </row>
    <row r="168" ht="12.75">
      <c r="A168" s="140"/>
    </row>
    <row r="169" ht="12.75">
      <c r="A169" s="140"/>
    </row>
    <row r="170" ht="12.75">
      <c r="A170" s="140"/>
    </row>
    <row r="171" ht="12.75">
      <c r="A171" s="140"/>
    </row>
    <row r="172" ht="12.75">
      <c r="A172" s="140"/>
    </row>
    <row r="173" ht="12.75">
      <c r="A173" s="140"/>
    </row>
    <row r="174" ht="12.75">
      <c r="A174" s="140"/>
    </row>
    <row r="175" ht="12.75">
      <c r="A175" s="140"/>
    </row>
  </sheetData>
  <sheetProtection/>
  <mergeCells count="1">
    <mergeCell ref="A1:U1"/>
  </mergeCells>
  <printOptions/>
  <pageMargins left="0.75" right="0.75" top="1" bottom="1" header="0.4921259845" footer="0.4921259845"/>
  <pageSetup horizontalDpi="300" verticalDpi="300" orientation="portrait" paperSize="9" r:id="rId1"/>
  <ignoredErrors>
    <ignoredError sqref="U11 T52:U52 U33 U38 U9 U50 U5 U41:U42 U16:U17 U21 U18:U19 U22 U5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8.25390625" style="2" bestFit="1" customWidth="1"/>
    <col min="2" max="13" width="2.625" style="87" customWidth="1"/>
    <col min="14" max="15" width="3.00390625" style="7" bestFit="1" customWidth="1"/>
    <col min="16" max="16" width="4.00390625" style="7" bestFit="1" customWidth="1"/>
    <col min="17" max="17" width="8.25390625" style="2" bestFit="1" customWidth="1"/>
    <col min="18" max="18" width="2.625" style="87" customWidth="1"/>
    <col min="19" max="21" width="3.00390625" style="7" bestFit="1" customWidth="1"/>
    <col min="22" max="22" width="2.75390625" style="7" customWidth="1"/>
    <col min="23" max="25" width="3.625" style="7" bestFit="1" customWidth="1"/>
    <col min="26" max="16384" width="9.125" style="2" customWidth="1"/>
  </cols>
  <sheetData>
    <row r="1" spans="1:25" ht="113.25">
      <c r="A1" s="148"/>
      <c r="B1" s="149" t="s">
        <v>300</v>
      </c>
      <c r="C1" s="149" t="s">
        <v>333</v>
      </c>
      <c r="D1" s="149" t="s">
        <v>356</v>
      </c>
      <c r="E1" s="149" t="s">
        <v>386</v>
      </c>
      <c r="F1" s="149" t="s">
        <v>409</v>
      </c>
      <c r="G1" s="150" t="s">
        <v>474</v>
      </c>
      <c r="H1" s="150" t="s">
        <v>486</v>
      </c>
      <c r="I1" s="150" t="s">
        <v>500</v>
      </c>
      <c r="J1" s="150" t="s">
        <v>579</v>
      </c>
      <c r="K1" s="150" t="s">
        <v>580</v>
      </c>
      <c r="L1" s="150" t="s">
        <v>581</v>
      </c>
      <c r="M1" s="150" t="s">
        <v>653</v>
      </c>
      <c r="N1" s="59" t="s">
        <v>57</v>
      </c>
      <c r="O1" s="59" t="s">
        <v>58</v>
      </c>
      <c r="P1" s="59" t="s">
        <v>54</v>
      </c>
      <c r="Q1" s="59" t="s">
        <v>55</v>
      </c>
      <c r="R1" s="150"/>
      <c r="S1" s="59" t="s">
        <v>8</v>
      </c>
      <c r="T1" s="59" t="s">
        <v>3</v>
      </c>
      <c r="U1" s="59" t="s">
        <v>4</v>
      </c>
      <c r="V1" s="59"/>
      <c r="W1" s="59" t="s">
        <v>7</v>
      </c>
      <c r="X1" s="59" t="s">
        <v>5</v>
      </c>
      <c r="Y1" s="59" t="s">
        <v>6</v>
      </c>
    </row>
    <row r="2" spans="1:25" ht="12.75">
      <c r="A2" s="82" t="s">
        <v>175</v>
      </c>
      <c r="G2" s="87">
        <v>1</v>
      </c>
      <c r="J2" s="87">
        <v>1</v>
      </c>
      <c r="M2" s="513">
        <v>4</v>
      </c>
      <c r="N2" s="7">
        <f aca="true" t="shared" si="0" ref="N2:N48">SUM(B2:M2)</f>
        <v>6</v>
      </c>
      <c r="O2" s="7">
        <f aca="true" t="shared" si="1" ref="O2:O48">COUNT(B2:M2)</f>
        <v>3</v>
      </c>
      <c r="P2" s="7">
        <v>3</v>
      </c>
      <c r="Q2" s="151">
        <f>O2/(12-COUNTBLANK(B$1:M$1))</f>
        <v>0.25</v>
      </c>
      <c r="W2" s="7">
        <f aca="true" t="shared" si="2" ref="W2:Y3">N2+S2</f>
        <v>6</v>
      </c>
      <c r="X2" s="7">
        <f t="shared" si="2"/>
        <v>3</v>
      </c>
      <c r="Y2" s="7">
        <f t="shared" si="2"/>
        <v>3</v>
      </c>
    </row>
    <row r="3" spans="1:25" ht="12.75">
      <c r="A3" s="82" t="s">
        <v>227</v>
      </c>
      <c r="B3" s="87">
        <v>1</v>
      </c>
      <c r="C3" s="87">
        <v>1</v>
      </c>
      <c r="D3" s="87">
        <v>1</v>
      </c>
      <c r="E3" s="87">
        <v>1</v>
      </c>
      <c r="N3" s="7">
        <f t="shared" si="0"/>
        <v>4</v>
      </c>
      <c r="O3" s="7">
        <f t="shared" si="1"/>
        <v>4</v>
      </c>
      <c r="P3" s="7">
        <v>0</v>
      </c>
      <c r="Q3" s="151">
        <f aca="true" t="shared" si="3" ref="Q3:Q48">O3/(12-COUNTBLANK(B$1:M$1))</f>
        <v>0.3333333333333333</v>
      </c>
      <c r="S3" s="7">
        <v>5</v>
      </c>
      <c r="T3" s="7">
        <v>4</v>
      </c>
      <c r="U3" s="7">
        <v>1</v>
      </c>
      <c r="W3" s="7">
        <f t="shared" si="2"/>
        <v>9</v>
      </c>
      <c r="X3" s="7">
        <f t="shared" si="2"/>
        <v>8</v>
      </c>
      <c r="Y3" s="7">
        <f t="shared" si="2"/>
        <v>1</v>
      </c>
    </row>
    <row r="4" spans="1:25" ht="12.75">
      <c r="A4" s="82" t="s">
        <v>47</v>
      </c>
      <c r="B4" s="87">
        <v>1</v>
      </c>
      <c r="C4" s="87">
        <v>1</v>
      </c>
      <c r="D4" s="511">
        <v>2</v>
      </c>
      <c r="E4" s="87">
        <v>1</v>
      </c>
      <c r="F4" s="87">
        <v>1</v>
      </c>
      <c r="I4" s="511">
        <v>1</v>
      </c>
      <c r="J4" s="87">
        <v>1</v>
      </c>
      <c r="K4" s="87">
        <v>2</v>
      </c>
      <c r="L4" s="511">
        <v>2</v>
      </c>
      <c r="N4" s="7">
        <f t="shared" si="0"/>
        <v>12</v>
      </c>
      <c r="O4" s="7">
        <f t="shared" si="1"/>
        <v>9</v>
      </c>
      <c r="P4" s="7">
        <v>3</v>
      </c>
      <c r="Q4" s="151">
        <f t="shared" si="3"/>
        <v>0.75</v>
      </c>
      <c r="W4" s="7">
        <f aca="true" t="shared" si="4" ref="W4:W31">N4+S4</f>
        <v>12</v>
      </c>
      <c r="X4" s="7">
        <f aca="true" t="shared" si="5" ref="X4:Y31">O4+T4</f>
        <v>9</v>
      </c>
      <c r="Y4" s="7">
        <f aca="true" t="shared" si="6" ref="Y4:Y17">P4+U4</f>
        <v>3</v>
      </c>
    </row>
    <row r="5" spans="1:25" ht="12.75">
      <c r="A5" s="82" t="s">
        <v>195</v>
      </c>
      <c r="C5" s="87">
        <v>1</v>
      </c>
      <c r="F5" s="87">
        <v>1</v>
      </c>
      <c r="H5" s="87">
        <v>1</v>
      </c>
      <c r="I5" s="511">
        <v>1</v>
      </c>
      <c r="K5" s="87">
        <v>1</v>
      </c>
      <c r="L5" s="511">
        <v>1</v>
      </c>
      <c r="M5" s="511">
        <v>1</v>
      </c>
      <c r="N5" s="7">
        <f t="shared" si="0"/>
        <v>7</v>
      </c>
      <c r="O5" s="7">
        <f t="shared" si="1"/>
        <v>7</v>
      </c>
      <c r="P5" s="7">
        <v>3</v>
      </c>
      <c r="Q5" s="151">
        <f t="shared" si="3"/>
        <v>0.5833333333333334</v>
      </c>
      <c r="W5" s="7">
        <f aca="true" t="shared" si="7" ref="W5:X7">N5+S5</f>
        <v>7</v>
      </c>
      <c r="X5" s="7">
        <f t="shared" si="7"/>
        <v>7</v>
      </c>
      <c r="Y5" s="7">
        <f t="shared" si="6"/>
        <v>3</v>
      </c>
    </row>
    <row r="6" spans="1:25" ht="12.75">
      <c r="A6" s="82" t="s">
        <v>491</v>
      </c>
      <c r="I6" s="87">
        <v>1</v>
      </c>
      <c r="N6" s="7">
        <f t="shared" si="0"/>
        <v>1</v>
      </c>
      <c r="O6" s="7">
        <f t="shared" si="1"/>
        <v>1</v>
      </c>
      <c r="P6" s="7">
        <v>0</v>
      </c>
      <c r="Q6" s="151">
        <f t="shared" si="3"/>
        <v>0.08333333333333333</v>
      </c>
      <c r="W6" s="7">
        <f>N6+S6</f>
        <v>1</v>
      </c>
      <c r="X6" s="7">
        <f>O6+T6</f>
        <v>1</v>
      </c>
      <c r="Y6" s="7">
        <f t="shared" si="6"/>
        <v>0</v>
      </c>
    </row>
    <row r="7" spans="1:25" ht="12.75">
      <c r="A7" s="82" t="s">
        <v>288</v>
      </c>
      <c r="B7" s="87">
        <v>1</v>
      </c>
      <c r="F7" s="87">
        <v>1</v>
      </c>
      <c r="N7" s="7">
        <f t="shared" si="0"/>
        <v>2</v>
      </c>
      <c r="O7" s="7">
        <f t="shared" si="1"/>
        <v>2</v>
      </c>
      <c r="P7" s="7">
        <v>0</v>
      </c>
      <c r="Q7" s="151">
        <f t="shared" si="3"/>
        <v>0.16666666666666666</v>
      </c>
      <c r="W7" s="7">
        <f t="shared" si="7"/>
        <v>2</v>
      </c>
      <c r="X7" s="7">
        <f t="shared" si="7"/>
        <v>2</v>
      </c>
      <c r="Y7" s="7">
        <f t="shared" si="6"/>
        <v>0</v>
      </c>
    </row>
    <row r="8" spans="1:25" ht="12.75">
      <c r="A8" s="82" t="s">
        <v>49</v>
      </c>
      <c r="B8" s="87">
        <v>2</v>
      </c>
      <c r="D8" s="511">
        <v>3</v>
      </c>
      <c r="E8" s="87">
        <v>2</v>
      </c>
      <c r="F8" s="87">
        <v>2</v>
      </c>
      <c r="G8" s="87">
        <v>1</v>
      </c>
      <c r="H8" s="87">
        <v>2</v>
      </c>
      <c r="I8" s="511">
        <v>2</v>
      </c>
      <c r="J8" s="87">
        <v>1</v>
      </c>
      <c r="K8" s="87">
        <v>2</v>
      </c>
      <c r="M8" s="514">
        <v>2</v>
      </c>
      <c r="N8" s="7">
        <f t="shared" si="0"/>
        <v>19</v>
      </c>
      <c r="O8" s="7">
        <f t="shared" si="1"/>
        <v>10</v>
      </c>
      <c r="P8" s="7">
        <v>4</v>
      </c>
      <c r="Q8" s="151">
        <f t="shared" si="3"/>
        <v>0.8333333333333334</v>
      </c>
      <c r="W8" s="7">
        <f t="shared" si="4"/>
        <v>19</v>
      </c>
      <c r="X8" s="7">
        <f t="shared" si="5"/>
        <v>10</v>
      </c>
      <c r="Y8" s="7">
        <f t="shared" si="6"/>
        <v>4</v>
      </c>
    </row>
    <row r="9" spans="1:25" ht="12.75">
      <c r="A9" s="82" t="s">
        <v>161</v>
      </c>
      <c r="E9" s="87">
        <v>1</v>
      </c>
      <c r="M9" s="514">
        <v>2</v>
      </c>
      <c r="N9" s="7">
        <f t="shared" si="0"/>
        <v>3</v>
      </c>
      <c r="O9" s="7">
        <f t="shared" si="1"/>
        <v>2</v>
      </c>
      <c r="P9" s="7">
        <v>2</v>
      </c>
      <c r="Q9" s="151">
        <f t="shared" si="3"/>
        <v>0.16666666666666666</v>
      </c>
      <c r="W9" s="7">
        <f t="shared" si="4"/>
        <v>3</v>
      </c>
      <c r="X9" s="7">
        <f t="shared" si="5"/>
        <v>2</v>
      </c>
      <c r="Y9" s="7">
        <f t="shared" si="6"/>
        <v>2</v>
      </c>
    </row>
    <row r="10" spans="1:25" ht="12.75">
      <c r="A10" s="82" t="s">
        <v>50</v>
      </c>
      <c r="C10" s="87">
        <v>1</v>
      </c>
      <c r="D10" s="511">
        <v>2</v>
      </c>
      <c r="E10" s="87">
        <v>1</v>
      </c>
      <c r="H10" s="87">
        <v>1</v>
      </c>
      <c r="I10" s="511">
        <v>1</v>
      </c>
      <c r="K10" s="87">
        <v>1</v>
      </c>
      <c r="L10" s="511">
        <v>1</v>
      </c>
      <c r="M10" s="511">
        <v>1</v>
      </c>
      <c r="N10" s="7">
        <f t="shared" si="0"/>
        <v>9</v>
      </c>
      <c r="O10" s="7">
        <f t="shared" si="1"/>
        <v>8</v>
      </c>
      <c r="P10" s="7">
        <v>4</v>
      </c>
      <c r="Q10" s="151">
        <f t="shared" si="3"/>
        <v>0.6666666666666666</v>
      </c>
      <c r="W10" s="7">
        <f t="shared" si="4"/>
        <v>9</v>
      </c>
      <c r="X10" s="7">
        <f t="shared" si="5"/>
        <v>8</v>
      </c>
      <c r="Y10" s="7">
        <f t="shared" si="6"/>
        <v>4</v>
      </c>
    </row>
    <row r="11" spans="1:25" ht="12.75">
      <c r="A11" s="82" t="s">
        <v>116</v>
      </c>
      <c r="B11" s="87">
        <v>2</v>
      </c>
      <c r="C11" s="87">
        <v>2</v>
      </c>
      <c r="D11" s="511">
        <v>3</v>
      </c>
      <c r="E11" s="87">
        <v>2</v>
      </c>
      <c r="F11" s="87">
        <v>2</v>
      </c>
      <c r="G11" s="87">
        <v>1</v>
      </c>
      <c r="H11" s="87">
        <v>2</v>
      </c>
      <c r="I11" s="511">
        <v>2</v>
      </c>
      <c r="J11" s="87">
        <v>3</v>
      </c>
      <c r="K11" s="87">
        <v>2</v>
      </c>
      <c r="L11" s="511">
        <v>2</v>
      </c>
      <c r="M11" s="514">
        <v>3</v>
      </c>
      <c r="N11" s="7">
        <f t="shared" si="0"/>
        <v>26</v>
      </c>
      <c r="O11" s="7">
        <f t="shared" si="1"/>
        <v>12</v>
      </c>
      <c r="P11" s="7">
        <v>5</v>
      </c>
      <c r="Q11" s="151">
        <f t="shared" si="3"/>
        <v>1</v>
      </c>
      <c r="S11" s="7">
        <v>4</v>
      </c>
      <c r="T11" s="7">
        <v>3</v>
      </c>
      <c r="U11" s="7">
        <v>1</v>
      </c>
      <c r="W11" s="7">
        <f t="shared" si="4"/>
        <v>30</v>
      </c>
      <c r="X11" s="7">
        <f t="shared" si="5"/>
        <v>15</v>
      </c>
      <c r="Y11" s="7">
        <f t="shared" si="6"/>
        <v>6</v>
      </c>
    </row>
    <row r="12" spans="1:25" ht="12.75">
      <c r="A12" s="82" t="s">
        <v>196</v>
      </c>
      <c r="B12" s="87">
        <v>1</v>
      </c>
      <c r="C12" s="87">
        <v>1</v>
      </c>
      <c r="D12" s="87">
        <v>1</v>
      </c>
      <c r="E12" s="87">
        <v>1</v>
      </c>
      <c r="F12" s="87">
        <v>1</v>
      </c>
      <c r="G12" s="87">
        <v>1</v>
      </c>
      <c r="H12" s="87">
        <v>1</v>
      </c>
      <c r="I12" s="87">
        <v>1</v>
      </c>
      <c r="J12" s="87">
        <v>1</v>
      </c>
      <c r="K12" s="87">
        <v>1</v>
      </c>
      <c r="L12" s="87">
        <v>1</v>
      </c>
      <c r="M12" s="511">
        <v>1</v>
      </c>
      <c r="N12" s="7">
        <f t="shared" si="0"/>
        <v>12</v>
      </c>
      <c r="O12" s="7">
        <f t="shared" si="1"/>
        <v>12</v>
      </c>
      <c r="P12" s="7">
        <v>1</v>
      </c>
      <c r="Q12" s="151">
        <f t="shared" si="3"/>
        <v>1</v>
      </c>
      <c r="W12" s="7">
        <f>N12+S12</f>
        <v>12</v>
      </c>
      <c r="X12" s="7">
        <f>O12+T12</f>
        <v>12</v>
      </c>
      <c r="Y12" s="7">
        <f t="shared" si="6"/>
        <v>1</v>
      </c>
    </row>
    <row r="13" spans="1:25" ht="12.75">
      <c r="A13" s="82" t="s">
        <v>190</v>
      </c>
      <c r="D13" s="511">
        <v>1</v>
      </c>
      <c r="H13" s="87">
        <v>1</v>
      </c>
      <c r="L13" s="511">
        <v>1</v>
      </c>
      <c r="N13" s="7">
        <f t="shared" si="0"/>
        <v>3</v>
      </c>
      <c r="O13" s="7">
        <f t="shared" si="1"/>
        <v>3</v>
      </c>
      <c r="P13" s="7">
        <v>2</v>
      </c>
      <c r="Q13" s="151">
        <f t="shared" si="3"/>
        <v>0.25</v>
      </c>
      <c r="W13" s="7">
        <f>N13+S13</f>
        <v>3</v>
      </c>
      <c r="X13" s="7">
        <f>O13+T13</f>
        <v>3</v>
      </c>
      <c r="Y13" s="7">
        <f t="shared" si="6"/>
        <v>2</v>
      </c>
    </row>
    <row r="14" spans="1:25" ht="12.75">
      <c r="A14" s="82" t="s">
        <v>485</v>
      </c>
      <c r="H14" s="87">
        <v>1</v>
      </c>
      <c r="N14" s="7">
        <f t="shared" si="0"/>
        <v>1</v>
      </c>
      <c r="O14" s="7">
        <f t="shared" si="1"/>
        <v>1</v>
      </c>
      <c r="P14" s="7">
        <v>0</v>
      </c>
      <c r="Q14" s="151">
        <f t="shared" si="3"/>
        <v>0.08333333333333333</v>
      </c>
      <c r="W14" s="7">
        <f>N14+S14</f>
        <v>1</v>
      </c>
      <c r="X14" s="7">
        <f>O14+T14</f>
        <v>1</v>
      </c>
      <c r="Y14" s="7">
        <f t="shared" si="6"/>
        <v>0</v>
      </c>
    </row>
    <row r="15" spans="1:25" ht="12.75">
      <c r="A15" s="82" t="s">
        <v>67</v>
      </c>
      <c r="B15" s="87">
        <v>1</v>
      </c>
      <c r="D15" s="87">
        <v>1</v>
      </c>
      <c r="E15" s="87">
        <v>1</v>
      </c>
      <c r="F15" s="87">
        <v>1</v>
      </c>
      <c r="K15" s="87">
        <v>1</v>
      </c>
      <c r="N15" s="7">
        <f t="shared" si="0"/>
        <v>5</v>
      </c>
      <c r="O15" s="7">
        <f t="shared" si="1"/>
        <v>5</v>
      </c>
      <c r="P15" s="7">
        <v>0</v>
      </c>
      <c r="Q15" s="151">
        <f t="shared" si="3"/>
        <v>0.4166666666666667</v>
      </c>
      <c r="W15" s="7">
        <f t="shared" si="4"/>
        <v>5</v>
      </c>
      <c r="X15" s="7">
        <f t="shared" si="5"/>
        <v>5</v>
      </c>
      <c r="Y15" s="7">
        <f t="shared" si="6"/>
        <v>0</v>
      </c>
    </row>
    <row r="16" spans="1:25" ht="12.75">
      <c r="A16" s="82" t="s">
        <v>46</v>
      </c>
      <c r="B16" s="87">
        <v>1</v>
      </c>
      <c r="E16" s="87">
        <v>2</v>
      </c>
      <c r="H16" s="87">
        <v>2</v>
      </c>
      <c r="I16" s="511">
        <v>1</v>
      </c>
      <c r="K16" s="87">
        <v>1</v>
      </c>
      <c r="L16" s="511">
        <v>1</v>
      </c>
      <c r="M16" s="511">
        <v>1</v>
      </c>
      <c r="N16" s="7">
        <f t="shared" si="0"/>
        <v>9</v>
      </c>
      <c r="O16" s="7">
        <f t="shared" si="1"/>
        <v>7</v>
      </c>
      <c r="P16" s="7">
        <v>3</v>
      </c>
      <c r="Q16" s="151">
        <f t="shared" si="3"/>
        <v>0.5833333333333334</v>
      </c>
      <c r="W16" s="7">
        <f t="shared" si="4"/>
        <v>9</v>
      </c>
      <c r="X16" s="7">
        <f t="shared" si="5"/>
        <v>7</v>
      </c>
      <c r="Y16" s="7">
        <f t="shared" si="6"/>
        <v>3</v>
      </c>
    </row>
    <row r="17" spans="1:25" ht="12.75">
      <c r="A17" s="82" t="s">
        <v>51</v>
      </c>
      <c r="B17" s="87">
        <v>1</v>
      </c>
      <c r="C17" s="87">
        <v>1</v>
      </c>
      <c r="D17" s="87">
        <v>2</v>
      </c>
      <c r="F17" s="87">
        <v>1</v>
      </c>
      <c r="G17" s="87">
        <v>1</v>
      </c>
      <c r="I17" s="87">
        <v>1</v>
      </c>
      <c r="K17" s="87">
        <v>1</v>
      </c>
      <c r="L17" s="87">
        <v>1</v>
      </c>
      <c r="M17" s="511">
        <v>2</v>
      </c>
      <c r="N17" s="7">
        <f t="shared" si="0"/>
        <v>11</v>
      </c>
      <c r="O17" s="7">
        <f t="shared" si="1"/>
        <v>9</v>
      </c>
      <c r="P17" s="7">
        <v>1</v>
      </c>
      <c r="Q17" s="151">
        <f t="shared" si="3"/>
        <v>0.75</v>
      </c>
      <c r="W17" s="7">
        <f t="shared" si="4"/>
        <v>11</v>
      </c>
      <c r="X17" s="7">
        <f t="shared" si="5"/>
        <v>9</v>
      </c>
      <c r="Y17" s="7">
        <f t="shared" si="6"/>
        <v>1</v>
      </c>
    </row>
    <row r="18" spans="1:25" ht="12.75">
      <c r="A18" s="82" t="s">
        <v>0</v>
      </c>
      <c r="B18" s="87">
        <v>1</v>
      </c>
      <c r="C18" s="87">
        <v>1</v>
      </c>
      <c r="D18" s="87">
        <v>1</v>
      </c>
      <c r="E18" s="87">
        <v>1</v>
      </c>
      <c r="F18" s="87">
        <v>2</v>
      </c>
      <c r="G18" s="87">
        <v>1</v>
      </c>
      <c r="H18" s="87">
        <v>1</v>
      </c>
      <c r="I18" s="87">
        <v>1</v>
      </c>
      <c r="N18" s="7">
        <f t="shared" si="0"/>
        <v>9</v>
      </c>
      <c r="O18" s="7">
        <f t="shared" si="1"/>
        <v>8</v>
      </c>
      <c r="P18" s="7">
        <v>0</v>
      </c>
      <c r="Q18" s="151">
        <f t="shared" si="3"/>
        <v>0.6666666666666666</v>
      </c>
      <c r="W18" s="7">
        <f t="shared" si="4"/>
        <v>9</v>
      </c>
      <c r="X18" s="7">
        <f t="shared" si="5"/>
        <v>8</v>
      </c>
      <c r="Y18" s="7">
        <f t="shared" si="5"/>
        <v>0</v>
      </c>
    </row>
    <row r="19" spans="1:25" ht="12.75">
      <c r="A19" s="82" t="s">
        <v>583</v>
      </c>
      <c r="K19" s="87">
        <v>1</v>
      </c>
      <c r="L19" s="87">
        <v>1</v>
      </c>
      <c r="N19" s="7">
        <f t="shared" si="0"/>
        <v>2</v>
      </c>
      <c r="O19" s="7">
        <f t="shared" si="1"/>
        <v>2</v>
      </c>
      <c r="P19" s="7">
        <v>0</v>
      </c>
      <c r="Q19" s="151">
        <f t="shared" si="3"/>
        <v>0.16666666666666666</v>
      </c>
      <c r="W19" s="7">
        <f>N19+S19</f>
        <v>2</v>
      </c>
      <c r="X19" s="7">
        <f>O19+T19</f>
        <v>2</v>
      </c>
      <c r="Y19" s="7">
        <f t="shared" si="5"/>
        <v>0</v>
      </c>
    </row>
    <row r="20" spans="1:25" ht="12.75">
      <c r="A20" s="82" t="s">
        <v>91</v>
      </c>
      <c r="B20" s="87">
        <v>1</v>
      </c>
      <c r="C20" s="87">
        <v>2</v>
      </c>
      <c r="D20" s="511">
        <v>3</v>
      </c>
      <c r="E20" s="87">
        <v>1</v>
      </c>
      <c r="F20" s="87">
        <v>2</v>
      </c>
      <c r="G20" s="87">
        <v>2</v>
      </c>
      <c r="H20" s="87">
        <v>2</v>
      </c>
      <c r="I20" s="511">
        <v>2</v>
      </c>
      <c r="J20" s="87">
        <v>1</v>
      </c>
      <c r="K20" s="87">
        <v>1</v>
      </c>
      <c r="L20" s="511">
        <v>2</v>
      </c>
      <c r="N20" s="7">
        <f t="shared" si="0"/>
        <v>19</v>
      </c>
      <c r="O20" s="7">
        <f t="shared" si="1"/>
        <v>11</v>
      </c>
      <c r="P20" s="7">
        <v>3</v>
      </c>
      <c r="Q20" s="151">
        <f t="shared" si="3"/>
        <v>0.9166666666666666</v>
      </c>
      <c r="S20" s="7">
        <v>3</v>
      </c>
      <c r="T20" s="7">
        <v>3</v>
      </c>
      <c r="U20" s="7">
        <v>1</v>
      </c>
      <c r="W20" s="7">
        <f t="shared" si="4"/>
        <v>22</v>
      </c>
      <c r="X20" s="7">
        <f t="shared" si="5"/>
        <v>14</v>
      </c>
      <c r="Y20" s="7">
        <f t="shared" si="5"/>
        <v>4</v>
      </c>
    </row>
    <row r="21" spans="1:25" ht="12.75">
      <c r="A21" s="82" t="s">
        <v>48</v>
      </c>
      <c r="B21" s="87">
        <v>1</v>
      </c>
      <c r="C21" s="87">
        <v>1</v>
      </c>
      <c r="M21" s="87">
        <v>1</v>
      </c>
      <c r="N21" s="7">
        <f t="shared" si="0"/>
        <v>3</v>
      </c>
      <c r="O21" s="7">
        <f t="shared" si="1"/>
        <v>3</v>
      </c>
      <c r="P21" s="7">
        <v>0</v>
      </c>
      <c r="Q21" s="151">
        <f t="shared" si="3"/>
        <v>0.25</v>
      </c>
      <c r="W21" s="7">
        <f t="shared" si="4"/>
        <v>3</v>
      </c>
      <c r="X21" s="7">
        <f t="shared" si="5"/>
        <v>3</v>
      </c>
      <c r="Y21" s="7">
        <f t="shared" si="5"/>
        <v>0</v>
      </c>
    </row>
    <row r="22" spans="1:25" ht="12.75">
      <c r="A22" s="82" t="s">
        <v>125</v>
      </c>
      <c r="C22" s="87">
        <v>1</v>
      </c>
      <c r="D22" s="511">
        <v>1</v>
      </c>
      <c r="F22" s="87">
        <v>1</v>
      </c>
      <c r="N22" s="7">
        <f t="shared" si="0"/>
        <v>3</v>
      </c>
      <c r="O22" s="7">
        <f t="shared" si="1"/>
        <v>3</v>
      </c>
      <c r="P22" s="7">
        <v>1</v>
      </c>
      <c r="Q22" s="151">
        <f t="shared" si="3"/>
        <v>0.25</v>
      </c>
      <c r="W22" s="7">
        <f t="shared" si="4"/>
        <v>3</v>
      </c>
      <c r="X22" s="7">
        <f t="shared" si="5"/>
        <v>3</v>
      </c>
      <c r="Y22" s="7">
        <f t="shared" si="5"/>
        <v>1</v>
      </c>
    </row>
    <row r="23" spans="1:25" ht="12.75">
      <c r="A23" s="82" t="s">
        <v>136</v>
      </c>
      <c r="D23" s="87">
        <v>1</v>
      </c>
      <c r="J23" s="87">
        <v>1</v>
      </c>
      <c r="M23" s="511">
        <v>1</v>
      </c>
      <c r="N23" s="7">
        <f t="shared" si="0"/>
        <v>3</v>
      </c>
      <c r="O23" s="7">
        <f t="shared" si="1"/>
        <v>3</v>
      </c>
      <c r="P23" s="7">
        <v>1</v>
      </c>
      <c r="Q23" s="151">
        <f t="shared" si="3"/>
        <v>0.25</v>
      </c>
      <c r="W23" s="7">
        <f t="shared" si="4"/>
        <v>3</v>
      </c>
      <c r="X23" s="7">
        <f t="shared" si="5"/>
        <v>3</v>
      </c>
      <c r="Y23" s="7">
        <f t="shared" si="5"/>
        <v>1</v>
      </c>
    </row>
    <row r="24" spans="1:25" ht="12.75">
      <c r="A24" s="82" t="s">
        <v>156</v>
      </c>
      <c r="B24" s="511">
        <v>1</v>
      </c>
      <c r="D24" s="511">
        <v>2</v>
      </c>
      <c r="N24" s="7">
        <f t="shared" si="0"/>
        <v>3</v>
      </c>
      <c r="O24" s="7">
        <f t="shared" si="1"/>
        <v>2</v>
      </c>
      <c r="P24" s="7">
        <v>2</v>
      </c>
      <c r="Q24" s="151">
        <f t="shared" si="3"/>
        <v>0.16666666666666666</v>
      </c>
      <c r="W24" s="7">
        <f t="shared" si="4"/>
        <v>3</v>
      </c>
      <c r="X24" s="7">
        <f t="shared" si="5"/>
        <v>2</v>
      </c>
      <c r="Y24" s="7">
        <f t="shared" si="5"/>
        <v>2</v>
      </c>
    </row>
    <row r="25" spans="1:25" ht="12.75">
      <c r="A25" s="82" t="s">
        <v>153</v>
      </c>
      <c r="B25" s="511">
        <v>1</v>
      </c>
      <c r="D25" s="511">
        <v>1</v>
      </c>
      <c r="K25" s="511">
        <v>1</v>
      </c>
      <c r="M25" s="511">
        <v>2</v>
      </c>
      <c r="N25" s="7">
        <f t="shared" si="0"/>
        <v>5</v>
      </c>
      <c r="O25" s="7">
        <f t="shared" si="1"/>
        <v>4</v>
      </c>
      <c r="P25" s="7">
        <v>4</v>
      </c>
      <c r="Q25" s="151">
        <f t="shared" si="3"/>
        <v>0.3333333333333333</v>
      </c>
      <c r="W25" s="7">
        <f t="shared" si="4"/>
        <v>5</v>
      </c>
      <c r="X25" s="7">
        <f t="shared" si="5"/>
        <v>4</v>
      </c>
      <c r="Y25" s="7">
        <f t="shared" si="5"/>
        <v>4</v>
      </c>
    </row>
    <row r="26" spans="1:25" ht="12.75">
      <c r="A26" s="82" t="s">
        <v>137</v>
      </c>
      <c r="B26" s="87">
        <v>1</v>
      </c>
      <c r="C26" s="511">
        <v>1</v>
      </c>
      <c r="D26" s="87">
        <v>1</v>
      </c>
      <c r="E26" s="87">
        <v>1</v>
      </c>
      <c r="F26" s="87">
        <v>1</v>
      </c>
      <c r="G26" s="87">
        <v>1</v>
      </c>
      <c r="H26" s="87">
        <v>1</v>
      </c>
      <c r="I26" s="87">
        <v>1</v>
      </c>
      <c r="K26" s="87">
        <v>1</v>
      </c>
      <c r="L26" s="87">
        <v>1</v>
      </c>
      <c r="N26" s="7">
        <f t="shared" si="0"/>
        <v>10</v>
      </c>
      <c r="O26" s="7">
        <f t="shared" si="1"/>
        <v>10</v>
      </c>
      <c r="P26" s="7">
        <v>1</v>
      </c>
      <c r="Q26" s="151">
        <f t="shared" si="3"/>
        <v>0.8333333333333334</v>
      </c>
      <c r="W26" s="7">
        <f t="shared" si="4"/>
        <v>10</v>
      </c>
      <c r="X26" s="7">
        <f t="shared" si="5"/>
        <v>10</v>
      </c>
      <c r="Y26" s="7">
        <f t="shared" si="5"/>
        <v>1</v>
      </c>
    </row>
    <row r="27" spans="1:25" ht="12.75">
      <c r="A27" s="82" t="s">
        <v>61</v>
      </c>
      <c r="D27" s="87">
        <v>1</v>
      </c>
      <c r="H27" s="87">
        <v>1</v>
      </c>
      <c r="K27" s="87">
        <v>1</v>
      </c>
      <c r="N27" s="7">
        <f t="shared" si="0"/>
        <v>3</v>
      </c>
      <c r="O27" s="7">
        <f t="shared" si="1"/>
        <v>3</v>
      </c>
      <c r="P27" s="7">
        <v>0</v>
      </c>
      <c r="Q27" s="151">
        <f t="shared" si="3"/>
        <v>0.25</v>
      </c>
      <c r="W27" s="7">
        <f t="shared" si="4"/>
        <v>3</v>
      </c>
      <c r="X27" s="7">
        <f t="shared" si="5"/>
        <v>3</v>
      </c>
      <c r="Y27" s="7">
        <f t="shared" si="5"/>
        <v>0</v>
      </c>
    </row>
    <row r="28" spans="1:25" ht="12.75">
      <c r="A28" s="82" t="s">
        <v>197</v>
      </c>
      <c r="B28" s="87">
        <v>1</v>
      </c>
      <c r="C28" s="511">
        <v>1</v>
      </c>
      <c r="D28" s="87">
        <v>1</v>
      </c>
      <c r="E28" s="87">
        <v>1</v>
      </c>
      <c r="F28" s="87">
        <v>1</v>
      </c>
      <c r="H28" s="87">
        <v>2</v>
      </c>
      <c r="I28" s="87">
        <v>1</v>
      </c>
      <c r="L28" s="87">
        <v>1</v>
      </c>
      <c r="M28" s="511">
        <v>1</v>
      </c>
      <c r="N28" s="7">
        <f t="shared" si="0"/>
        <v>10</v>
      </c>
      <c r="O28" s="7">
        <f t="shared" si="1"/>
        <v>9</v>
      </c>
      <c r="P28" s="7">
        <v>2</v>
      </c>
      <c r="Q28" s="151">
        <f t="shared" si="3"/>
        <v>0.75</v>
      </c>
      <c r="W28" s="7">
        <f>N28+S28</f>
        <v>10</v>
      </c>
      <c r="X28" s="7">
        <f>O28+T28</f>
        <v>9</v>
      </c>
      <c r="Y28" s="7">
        <f t="shared" si="5"/>
        <v>2</v>
      </c>
    </row>
    <row r="29" spans="1:25" ht="12.75">
      <c r="A29" s="82" t="s">
        <v>154</v>
      </c>
      <c r="D29" s="511">
        <v>1</v>
      </c>
      <c r="K29" s="511">
        <v>1</v>
      </c>
      <c r="M29" s="87">
        <v>1</v>
      </c>
      <c r="N29" s="7">
        <f t="shared" si="0"/>
        <v>3</v>
      </c>
      <c r="O29" s="7">
        <f t="shared" si="1"/>
        <v>3</v>
      </c>
      <c r="P29" s="7">
        <v>2</v>
      </c>
      <c r="Q29" s="151">
        <f t="shared" si="3"/>
        <v>0.25</v>
      </c>
      <c r="W29" s="7">
        <f t="shared" si="4"/>
        <v>3</v>
      </c>
      <c r="X29" s="7">
        <f t="shared" si="5"/>
        <v>3</v>
      </c>
      <c r="Y29" s="7">
        <f t="shared" si="5"/>
        <v>2</v>
      </c>
    </row>
    <row r="30" spans="1:25" ht="12.75">
      <c r="A30" s="82" t="s">
        <v>582</v>
      </c>
      <c r="K30" s="87">
        <v>1</v>
      </c>
      <c r="N30" s="7">
        <f t="shared" si="0"/>
        <v>1</v>
      </c>
      <c r="O30" s="7">
        <f t="shared" si="1"/>
        <v>1</v>
      </c>
      <c r="P30" s="7">
        <v>0</v>
      </c>
      <c r="Q30" s="151">
        <f t="shared" si="3"/>
        <v>0.08333333333333333</v>
      </c>
      <c r="W30" s="7">
        <f>N30+S30</f>
        <v>1</v>
      </c>
      <c r="X30" s="7">
        <f>O30+T30</f>
        <v>1</v>
      </c>
      <c r="Y30" s="7">
        <f t="shared" si="5"/>
        <v>0</v>
      </c>
    </row>
    <row r="31" spans="1:25" ht="12.75">
      <c r="A31" s="82" t="s">
        <v>10</v>
      </c>
      <c r="B31" s="87">
        <v>1</v>
      </c>
      <c r="D31" s="87">
        <v>1</v>
      </c>
      <c r="E31" s="87">
        <v>1</v>
      </c>
      <c r="G31" s="87">
        <v>1</v>
      </c>
      <c r="H31" s="87">
        <v>1</v>
      </c>
      <c r="I31" s="87">
        <v>1</v>
      </c>
      <c r="K31" s="87">
        <v>1</v>
      </c>
      <c r="M31" s="511">
        <v>2</v>
      </c>
      <c r="N31" s="7">
        <f t="shared" si="0"/>
        <v>9</v>
      </c>
      <c r="O31" s="7">
        <f t="shared" si="1"/>
        <v>8</v>
      </c>
      <c r="P31" s="7">
        <v>1</v>
      </c>
      <c r="Q31" s="151">
        <f t="shared" si="3"/>
        <v>0.6666666666666666</v>
      </c>
      <c r="W31" s="7">
        <f t="shared" si="4"/>
        <v>9</v>
      </c>
      <c r="X31" s="7">
        <f t="shared" si="5"/>
        <v>8</v>
      </c>
      <c r="Y31" s="7">
        <f t="shared" si="5"/>
        <v>1</v>
      </c>
    </row>
    <row r="32" spans="1:25" ht="12.75">
      <c r="A32" s="82" t="s">
        <v>85</v>
      </c>
      <c r="B32" s="511">
        <v>1</v>
      </c>
      <c r="C32" s="511">
        <v>1</v>
      </c>
      <c r="D32" s="511">
        <v>2</v>
      </c>
      <c r="G32" s="87">
        <v>1</v>
      </c>
      <c r="K32" s="511">
        <v>2</v>
      </c>
      <c r="N32" s="7">
        <f t="shared" si="0"/>
        <v>7</v>
      </c>
      <c r="O32" s="7">
        <f t="shared" si="1"/>
        <v>5</v>
      </c>
      <c r="P32" s="7">
        <v>4</v>
      </c>
      <c r="Q32" s="151">
        <f t="shared" si="3"/>
        <v>0.4166666666666667</v>
      </c>
      <c r="W32" s="7">
        <f aca="true" t="shared" si="8" ref="W32:W48">N32+S32</f>
        <v>7</v>
      </c>
      <c r="X32" s="7">
        <f aca="true" t="shared" si="9" ref="X32:Y48">O32+T32</f>
        <v>5</v>
      </c>
      <c r="Y32" s="7">
        <f t="shared" si="9"/>
        <v>4</v>
      </c>
    </row>
    <row r="33" spans="1:25" ht="12.75">
      <c r="A33" s="82" t="s">
        <v>155</v>
      </c>
      <c r="B33" s="511">
        <v>1</v>
      </c>
      <c r="D33" s="511">
        <v>1</v>
      </c>
      <c r="K33" s="511">
        <v>1</v>
      </c>
      <c r="M33" s="87">
        <v>1</v>
      </c>
      <c r="N33" s="7">
        <f t="shared" si="0"/>
        <v>4</v>
      </c>
      <c r="O33" s="7">
        <f t="shared" si="1"/>
        <v>4</v>
      </c>
      <c r="P33" s="7">
        <v>3</v>
      </c>
      <c r="Q33" s="151">
        <f t="shared" si="3"/>
        <v>0.3333333333333333</v>
      </c>
      <c r="W33" s="7">
        <f t="shared" si="8"/>
        <v>4</v>
      </c>
      <c r="X33" s="7">
        <f t="shared" si="9"/>
        <v>4</v>
      </c>
      <c r="Y33" s="7">
        <f t="shared" si="9"/>
        <v>3</v>
      </c>
    </row>
    <row r="34" spans="1:25" ht="12.75">
      <c r="A34" s="82" t="s">
        <v>159</v>
      </c>
      <c r="B34" s="87">
        <v>1</v>
      </c>
      <c r="N34" s="7">
        <f t="shared" si="0"/>
        <v>1</v>
      </c>
      <c r="O34" s="7">
        <f t="shared" si="1"/>
        <v>1</v>
      </c>
      <c r="P34" s="7">
        <v>0</v>
      </c>
      <c r="Q34" s="151">
        <f t="shared" si="3"/>
        <v>0.08333333333333333</v>
      </c>
      <c r="W34" s="7">
        <f>N34+S34</f>
        <v>1</v>
      </c>
      <c r="X34" s="7">
        <f>O34+T34</f>
        <v>1</v>
      </c>
      <c r="Y34" s="7">
        <f t="shared" si="9"/>
        <v>0</v>
      </c>
    </row>
    <row r="35" spans="1:25" ht="12.75">
      <c r="A35" s="82" t="s">
        <v>289</v>
      </c>
      <c r="B35" s="511">
        <v>1</v>
      </c>
      <c r="N35" s="7">
        <f t="shared" si="0"/>
        <v>1</v>
      </c>
      <c r="O35" s="7">
        <f t="shared" si="1"/>
        <v>1</v>
      </c>
      <c r="P35" s="7">
        <v>1</v>
      </c>
      <c r="Q35" s="151">
        <f t="shared" si="3"/>
        <v>0.08333333333333333</v>
      </c>
      <c r="W35" s="7">
        <f>N35+S35</f>
        <v>1</v>
      </c>
      <c r="X35" s="7">
        <f>O35+T35</f>
        <v>1</v>
      </c>
      <c r="Y35" s="7">
        <f t="shared" si="9"/>
        <v>1</v>
      </c>
    </row>
    <row r="36" spans="1:25" s="88" customFormat="1" ht="12.75">
      <c r="A36" s="382" t="s">
        <v>352</v>
      </c>
      <c r="B36" s="381"/>
      <c r="C36" s="381"/>
      <c r="D36" s="381">
        <v>1</v>
      </c>
      <c r="E36" s="381"/>
      <c r="F36" s="381"/>
      <c r="G36" s="381"/>
      <c r="H36" s="381"/>
      <c r="I36" s="381"/>
      <c r="J36" s="381"/>
      <c r="K36" s="512">
        <v>1</v>
      </c>
      <c r="L36" s="381"/>
      <c r="M36" s="381">
        <v>1</v>
      </c>
      <c r="N36" s="60">
        <f t="shared" si="0"/>
        <v>3</v>
      </c>
      <c r="O36" s="60">
        <f t="shared" si="1"/>
        <v>3</v>
      </c>
      <c r="P36" s="60">
        <v>1</v>
      </c>
      <c r="Q36" s="151">
        <f t="shared" si="3"/>
        <v>0.25</v>
      </c>
      <c r="R36" s="381"/>
      <c r="S36" s="60"/>
      <c r="T36" s="60"/>
      <c r="U36" s="60"/>
      <c r="V36" s="60"/>
      <c r="W36" s="60">
        <f>N36+S36</f>
        <v>3</v>
      </c>
      <c r="X36" s="60">
        <f>O36+T36</f>
        <v>3</v>
      </c>
      <c r="Y36" s="7">
        <f t="shared" si="9"/>
        <v>1</v>
      </c>
    </row>
    <row r="37" spans="1:25" s="88" customFormat="1" ht="12.75">
      <c r="A37" s="382" t="s">
        <v>138</v>
      </c>
      <c r="B37" s="512">
        <v>1</v>
      </c>
      <c r="C37" s="381"/>
      <c r="D37" s="512">
        <v>1</v>
      </c>
      <c r="E37" s="381">
        <v>1</v>
      </c>
      <c r="F37" s="381"/>
      <c r="G37" s="381"/>
      <c r="H37" s="381"/>
      <c r="I37" s="381"/>
      <c r="J37" s="381"/>
      <c r="K37" s="512">
        <v>1</v>
      </c>
      <c r="L37" s="381"/>
      <c r="M37" s="381"/>
      <c r="N37" s="60">
        <f t="shared" si="0"/>
        <v>4</v>
      </c>
      <c r="O37" s="60">
        <f t="shared" si="1"/>
        <v>4</v>
      </c>
      <c r="P37" s="60">
        <v>3</v>
      </c>
      <c r="Q37" s="151">
        <f t="shared" si="3"/>
        <v>0.3333333333333333</v>
      </c>
      <c r="R37" s="381"/>
      <c r="S37" s="60"/>
      <c r="T37" s="60"/>
      <c r="U37" s="60"/>
      <c r="V37" s="60"/>
      <c r="W37" s="60">
        <f t="shared" si="8"/>
        <v>4</v>
      </c>
      <c r="X37" s="60">
        <f t="shared" si="9"/>
        <v>4</v>
      </c>
      <c r="Y37" s="7">
        <f t="shared" si="9"/>
        <v>3</v>
      </c>
    </row>
    <row r="38" spans="1:25" s="88" customFormat="1" ht="12.75">
      <c r="A38" s="382" t="s">
        <v>92</v>
      </c>
      <c r="B38" s="381">
        <v>1</v>
      </c>
      <c r="C38" s="512">
        <v>1</v>
      </c>
      <c r="D38" s="381">
        <v>1</v>
      </c>
      <c r="E38" s="381">
        <v>1</v>
      </c>
      <c r="F38" s="381">
        <v>1</v>
      </c>
      <c r="G38" s="381">
        <v>1</v>
      </c>
      <c r="H38" s="381">
        <v>1</v>
      </c>
      <c r="I38" s="381">
        <v>1</v>
      </c>
      <c r="J38" s="381"/>
      <c r="K38" s="381">
        <v>1</v>
      </c>
      <c r="L38" s="381">
        <v>1</v>
      </c>
      <c r="M38" s="381"/>
      <c r="N38" s="60">
        <f t="shared" si="0"/>
        <v>10</v>
      </c>
      <c r="O38" s="60">
        <f t="shared" si="1"/>
        <v>10</v>
      </c>
      <c r="P38" s="60">
        <v>1</v>
      </c>
      <c r="Q38" s="151">
        <f t="shared" si="3"/>
        <v>0.8333333333333334</v>
      </c>
      <c r="R38" s="381"/>
      <c r="S38" s="381"/>
      <c r="T38" s="381"/>
      <c r="U38" s="381"/>
      <c r="V38" s="381"/>
      <c r="W38" s="60">
        <f t="shared" si="8"/>
        <v>10</v>
      </c>
      <c r="X38" s="60">
        <f t="shared" si="9"/>
        <v>10</v>
      </c>
      <c r="Y38" s="7">
        <f t="shared" si="9"/>
        <v>1</v>
      </c>
    </row>
    <row r="39" spans="1:25" s="90" customFormat="1" ht="12.75">
      <c r="A39" s="382" t="s">
        <v>62</v>
      </c>
      <c r="B39" s="381">
        <v>1</v>
      </c>
      <c r="C39" s="512">
        <v>1</v>
      </c>
      <c r="D39" s="381">
        <v>1</v>
      </c>
      <c r="E39" s="381"/>
      <c r="F39" s="381">
        <v>1</v>
      </c>
      <c r="G39" s="381"/>
      <c r="H39" s="381">
        <v>1</v>
      </c>
      <c r="I39" s="381">
        <v>1</v>
      </c>
      <c r="J39" s="381"/>
      <c r="K39" s="381"/>
      <c r="L39" s="381">
        <v>1</v>
      </c>
      <c r="M39" s="512">
        <v>1</v>
      </c>
      <c r="N39" s="60">
        <f t="shared" si="0"/>
        <v>8</v>
      </c>
      <c r="O39" s="60">
        <f t="shared" si="1"/>
        <v>8</v>
      </c>
      <c r="P39" s="60">
        <v>2</v>
      </c>
      <c r="Q39" s="151">
        <f t="shared" si="3"/>
        <v>0.6666666666666666</v>
      </c>
      <c r="R39" s="381"/>
      <c r="S39" s="60"/>
      <c r="T39" s="60"/>
      <c r="U39" s="60"/>
      <c r="V39" s="60"/>
      <c r="W39" s="60">
        <f t="shared" si="8"/>
        <v>8</v>
      </c>
      <c r="X39" s="60">
        <f t="shared" si="9"/>
        <v>8</v>
      </c>
      <c r="Y39" s="7">
        <f t="shared" si="9"/>
        <v>2</v>
      </c>
    </row>
    <row r="40" spans="1:25" s="90" customFormat="1" ht="12.75">
      <c r="A40" s="382" t="s">
        <v>142</v>
      </c>
      <c r="B40" s="512">
        <v>1</v>
      </c>
      <c r="C40" s="381"/>
      <c r="D40" s="512">
        <v>1</v>
      </c>
      <c r="E40" s="381"/>
      <c r="F40" s="381"/>
      <c r="G40" s="381"/>
      <c r="H40" s="381"/>
      <c r="I40" s="381"/>
      <c r="J40" s="381"/>
      <c r="K40" s="512">
        <v>1</v>
      </c>
      <c r="L40" s="381"/>
      <c r="M40" s="381">
        <v>1</v>
      </c>
      <c r="N40" s="60">
        <f t="shared" si="0"/>
        <v>4</v>
      </c>
      <c r="O40" s="60">
        <f t="shared" si="1"/>
        <v>4</v>
      </c>
      <c r="P40" s="60">
        <v>3</v>
      </c>
      <c r="Q40" s="151">
        <f t="shared" si="3"/>
        <v>0.3333333333333333</v>
      </c>
      <c r="R40" s="381"/>
      <c r="S40" s="60"/>
      <c r="T40" s="60"/>
      <c r="U40" s="60"/>
      <c r="V40" s="60"/>
      <c r="W40" s="60">
        <f t="shared" si="8"/>
        <v>4</v>
      </c>
      <c r="X40" s="60">
        <f t="shared" si="9"/>
        <v>4</v>
      </c>
      <c r="Y40" s="7">
        <f t="shared" si="9"/>
        <v>3</v>
      </c>
    </row>
    <row r="41" spans="1:25" s="90" customFormat="1" ht="12.75">
      <c r="A41" s="382" t="s">
        <v>68</v>
      </c>
      <c r="B41" s="381"/>
      <c r="C41" s="381"/>
      <c r="D41" s="381">
        <v>1</v>
      </c>
      <c r="E41" s="381">
        <v>1</v>
      </c>
      <c r="F41" s="381"/>
      <c r="G41" s="381"/>
      <c r="H41" s="381"/>
      <c r="I41" s="381"/>
      <c r="J41" s="381"/>
      <c r="K41" s="381"/>
      <c r="L41" s="381"/>
      <c r="M41" s="512">
        <v>1</v>
      </c>
      <c r="N41" s="60">
        <f t="shared" si="0"/>
        <v>3</v>
      </c>
      <c r="O41" s="60">
        <f t="shared" si="1"/>
        <v>3</v>
      </c>
      <c r="P41" s="60">
        <v>1</v>
      </c>
      <c r="Q41" s="151">
        <f t="shared" si="3"/>
        <v>0.25</v>
      </c>
      <c r="R41" s="381"/>
      <c r="S41" s="60"/>
      <c r="T41" s="60"/>
      <c r="U41" s="60"/>
      <c r="V41" s="60"/>
      <c r="W41" s="60">
        <f t="shared" si="8"/>
        <v>3</v>
      </c>
      <c r="X41" s="60">
        <f t="shared" si="9"/>
        <v>3</v>
      </c>
      <c r="Y41" s="7">
        <f t="shared" si="9"/>
        <v>1</v>
      </c>
    </row>
    <row r="42" spans="1:25" s="90" customFormat="1" ht="12.75">
      <c r="A42" s="382" t="s">
        <v>434</v>
      </c>
      <c r="B42" s="381"/>
      <c r="C42" s="381"/>
      <c r="D42" s="381"/>
      <c r="E42" s="381"/>
      <c r="F42" s="381"/>
      <c r="G42" s="381">
        <v>1</v>
      </c>
      <c r="H42" s="381"/>
      <c r="I42" s="381"/>
      <c r="J42" s="381"/>
      <c r="K42" s="381"/>
      <c r="L42" s="381"/>
      <c r="M42" s="381"/>
      <c r="N42" s="60">
        <f t="shared" si="0"/>
        <v>1</v>
      </c>
      <c r="O42" s="60">
        <f t="shared" si="1"/>
        <v>1</v>
      </c>
      <c r="P42" s="60">
        <v>0</v>
      </c>
      <c r="Q42" s="151">
        <f t="shared" si="3"/>
        <v>0.08333333333333333</v>
      </c>
      <c r="R42" s="381"/>
      <c r="S42" s="60"/>
      <c r="T42" s="60"/>
      <c r="U42" s="60"/>
      <c r="V42" s="60"/>
      <c r="W42" s="60">
        <f>N42+S42</f>
        <v>1</v>
      </c>
      <c r="X42" s="60">
        <f>O42+T42</f>
        <v>1</v>
      </c>
      <c r="Y42" s="7">
        <f t="shared" si="9"/>
        <v>0</v>
      </c>
    </row>
    <row r="43" spans="1:25" s="90" customFormat="1" ht="12.75">
      <c r="A43" s="382" t="s">
        <v>492</v>
      </c>
      <c r="B43" s="381"/>
      <c r="C43" s="381"/>
      <c r="D43" s="381"/>
      <c r="E43" s="381"/>
      <c r="F43" s="381"/>
      <c r="G43" s="381"/>
      <c r="H43" s="381"/>
      <c r="I43" s="381">
        <v>1</v>
      </c>
      <c r="J43" s="381"/>
      <c r="K43" s="381"/>
      <c r="L43" s="381"/>
      <c r="M43" s="381"/>
      <c r="N43" s="60">
        <f t="shared" si="0"/>
        <v>1</v>
      </c>
      <c r="O43" s="60">
        <f t="shared" si="1"/>
        <v>1</v>
      </c>
      <c r="P43" s="60">
        <v>0</v>
      </c>
      <c r="Q43" s="151">
        <f t="shared" si="3"/>
        <v>0.08333333333333333</v>
      </c>
      <c r="R43" s="381"/>
      <c r="S43" s="60"/>
      <c r="T43" s="60"/>
      <c r="U43" s="60"/>
      <c r="V43" s="60"/>
      <c r="W43" s="60">
        <f>N43+S43</f>
        <v>1</v>
      </c>
      <c r="X43" s="60">
        <f>O43+T43</f>
        <v>1</v>
      </c>
      <c r="Y43" s="7">
        <f t="shared" si="9"/>
        <v>0</v>
      </c>
    </row>
    <row r="44" spans="1:25" s="90" customFormat="1" ht="12.75">
      <c r="A44" s="382" t="s">
        <v>353</v>
      </c>
      <c r="B44" s="381"/>
      <c r="C44" s="381"/>
      <c r="D44" s="381">
        <v>1</v>
      </c>
      <c r="E44" s="381"/>
      <c r="F44" s="381">
        <v>1</v>
      </c>
      <c r="G44" s="381"/>
      <c r="H44" s="381"/>
      <c r="I44" s="381"/>
      <c r="J44" s="381"/>
      <c r="K44" s="381"/>
      <c r="L44" s="381">
        <v>1</v>
      </c>
      <c r="M44" s="381"/>
      <c r="N44" s="60">
        <f t="shared" si="0"/>
        <v>3</v>
      </c>
      <c r="O44" s="60">
        <f t="shared" si="1"/>
        <v>3</v>
      </c>
      <c r="P44" s="60">
        <v>0</v>
      </c>
      <c r="Q44" s="151">
        <f t="shared" si="3"/>
        <v>0.25</v>
      </c>
      <c r="R44" s="381"/>
      <c r="S44" s="60"/>
      <c r="T44" s="60"/>
      <c r="U44" s="60"/>
      <c r="V44" s="60"/>
      <c r="W44" s="60">
        <f t="shared" si="8"/>
        <v>3</v>
      </c>
      <c r="X44" s="60">
        <f t="shared" si="9"/>
        <v>3</v>
      </c>
      <c r="Y44" s="7">
        <f t="shared" si="9"/>
        <v>0</v>
      </c>
    </row>
    <row r="45" spans="1:25" s="90" customFormat="1" ht="12.75">
      <c r="A45" s="382" t="s">
        <v>584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>
        <v>1</v>
      </c>
      <c r="L45" s="381"/>
      <c r="M45" s="381"/>
      <c r="N45" s="60">
        <f t="shared" si="0"/>
        <v>1</v>
      </c>
      <c r="O45" s="60">
        <f t="shared" si="1"/>
        <v>1</v>
      </c>
      <c r="P45" s="60">
        <v>0</v>
      </c>
      <c r="Q45" s="151">
        <f t="shared" si="3"/>
        <v>0.08333333333333333</v>
      </c>
      <c r="R45" s="381"/>
      <c r="S45" s="60"/>
      <c r="T45" s="60"/>
      <c r="U45" s="60"/>
      <c r="V45" s="60"/>
      <c r="W45" s="60">
        <f>N45+S45</f>
        <v>1</v>
      </c>
      <c r="X45" s="60">
        <f>O45+T45</f>
        <v>1</v>
      </c>
      <c r="Y45" s="7">
        <f t="shared" si="9"/>
        <v>0</v>
      </c>
    </row>
    <row r="46" spans="1:25" s="90" customFormat="1" ht="12.75">
      <c r="A46" s="382" t="s">
        <v>90</v>
      </c>
      <c r="B46" s="381"/>
      <c r="C46" s="512">
        <v>2</v>
      </c>
      <c r="D46" s="381">
        <v>2</v>
      </c>
      <c r="E46" s="381">
        <v>1</v>
      </c>
      <c r="F46" s="381">
        <v>1</v>
      </c>
      <c r="G46" s="381">
        <v>2</v>
      </c>
      <c r="H46" s="381">
        <v>2</v>
      </c>
      <c r="I46" s="381"/>
      <c r="J46" s="381"/>
      <c r="K46" s="381"/>
      <c r="L46" s="381">
        <v>3</v>
      </c>
      <c r="M46" s="381"/>
      <c r="N46" s="60">
        <f t="shared" si="0"/>
        <v>13</v>
      </c>
      <c r="O46" s="60">
        <f t="shared" si="1"/>
        <v>7</v>
      </c>
      <c r="P46" s="60">
        <v>1</v>
      </c>
      <c r="Q46" s="151">
        <f t="shared" si="3"/>
        <v>0.5833333333333334</v>
      </c>
      <c r="R46" s="381"/>
      <c r="S46" s="60">
        <v>13</v>
      </c>
      <c r="T46" s="60">
        <v>13</v>
      </c>
      <c r="U46" s="60">
        <v>3</v>
      </c>
      <c r="V46" s="60"/>
      <c r="W46" s="60">
        <f t="shared" si="8"/>
        <v>26</v>
      </c>
      <c r="X46" s="60">
        <f t="shared" si="9"/>
        <v>20</v>
      </c>
      <c r="Y46" s="7">
        <f t="shared" si="9"/>
        <v>4</v>
      </c>
    </row>
    <row r="47" spans="1:25" s="90" customFormat="1" ht="12.75">
      <c r="A47" s="382" t="s">
        <v>194</v>
      </c>
      <c r="B47" s="381"/>
      <c r="C47" s="381"/>
      <c r="D47" s="381">
        <v>1</v>
      </c>
      <c r="E47" s="381"/>
      <c r="F47" s="381"/>
      <c r="G47" s="381"/>
      <c r="H47" s="381"/>
      <c r="I47" s="381"/>
      <c r="J47" s="381"/>
      <c r="K47" s="381"/>
      <c r="L47" s="381"/>
      <c r="M47" s="381"/>
      <c r="N47" s="60">
        <f t="shared" si="0"/>
        <v>1</v>
      </c>
      <c r="O47" s="60">
        <f t="shared" si="1"/>
        <v>1</v>
      </c>
      <c r="P47" s="60">
        <v>0</v>
      </c>
      <c r="Q47" s="151">
        <f t="shared" si="3"/>
        <v>0.08333333333333333</v>
      </c>
      <c r="R47" s="381"/>
      <c r="S47" s="60"/>
      <c r="T47" s="60"/>
      <c r="U47" s="60"/>
      <c r="V47" s="60"/>
      <c r="W47" s="60">
        <f>N47+S47</f>
        <v>1</v>
      </c>
      <c r="X47" s="60">
        <f>O47+T47</f>
        <v>1</v>
      </c>
      <c r="Y47" s="7">
        <f t="shared" si="9"/>
        <v>0</v>
      </c>
    </row>
    <row r="48" spans="1:25" s="88" customFormat="1" ht="12.75">
      <c r="A48" s="382" t="s">
        <v>88</v>
      </c>
      <c r="B48" s="381">
        <v>1</v>
      </c>
      <c r="C48" s="512">
        <v>1</v>
      </c>
      <c r="D48" s="381">
        <v>1</v>
      </c>
      <c r="E48" s="381"/>
      <c r="F48" s="381">
        <v>1</v>
      </c>
      <c r="G48" s="381">
        <v>1</v>
      </c>
      <c r="H48" s="381"/>
      <c r="I48" s="381">
        <v>1</v>
      </c>
      <c r="J48" s="381"/>
      <c r="K48" s="381"/>
      <c r="L48" s="381">
        <v>1</v>
      </c>
      <c r="M48" s="512">
        <v>1</v>
      </c>
      <c r="N48" s="60">
        <f t="shared" si="0"/>
        <v>8</v>
      </c>
      <c r="O48" s="60">
        <f t="shared" si="1"/>
        <v>8</v>
      </c>
      <c r="P48" s="60">
        <v>2</v>
      </c>
      <c r="Q48" s="151">
        <f t="shared" si="3"/>
        <v>0.6666666666666666</v>
      </c>
      <c r="R48" s="381"/>
      <c r="S48" s="60"/>
      <c r="T48" s="60"/>
      <c r="U48" s="60"/>
      <c r="V48" s="60"/>
      <c r="W48" s="60">
        <f t="shared" si="8"/>
        <v>8</v>
      </c>
      <c r="X48" s="60">
        <f t="shared" si="9"/>
        <v>8</v>
      </c>
      <c r="Y48" s="7">
        <f t="shared" si="9"/>
        <v>2</v>
      </c>
    </row>
    <row r="49" spans="2:25" s="88" customFormat="1" ht="12.75">
      <c r="B49" s="384">
        <f aca="true" t="shared" si="10" ref="B49:M49">SUM(B2:B48)</f>
        <v>28</v>
      </c>
      <c r="C49" s="384">
        <f t="shared" si="10"/>
        <v>21</v>
      </c>
      <c r="D49" s="384">
        <f t="shared" si="10"/>
        <v>44</v>
      </c>
      <c r="E49" s="384">
        <f t="shared" si="10"/>
        <v>21</v>
      </c>
      <c r="F49" s="384">
        <f t="shared" si="10"/>
        <v>22</v>
      </c>
      <c r="G49" s="384">
        <f t="shared" si="10"/>
        <v>16</v>
      </c>
      <c r="H49" s="384">
        <f t="shared" si="10"/>
        <v>23</v>
      </c>
      <c r="I49" s="384">
        <f t="shared" si="10"/>
        <v>21</v>
      </c>
      <c r="J49" s="384">
        <f t="shared" si="10"/>
        <v>9</v>
      </c>
      <c r="K49" s="384">
        <f t="shared" si="10"/>
        <v>28</v>
      </c>
      <c r="L49" s="384">
        <f t="shared" si="10"/>
        <v>22</v>
      </c>
      <c r="M49" s="384">
        <f t="shared" si="10"/>
        <v>31</v>
      </c>
      <c r="N49" s="60"/>
      <c r="O49" s="60"/>
      <c r="P49" s="60">
        <f>SUM(P2:P48)</f>
        <v>70</v>
      </c>
      <c r="R49" s="384"/>
      <c r="S49" s="384">
        <f>SUM(S2:S48)</f>
        <v>25</v>
      </c>
      <c r="T49" s="384">
        <f>SUM(T2:T48)</f>
        <v>23</v>
      </c>
      <c r="U49" s="384">
        <f>SUM(U2:U48)</f>
        <v>6</v>
      </c>
      <c r="V49" s="384"/>
      <c r="W49" s="384">
        <f>SUM(W2:W48)</f>
        <v>311</v>
      </c>
      <c r="X49" s="384">
        <f>SUM(X2:X48)</f>
        <v>253</v>
      </c>
      <c r="Y49" s="384">
        <f>SUM(Y2:Y48)</f>
        <v>76</v>
      </c>
    </row>
    <row r="50" spans="1:25" s="88" customFormat="1" ht="12.75">
      <c r="A50" s="385"/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6"/>
      <c r="O50" s="386"/>
      <c r="P50" s="386"/>
      <c r="Q50" s="385"/>
      <c r="R50" s="384"/>
      <c r="S50" s="386"/>
      <c r="T50" s="386"/>
      <c r="U50" s="386"/>
      <c r="V50" s="386"/>
      <c r="W50" s="386"/>
      <c r="X50" s="386"/>
      <c r="Y50" s="386"/>
    </row>
    <row r="51" spans="2:25" s="88" customFormat="1" ht="12.75">
      <c r="B51" s="381"/>
      <c r="C51" s="381"/>
      <c r="D51" s="381"/>
      <c r="E51" s="381"/>
      <c r="F51" s="381"/>
      <c r="G51" s="91"/>
      <c r="H51" s="91"/>
      <c r="I51" s="381"/>
      <c r="J51" s="90"/>
      <c r="K51" s="381"/>
      <c r="L51" s="90"/>
      <c r="M51" s="90"/>
      <c r="N51" s="60"/>
      <c r="O51" s="60"/>
      <c r="P51" s="60"/>
      <c r="R51" s="381"/>
      <c r="S51" s="60"/>
      <c r="T51" s="60"/>
      <c r="U51" s="60"/>
      <c r="V51" s="60"/>
      <c r="W51" s="60"/>
      <c r="X51" s="60"/>
      <c r="Y51" s="60"/>
    </row>
    <row r="52" spans="2:25" s="88" customFormat="1" ht="12.75">
      <c r="B52" s="381"/>
      <c r="C52" s="381"/>
      <c r="D52" s="381"/>
      <c r="E52" s="381"/>
      <c r="F52" s="90"/>
      <c r="G52" s="90"/>
      <c r="H52" s="90"/>
      <c r="I52" s="91"/>
      <c r="J52" s="90"/>
      <c r="K52" s="91"/>
      <c r="L52" s="91"/>
      <c r="M52" s="381"/>
      <c r="N52" s="60"/>
      <c r="O52" s="60"/>
      <c r="P52" s="60"/>
      <c r="R52" s="381"/>
      <c r="S52" s="60"/>
      <c r="T52" s="60"/>
      <c r="U52" s="60"/>
      <c r="V52" s="60"/>
      <c r="W52" s="60"/>
      <c r="X52" s="60"/>
      <c r="Y52" s="60"/>
    </row>
    <row r="53" spans="2:25" s="88" customFormat="1" ht="12.75">
      <c r="B53" s="381"/>
      <c r="C53" s="381"/>
      <c r="D53" s="381"/>
      <c r="E53" s="381"/>
      <c r="F53" s="91"/>
      <c r="G53" s="91"/>
      <c r="H53" s="381"/>
      <c r="I53" s="91"/>
      <c r="J53" s="91"/>
      <c r="K53" s="91"/>
      <c r="L53" s="91"/>
      <c r="M53" s="91"/>
      <c r="N53" s="60"/>
      <c r="O53" s="60"/>
      <c r="P53" s="60"/>
      <c r="R53" s="381"/>
      <c r="S53" s="60"/>
      <c r="T53" s="60"/>
      <c r="U53" s="60"/>
      <c r="V53" s="60"/>
      <c r="W53" s="60"/>
      <c r="X53" s="60"/>
      <c r="Y53" s="60"/>
    </row>
    <row r="54" spans="2:25" s="88" customFormat="1" ht="12.75">
      <c r="B54" s="381"/>
      <c r="C54" s="381"/>
      <c r="D54" s="91"/>
      <c r="E54" s="91"/>
      <c r="F54" s="91"/>
      <c r="G54" s="91"/>
      <c r="H54" s="381"/>
      <c r="I54" s="91"/>
      <c r="J54" s="91"/>
      <c r="K54" s="91"/>
      <c r="L54" s="91"/>
      <c r="M54" s="91"/>
      <c r="N54" s="60"/>
      <c r="O54" s="60"/>
      <c r="P54" s="60"/>
      <c r="R54" s="381"/>
      <c r="S54" s="60"/>
      <c r="T54" s="60"/>
      <c r="U54" s="60"/>
      <c r="V54" s="60"/>
      <c r="W54" s="60"/>
      <c r="X54" s="60"/>
      <c r="Y54" s="60"/>
    </row>
    <row r="55" spans="1:25" s="88" customFormat="1" ht="12.75">
      <c r="A55" s="382"/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60"/>
      <c r="O55" s="60"/>
      <c r="P55" s="60"/>
      <c r="Q55" s="383"/>
      <c r="R55" s="381"/>
      <c r="S55" s="60"/>
      <c r="T55" s="60"/>
      <c r="U55" s="60"/>
      <c r="V55" s="60"/>
      <c r="W55" s="60"/>
      <c r="X55" s="60"/>
      <c r="Y55" s="60"/>
    </row>
    <row r="56" spans="1:25" s="90" customFormat="1" ht="12.75">
      <c r="A56" s="382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60"/>
      <c r="O56" s="60"/>
      <c r="P56" s="60"/>
      <c r="Q56" s="383"/>
      <c r="R56" s="381"/>
      <c r="S56" s="60"/>
      <c r="T56" s="60"/>
      <c r="U56" s="60"/>
      <c r="V56" s="60"/>
      <c r="W56" s="60"/>
      <c r="X56" s="60"/>
      <c r="Y56" s="60"/>
    </row>
    <row r="57" spans="1:25" s="96" customFormat="1" ht="12.75">
      <c r="A57" s="82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7"/>
      <c r="O57" s="7"/>
      <c r="P57" s="7"/>
      <c r="Q57" s="151"/>
      <c r="R57" s="87"/>
      <c r="S57" s="7"/>
      <c r="T57" s="7"/>
      <c r="U57" s="7"/>
      <c r="V57" s="7"/>
      <c r="W57" s="7"/>
      <c r="X57" s="7"/>
      <c r="Y57" s="7"/>
    </row>
    <row r="58" spans="3:13" ht="12.75">
      <c r="C58" s="152"/>
      <c r="D58" s="152"/>
      <c r="E58" s="152"/>
      <c r="F58" s="152"/>
      <c r="G58" s="152"/>
      <c r="I58" s="152"/>
      <c r="J58" s="152"/>
      <c r="K58" s="152"/>
      <c r="L58" s="152"/>
      <c r="M58" s="152"/>
    </row>
    <row r="59" spans="3:13" ht="12.75">
      <c r="C59" s="152"/>
      <c r="D59" s="152"/>
      <c r="E59" s="152"/>
      <c r="F59" s="152"/>
      <c r="G59" s="152"/>
      <c r="I59" s="152"/>
      <c r="J59" s="152"/>
      <c r="K59" s="152"/>
      <c r="L59" s="152"/>
      <c r="M59" s="152"/>
    </row>
    <row r="60" spans="3:13" ht="12.75">
      <c r="C60" s="152"/>
      <c r="D60" s="152"/>
      <c r="E60" s="152"/>
      <c r="F60" s="152"/>
      <c r="G60" s="152"/>
      <c r="H60" s="152"/>
      <c r="J60" s="152"/>
      <c r="K60" s="152"/>
      <c r="L60" s="152"/>
      <c r="M60" s="152"/>
    </row>
    <row r="61" spans="1:25" s="96" customFormat="1" ht="12.75">
      <c r="A61" s="2"/>
      <c r="B61" s="87"/>
      <c r="C61" s="152"/>
      <c r="D61" s="152"/>
      <c r="E61" s="152"/>
      <c r="F61" s="152"/>
      <c r="G61" s="152"/>
      <c r="H61" s="152"/>
      <c r="I61" s="87"/>
      <c r="J61" s="152"/>
      <c r="K61" s="152"/>
      <c r="L61" s="152"/>
      <c r="M61" s="152"/>
      <c r="N61" s="7"/>
      <c r="O61" s="7"/>
      <c r="P61" s="7"/>
      <c r="Q61" s="2"/>
      <c r="R61" s="87"/>
      <c r="S61" s="7"/>
      <c r="T61" s="7"/>
      <c r="U61" s="7"/>
      <c r="V61" s="7"/>
      <c r="W61" s="7"/>
      <c r="X61" s="7"/>
      <c r="Y61" s="7"/>
    </row>
    <row r="62" spans="1:25" s="96" customFormat="1" ht="12.75">
      <c r="A62" s="2"/>
      <c r="B62" s="87"/>
      <c r="C62" s="152"/>
      <c r="D62" s="152"/>
      <c r="E62" s="152"/>
      <c r="F62" s="152"/>
      <c r="G62" s="152"/>
      <c r="H62" s="152"/>
      <c r="I62" s="87"/>
      <c r="J62" s="152"/>
      <c r="K62" s="152"/>
      <c r="L62" s="152"/>
      <c r="M62" s="152"/>
      <c r="N62" s="7"/>
      <c r="O62" s="7"/>
      <c r="P62" s="7"/>
      <c r="Q62" s="2"/>
      <c r="R62" s="87"/>
      <c r="S62" s="7"/>
      <c r="T62" s="7"/>
      <c r="U62" s="7"/>
      <c r="V62" s="7"/>
      <c r="W62" s="7"/>
      <c r="X62" s="7"/>
      <c r="Y62" s="7"/>
    </row>
    <row r="63" spans="3:13" ht="12.75">
      <c r="C63" s="152"/>
      <c r="D63" s="152"/>
      <c r="F63" s="152"/>
      <c r="G63" s="152"/>
      <c r="H63" s="91"/>
      <c r="J63" s="152"/>
      <c r="K63" s="152"/>
      <c r="L63" s="152"/>
      <c r="M63" s="152"/>
    </row>
    <row r="64" spans="3:13" ht="12.75">
      <c r="C64" s="152"/>
      <c r="D64" s="152"/>
      <c r="F64" s="152"/>
      <c r="G64" s="152"/>
      <c r="H64" s="152"/>
      <c r="J64" s="152"/>
      <c r="K64" s="152"/>
      <c r="L64" s="152"/>
      <c r="M64" s="152"/>
    </row>
    <row r="65" spans="3:13" ht="12.75">
      <c r="C65" s="152"/>
      <c r="D65" s="152"/>
      <c r="F65" s="152"/>
      <c r="G65" s="152"/>
      <c r="H65" s="152"/>
      <c r="J65" s="152"/>
      <c r="K65" s="152"/>
      <c r="L65" s="152"/>
      <c r="M65" s="152"/>
    </row>
    <row r="66" spans="3:13" ht="12.75">
      <c r="C66" s="152"/>
      <c r="D66" s="152"/>
      <c r="F66" s="152"/>
      <c r="G66" s="152"/>
      <c r="H66" s="152"/>
      <c r="J66" s="152"/>
      <c r="K66" s="152"/>
      <c r="L66" s="152"/>
      <c r="M66" s="15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" sqref="A1:R1"/>
    </sheetView>
  </sheetViews>
  <sheetFormatPr defaultColWidth="9.00390625" defaultRowHeight="12.75"/>
  <cols>
    <col min="1" max="1" width="18.25390625" style="68" bestFit="1" customWidth="1"/>
    <col min="2" max="13" width="4.375" style="69" customWidth="1"/>
    <col min="14" max="14" width="4.375" style="201" customWidth="1"/>
    <col min="15" max="18" width="3.25390625" style="69" customWidth="1"/>
    <col min="19" max="16384" width="9.125" style="69" customWidth="1"/>
  </cols>
  <sheetData>
    <row r="1" spans="1:19" s="71" customFormat="1" ht="27" thickBot="1">
      <c r="A1" s="577" t="s">
        <v>220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9"/>
      <c r="S1" s="70"/>
    </row>
    <row r="2" spans="1:19" s="62" customFormat="1" ht="16.5" customHeight="1" thickBot="1">
      <c r="A2" s="580" t="s">
        <v>9</v>
      </c>
      <c r="B2" s="582" t="s">
        <v>228</v>
      </c>
      <c r="C2" s="583"/>
      <c r="D2" s="583"/>
      <c r="E2" s="583"/>
      <c r="F2" s="583"/>
      <c r="G2" s="583"/>
      <c r="H2" s="583"/>
      <c r="I2" s="584"/>
      <c r="J2" s="592" t="s">
        <v>229</v>
      </c>
      <c r="K2" s="590" t="s">
        <v>520</v>
      </c>
      <c r="L2" s="590" t="s">
        <v>622</v>
      </c>
      <c r="M2" s="590" t="s">
        <v>639</v>
      </c>
      <c r="N2" s="585" t="s">
        <v>221</v>
      </c>
      <c r="O2" s="587" t="s">
        <v>18</v>
      </c>
      <c r="P2" s="588"/>
      <c r="Q2" s="588"/>
      <c r="R2" s="589"/>
      <c r="S2" s="61"/>
    </row>
    <row r="3" spans="1:19" s="62" customFormat="1" ht="96.75" customHeight="1" thickBot="1">
      <c r="A3" s="581"/>
      <c r="B3" s="476" t="s">
        <v>162</v>
      </c>
      <c r="C3" s="477" t="s">
        <v>70</v>
      </c>
      <c r="D3" s="478" t="s">
        <v>71</v>
      </c>
      <c r="E3" s="477" t="s">
        <v>13</v>
      </c>
      <c r="F3" s="479" t="s">
        <v>74</v>
      </c>
      <c r="G3" s="478" t="s">
        <v>15</v>
      </c>
      <c r="H3" s="479" t="s">
        <v>72</v>
      </c>
      <c r="I3" s="480" t="s">
        <v>73</v>
      </c>
      <c r="J3" s="593"/>
      <c r="K3" s="591"/>
      <c r="L3" s="591"/>
      <c r="M3" s="591"/>
      <c r="N3" s="586"/>
      <c r="O3" s="253" t="s">
        <v>16</v>
      </c>
      <c r="P3" s="254" t="s">
        <v>17</v>
      </c>
      <c r="Q3" s="254" t="s">
        <v>56</v>
      </c>
      <c r="R3" s="255" t="s">
        <v>18</v>
      </c>
      <c r="S3" s="61"/>
    </row>
    <row r="4" spans="1:19" s="62" customFormat="1" ht="12.75">
      <c r="A4" s="481" t="s">
        <v>206</v>
      </c>
      <c r="B4" s="482" t="s">
        <v>146</v>
      </c>
      <c r="C4" s="243"/>
      <c r="D4" s="483"/>
      <c r="E4" s="243"/>
      <c r="F4" s="244"/>
      <c r="G4" s="244"/>
      <c r="H4" s="244"/>
      <c r="I4" s="245"/>
      <c r="J4" s="238"/>
      <c r="K4" s="239"/>
      <c r="L4" s="239"/>
      <c r="M4" s="239"/>
      <c r="N4" s="484"/>
      <c r="O4" s="256">
        <f aca="true" t="shared" si="0" ref="O4:O19">COUNTIF(C4:N4,"Ml")+2*COUNTIF(C4:N4,"Ml2")+COUNTIF(C4:N4,"Obě")+COUNTIF(C4:N4,"Dvě")*2</f>
        <v>0</v>
      </c>
      <c r="P4" s="257">
        <f aca="true" t="shared" si="1" ref="P4:P19">COUNTIF(C4:N4,"St")+COUNTIF(C4:N4,"Obě")</f>
        <v>0</v>
      </c>
      <c r="Q4" s="258">
        <v>0</v>
      </c>
      <c r="R4" s="259">
        <f>SUM(O4:Q4)</f>
        <v>0</v>
      </c>
      <c r="S4" s="61"/>
    </row>
    <row r="5" spans="1:19" s="62" customFormat="1" ht="12.75">
      <c r="A5" s="93" t="s">
        <v>115</v>
      </c>
      <c r="B5" s="203" t="s">
        <v>146</v>
      </c>
      <c r="C5" s="94"/>
      <c r="D5" s="108"/>
      <c r="E5" s="94"/>
      <c r="F5" s="236"/>
      <c r="G5" s="236"/>
      <c r="H5" s="236"/>
      <c r="I5" s="237"/>
      <c r="J5" s="137" t="s">
        <v>113</v>
      </c>
      <c r="K5" s="79" t="s">
        <v>113</v>
      </c>
      <c r="L5" s="79" t="s">
        <v>113</v>
      </c>
      <c r="M5" s="95" t="s">
        <v>113</v>
      </c>
      <c r="N5" s="137"/>
      <c r="O5" s="262">
        <f t="shared" si="0"/>
        <v>4</v>
      </c>
      <c r="P5" s="156">
        <f t="shared" si="1"/>
        <v>0</v>
      </c>
      <c r="Q5" s="65">
        <v>1</v>
      </c>
      <c r="R5" s="157">
        <f aca="true" t="shared" si="2" ref="R5:R17">SUM(O5:Q5)</f>
        <v>5</v>
      </c>
      <c r="S5" s="61"/>
    </row>
    <row r="6" spans="1:19" s="62" customFormat="1" ht="12.75">
      <c r="A6" s="93" t="s">
        <v>143</v>
      </c>
      <c r="B6" s="203" t="s">
        <v>113</v>
      </c>
      <c r="C6" s="94"/>
      <c r="D6" s="108"/>
      <c r="E6" s="94"/>
      <c r="F6" s="236"/>
      <c r="G6" s="236"/>
      <c r="H6" s="236"/>
      <c r="I6" s="64"/>
      <c r="J6" s="137"/>
      <c r="K6" s="95"/>
      <c r="L6" s="95"/>
      <c r="M6" s="95" t="s">
        <v>113</v>
      </c>
      <c r="N6" s="137"/>
      <c r="O6" s="262">
        <f t="shared" si="0"/>
        <v>1</v>
      </c>
      <c r="P6" s="156">
        <f t="shared" si="1"/>
        <v>0</v>
      </c>
      <c r="Q6" s="65">
        <v>0</v>
      </c>
      <c r="R6" s="157">
        <f>SUM(O6:Q6)</f>
        <v>1</v>
      </c>
      <c r="S6" s="61"/>
    </row>
    <row r="7" spans="1:19" s="62" customFormat="1" ht="12.75">
      <c r="A7" s="93" t="s">
        <v>121</v>
      </c>
      <c r="B7" s="203" t="s">
        <v>146</v>
      </c>
      <c r="C7" s="94"/>
      <c r="D7" s="108"/>
      <c r="E7" s="63"/>
      <c r="F7" s="101"/>
      <c r="G7" s="101"/>
      <c r="H7" s="101"/>
      <c r="I7" s="64"/>
      <c r="J7" s="137"/>
      <c r="K7" s="95"/>
      <c r="L7" s="95"/>
      <c r="M7" s="95"/>
      <c r="N7" s="137"/>
      <c r="O7" s="262">
        <f t="shared" si="0"/>
        <v>0</v>
      </c>
      <c r="P7" s="156">
        <f t="shared" si="1"/>
        <v>0</v>
      </c>
      <c r="Q7" s="65">
        <v>0</v>
      </c>
      <c r="R7" s="157">
        <f t="shared" si="2"/>
        <v>0</v>
      </c>
      <c r="S7" s="61"/>
    </row>
    <row r="8" spans="1:19" s="92" customFormat="1" ht="12.75">
      <c r="A8" s="93" t="s">
        <v>122</v>
      </c>
      <c r="B8" s="203" t="s">
        <v>146</v>
      </c>
      <c r="C8" s="94"/>
      <c r="D8" s="108"/>
      <c r="E8" s="63"/>
      <c r="F8" s="101"/>
      <c r="G8" s="101"/>
      <c r="H8" s="101"/>
      <c r="I8" s="64"/>
      <c r="J8" s="137"/>
      <c r="K8" s="95"/>
      <c r="L8" s="95"/>
      <c r="M8" s="95"/>
      <c r="N8" s="137"/>
      <c r="O8" s="262">
        <f t="shared" si="0"/>
        <v>0</v>
      </c>
      <c r="P8" s="156">
        <f t="shared" si="1"/>
        <v>0</v>
      </c>
      <c r="Q8" s="65">
        <v>0</v>
      </c>
      <c r="R8" s="157">
        <f t="shared" si="2"/>
        <v>0</v>
      </c>
      <c r="S8" s="107"/>
    </row>
    <row r="9" spans="1:19" s="92" customFormat="1" ht="12.75">
      <c r="A9" s="93" t="s">
        <v>181</v>
      </c>
      <c r="B9" s="203" t="s">
        <v>113</v>
      </c>
      <c r="C9" s="94"/>
      <c r="D9" s="108"/>
      <c r="E9" s="63"/>
      <c r="F9" s="101"/>
      <c r="G9" s="101"/>
      <c r="H9" s="101"/>
      <c r="I9" s="64"/>
      <c r="J9" s="137" t="s">
        <v>113</v>
      </c>
      <c r="K9" s="95" t="s">
        <v>113</v>
      </c>
      <c r="L9" s="95" t="s">
        <v>113</v>
      </c>
      <c r="M9" s="95"/>
      <c r="N9" s="137"/>
      <c r="O9" s="262">
        <f t="shared" si="0"/>
        <v>3</v>
      </c>
      <c r="P9" s="156">
        <f t="shared" si="1"/>
        <v>0</v>
      </c>
      <c r="Q9" s="65">
        <v>0</v>
      </c>
      <c r="R9" s="157">
        <f>SUM(O9:Q9)</f>
        <v>3</v>
      </c>
      <c r="S9" s="107"/>
    </row>
    <row r="10" spans="1:19" s="92" customFormat="1" ht="12.75">
      <c r="A10" s="93" t="s">
        <v>157</v>
      </c>
      <c r="B10" s="203"/>
      <c r="C10" s="94"/>
      <c r="D10" s="108"/>
      <c r="E10" s="63"/>
      <c r="F10" s="101"/>
      <c r="G10" s="101"/>
      <c r="H10" s="101"/>
      <c r="I10" s="64"/>
      <c r="J10" s="137" t="s">
        <v>113</v>
      </c>
      <c r="K10" s="95" t="s">
        <v>113</v>
      </c>
      <c r="L10" s="95" t="s">
        <v>113</v>
      </c>
      <c r="M10" s="95" t="s">
        <v>113</v>
      </c>
      <c r="N10" s="137"/>
      <c r="O10" s="262">
        <f t="shared" si="0"/>
        <v>4</v>
      </c>
      <c r="P10" s="156">
        <f t="shared" si="1"/>
        <v>0</v>
      </c>
      <c r="Q10" s="65">
        <v>0</v>
      </c>
      <c r="R10" s="157">
        <f>SUM(O10:Q10)</f>
        <v>4</v>
      </c>
      <c r="S10" s="107"/>
    </row>
    <row r="11" spans="1:19" s="92" customFormat="1" ht="12.75">
      <c r="A11" s="93" t="s">
        <v>124</v>
      </c>
      <c r="B11" s="203"/>
      <c r="C11" s="94"/>
      <c r="D11" s="108"/>
      <c r="E11" s="63"/>
      <c r="F11" s="101"/>
      <c r="G11" s="101"/>
      <c r="H11" s="101"/>
      <c r="I11" s="64"/>
      <c r="J11" s="137" t="s">
        <v>113</v>
      </c>
      <c r="K11" s="95" t="s">
        <v>113</v>
      </c>
      <c r="L11" s="95" t="s">
        <v>113</v>
      </c>
      <c r="M11" s="95" t="s">
        <v>113</v>
      </c>
      <c r="N11" s="137"/>
      <c r="O11" s="262">
        <f t="shared" si="0"/>
        <v>4</v>
      </c>
      <c r="P11" s="156">
        <f t="shared" si="1"/>
        <v>0</v>
      </c>
      <c r="Q11" s="65">
        <v>0</v>
      </c>
      <c r="R11" s="157">
        <f t="shared" si="2"/>
        <v>4</v>
      </c>
      <c r="S11" s="107"/>
    </row>
    <row r="12" spans="1:19" s="92" customFormat="1" ht="12.75">
      <c r="A12" s="93" t="s">
        <v>630</v>
      </c>
      <c r="B12" s="203"/>
      <c r="C12" s="94"/>
      <c r="D12" s="108"/>
      <c r="E12" s="63"/>
      <c r="F12" s="101"/>
      <c r="G12" s="101"/>
      <c r="H12" s="101"/>
      <c r="I12" s="64"/>
      <c r="J12" s="137"/>
      <c r="K12" s="95"/>
      <c r="L12" s="95"/>
      <c r="M12" s="95" t="s">
        <v>113</v>
      </c>
      <c r="N12" s="137"/>
      <c r="O12" s="262">
        <f t="shared" si="0"/>
        <v>1</v>
      </c>
      <c r="P12" s="156">
        <f t="shared" si="1"/>
        <v>0</v>
      </c>
      <c r="Q12" s="65">
        <v>0</v>
      </c>
      <c r="R12" s="157">
        <f>SUM(O12:Q12)</f>
        <v>1</v>
      </c>
      <c r="S12" s="107"/>
    </row>
    <row r="13" spans="1:19" s="92" customFormat="1" ht="12.75">
      <c r="A13" s="93" t="s">
        <v>135</v>
      </c>
      <c r="B13" s="203"/>
      <c r="C13" s="94"/>
      <c r="D13" s="108"/>
      <c r="E13" s="63"/>
      <c r="F13" s="101"/>
      <c r="G13" s="101"/>
      <c r="H13" s="101"/>
      <c r="I13" s="64"/>
      <c r="J13" s="137" t="s">
        <v>113</v>
      </c>
      <c r="K13" s="95" t="s">
        <v>113</v>
      </c>
      <c r="L13" s="95" t="s">
        <v>113</v>
      </c>
      <c r="M13" s="95" t="s">
        <v>113</v>
      </c>
      <c r="N13" s="137"/>
      <c r="O13" s="262">
        <f t="shared" si="0"/>
        <v>4</v>
      </c>
      <c r="P13" s="156">
        <f t="shared" si="1"/>
        <v>0</v>
      </c>
      <c r="Q13" s="65">
        <v>0</v>
      </c>
      <c r="R13" s="157">
        <f t="shared" si="2"/>
        <v>4</v>
      </c>
      <c r="S13" s="107"/>
    </row>
    <row r="14" spans="1:19" s="62" customFormat="1" ht="12.75">
      <c r="A14" s="72" t="s">
        <v>600</v>
      </c>
      <c r="B14" s="203"/>
      <c r="C14" s="94"/>
      <c r="D14" s="108"/>
      <c r="E14" s="63"/>
      <c r="F14" s="101"/>
      <c r="G14" s="101"/>
      <c r="H14" s="101"/>
      <c r="I14" s="64"/>
      <c r="J14" s="464"/>
      <c r="K14" s="79"/>
      <c r="L14" s="79" t="s">
        <v>113</v>
      </c>
      <c r="M14" s="95"/>
      <c r="N14" s="137"/>
      <c r="O14" s="262">
        <f t="shared" si="0"/>
        <v>1</v>
      </c>
      <c r="P14" s="156">
        <f t="shared" si="1"/>
        <v>0</v>
      </c>
      <c r="Q14" s="65">
        <v>0</v>
      </c>
      <c r="R14" s="157">
        <f>SUM(O14:Q14)</f>
        <v>1</v>
      </c>
      <c r="S14" s="61"/>
    </row>
    <row r="15" spans="1:19" s="62" customFormat="1" ht="12.75">
      <c r="A15" s="72" t="s">
        <v>182</v>
      </c>
      <c r="B15" s="203" t="s">
        <v>113</v>
      </c>
      <c r="C15" s="94"/>
      <c r="D15" s="108"/>
      <c r="E15" s="63"/>
      <c r="F15" s="101"/>
      <c r="G15" s="101"/>
      <c r="H15" s="101"/>
      <c r="I15" s="64"/>
      <c r="J15" s="464"/>
      <c r="K15" s="79"/>
      <c r="L15" s="79"/>
      <c r="M15" s="95"/>
      <c r="N15" s="137"/>
      <c r="O15" s="262">
        <f t="shared" si="0"/>
        <v>0</v>
      </c>
      <c r="P15" s="156">
        <f t="shared" si="1"/>
        <v>0</v>
      </c>
      <c r="Q15" s="65">
        <v>0</v>
      </c>
      <c r="R15" s="157">
        <f t="shared" si="2"/>
        <v>0</v>
      </c>
      <c r="S15" s="61"/>
    </row>
    <row r="16" spans="1:19" s="62" customFormat="1" ht="12.75">
      <c r="A16" s="89" t="s">
        <v>158</v>
      </c>
      <c r="B16" s="203" t="s">
        <v>113</v>
      </c>
      <c r="C16" s="94"/>
      <c r="D16" s="108"/>
      <c r="E16" s="63"/>
      <c r="F16" s="101"/>
      <c r="G16" s="101"/>
      <c r="H16" s="101"/>
      <c r="I16" s="113"/>
      <c r="J16" s="464"/>
      <c r="K16" s="79" t="s">
        <v>113</v>
      </c>
      <c r="L16" s="79"/>
      <c r="M16" s="95"/>
      <c r="N16" s="137"/>
      <c r="O16" s="262">
        <f t="shared" si="0"/>
        <v>1</v>
      </c>
      <c r="P16" s="156">
        <f t="shared" si="1"/>
        <v>0</v>
      </c>
      <c r="Q16" s="65">
        <v>0</v>
      </c>
      <c r="R16" s="157">
        <f>SUM(O16:Q16)</f>
        <v>1</v>
      </c>
      <c r="S16" s="61"/>
    </row>
    <row r="17" spans="1:19" s="62" customFormat="1" ht="12.75">
      <c r="A17" s="72" t="s">
        <v>93</v>
      </c>
      <c r="B17" s="203" t="s">
        <v>146</v>
      </c>
      <c r="C17" s="94"/>
      <c r="D17" s="108"/>
      <c r="E17" s="63"/>
      <c r="F17" s="101"/>
      <c r="G17" s="101"/>
      <c r="H17" s="101"/>
      <c r="I17" s="64"/>
      <c r="J17" s="464"/>
      <c r="K17" s="79"/>
      <c r="L17" s="79"/>
      <c r="M17" s="95"/>
      <c r="N17" s="137"/>
      <c r="O17" s="262">
        <f t="shared" si="0"/>
        <v>0</v>
      </c>
      <c r="P17" s="156">
        <f t="shared" si="1"/>
        <v>0</v>
      </c>
      <c r="Q17" s="65">
        <v>0</v>
      </c>
      <c r="R17" s="157">
        <f t="shared" si="2"/>
        <v>0</v>
      </c>
      <c r="S17" s="61"/>
    </row>
    <row r="18" spans="1:19" s="62" customFormat="1" ht="12.75">
      <c r="A18" s="72" t="s">
        <v>292</v>
      </c>
      <c r="B18" s="203"/>
      <c r="C18" s="94"/>
      <c r="D18" s="108"/>
      <c r="E18" s="63"/>
      <c r="F18" s="101"/>
      <c r="G18" s="101"/>
      <c r="H18" s="101"/>
      <c r="I18" s="64"/>
      <c r="J18" s="464" t="s">
        <v>113</v>
      </c>
      <c r="K18" s="79"/>
      <c r="L18" s="79"/>
      <c r="M18" s="95"/>
      <c r="N18" s="137"/>
      <c r="O18" s="262">
        <f t="shared" si="0"/>
        <v>1</v>
      </c>
      <c r="P18" s="156">
        <f t="shared" si="1"/>
        <v>0</v>
      </c>
      <c r="Q18" s="65">
        <v>0</v>
      </c>
      <c r="R18" s="157">
        <f>SUM(O18:Q18)</f>
        <v>1</v>
      </c>
      <c r="S18" s="61"/>
    </row>
    <row r="19" spans="1:19" s="62" customFormat="1" ht="13.5" thickBot="1">
      <c r="A19" s="226" t="s">
        <v>134</v>
      </c>
      <c r="B19" s="204" t="s">
        <v>113</v>
      </c>
      <c r="C19" s="135"/>
      <c r="D19" s="136"/>
      <c r="E19" s="212"/>
      <c r="F19" s="213"/>
      <c r="G19" s="213"/>
      <c r="H19" s="213"/>
      <c r="I19" s="214"/>
      <c r="J19" s="465" t="s">
        <v>113</v>
      </c>
      <c r="K19" s="227" t="s">
        <v>113</v>
      </c>
      <c r="L19" s="227" t="s">
        <v>113</v>
      </c>
      <c r="M19" s="227" t="s">
        <v>113</v>
      </c>
      <c r="N19" s="193"/>
      <c r="O19" s="263">
        <f t="shared" si="0"/>
        <v>4</v>
      </c>
      <c r="P19" s="260">
        <f t="shared" si="1"/>
        <v>0</v>
      </c>
      <c r="Q19" s="228">
        <v>0</v>
      </c>
      <c r="R19" s="229">
        <f>SUM(O19:Q19)</f>
        <v>4</v>
      </c>
      <c r="S19" s="61"/>
    </row>
    <row r="20" spans="1:19" s="62" customFormat="1" ht="12.75">
      <c r="A20" s="66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107"/>
      <c r="O20" s="61"/>
      <c r="P20" s="61"/>
      <c r="Q20" s="61"/>
      <c r="R20" s="61"/>
      <c r="S20" s="61"/>
    </row>
    <row r="21" spans="1:10" ht="12.75">
      <c r="A21" s="19" t="s">
        <v>222</v>
      </c>
      <c r="B21" s="17"/>
      <c r="C21" s="17"/>
      <c r="D21" s="18"/>
      <c r="E21" s="17"/>
      <c r="F21" s="18"/>
      <c r="G21" s="17"/>
      <c r="J21" s="84"/>
    </row>
    <row r="22" spans="1:11" ht="12.75">
      <c r="A22" s="20" t="s">
        <v>53</v>
      </c>
      <c r="B22" s="20" t="s">
        <v>63</v>
      </c>
      <c r="C22" s="20"/>
      <c r="D22" s="23"/>
      <c r="E22" s="264" t="s">
        <v>189</v>
      </c>
      <c r="F22" s="23"/>
      <c r="G22" s="21" t="s">
        <v>64</v>
      </c>
      <c r="J22" s="84"/>
      <c r="K22" s="21" t="s">
        <v>160</v>
      </c>
    </row>
    <row r="24" spans="1:14" ht="12.75">
      <c r="A24" s="187" t="s">
        <v>65</v>
      </c>
      <c r="B24" s="17"/>
      <c r="C24" s="17"/>
      <c r="D24" s="18"/>
      <c r="E24" s="17"/>
      <c r="F24" s="18"/>
      <c r="G24" s="17"/>
      <c r="J24" s="84"/>
      <c r="N24" s="69"/>
    </row>
    <row r="25" spans="1:14" ht="12.75">
      <c r="A25" s="20" t="s">
        <v>53</v>
      </c>
      <c r="B25" s="20" t="s">
        <v>63</v>
      </c>
      <c r="C25" s="20"/>
      <c r="D25" s="23"/>
      <c r="E25" s="264"/>
      <c r="F25" s="23"/>
      <c r="G25" s="21" t="s">
        <v>64</v>
      </c>
      <c r="J25" s="84"/>
      <c r="K25" s="21"/>
      <c r="N25" s="69"/>
    </row>
    <row r="26" spans="1:14" ht="12.75">
      <c r="A26" s="200" t="s">
        <v>292</v>
      </c>
      <c r="B26" s="201" t="s">
        <v>253</v>
      </c>
      <c r="E26" s="318" t="s">
        <v>286</v>
      </c>
      <c r="G26" s="201" t="s">
        <v>109</v>
      </c>
      <c r="K26" s="318" t="s">
        <v>28</v>
      </c>
      <c r="N26" s="69"/>
    </row>
    <row r="27" spans="1:14" ht="12.75">
      <c r="A27" s="200" t="s">
        <v>600</v>
      </c>
      <c r="B27" s="201" t="s">
        <v>98</v>
      </c>
      <c r="E27" s="318" t="s">
        <v>252</v>
      </c>
      <c r="G27" s="201" t="s">
        <v>264</v>
      </c>
      <c r="K27" s="318" t="s">
        <v>26</v>
      </c>
      <c r="N27" s="69"/>
    </row>
    <row r="28" spans="1:14" ht="12.75">
      <c r="A28" s="86" t="s">
        <v>630</v>
      </c>
      <c r="B28" s="201" t="s">
        <v>264</v>
      </c>
      <c r="E28" s="318" t="s">
        <v>45</v>
      </c>
      <c r="G28" s="201" t="s">
        <v>259</v>
      </c>
      <c r="K28" s="318" t="s">
        <v>29</v>
      </c>
      <c r="N28" s="69"/>
    </row>
    <row r="29" spans="1:14" ht="12.75">
      <c r="A29" s="86"/>
      <c r="K29" s="201"/>
      <c r="N29" s="69"/>
    </row>
    <row r="30" spans="1:14" ht="12.75">
      <c r="A30" s="86"/>
      <c r="K30" s="201"/>
      <c r="N30" s="69"/>
    </row>
    <row r="31" spans="1:14" ht="12.75">
      <c r="A31" s="84"/>
      <c r="K31" s="201"/>
      <c r="N31" s="69"/>
    </row>
    <row r="32" spans="1:14" ht="12.75">
      <c r="A32" s="67"/>
      <c r="K32" s="201"/>
      <c r="N32" s="69"/>
    </row>
    <row r="33" spans="1:14" ht="12.75">
      <c r="A33" s="67"/>
      <c r="K33" s="201"/>
      <c r="N33" s="69"/>
    </row>
    <row r="34" spans="1:14" ht="12.75">
      <c r="A34" s="67"/>
      <c r="K34" s="201"/>
      <c r="N34" s="69"/>
    </row>
    <row r="35" spans="1:14" ht="12.75">
      <c r="A35" s="67"/>
      <c r="K35" s="201"/>
      <c r="N35" s="69"/>
    </row>
    <row r="36" spans="1:14" ht="12.75">
      <c r="A36" s="67"/>
      <c r="K36" s="201"/>
      <c r="N36" s="69"/>
    </row>
    <row r="37" spans="1:14" ht="12.75">
      <c r="A37" s="67"/>
      <c r="K37" s="201"/>
      <c r="N37" s="69"/>
    </row>
    <row r="38" ht="12.75">
      <c r="A38" s="67"/>
    </row>
    <row r="39" ht="12.75">
      <c r="A39" s="67"/>
    </row>
    <row r="40" ht="12.75">
      <c r="A40" s="67"/>
    </row>
    <row r="41" ht="12.75">
      <c r="A41" s="67"/>
    </row>
    <row r="42" ht="12.75">
      <c r="A42" s="67"/>
    </row>
    <row r="43" ht="12.75">
      <c r="A43" s="67"/>
    </row>
    <row r="44" ht="12.75">
      <c r="A44" s="86"/>
    </row>
    <row r="45" ht="12.75">
      <c r="A45" s="86"/>
    </row>
    <row r="46" ht="12.75">
      <c r="A46" s="86"/>
    </row>
    <row r="47" ht="12.75">
      <c r="A47" s="86"/>
    </row>
  </sheetData>
  <sheetProtection/>
  <mergeCells count="9">
    <mergeCell ref="A1:R1"/>
    <mergeCell ref="A2:A3"/>
    <mergeCell ref="B2:I2"/>
    <mergeCell ref="N2:N3"/>
    <mergeCell ref="O2:R2"/>
    <mergeCell ref="K2:K3"/>
    <mergeCell ref="M2:M3"/>
    <mergeCell ref="L2:L3"/>
    <mergeCell ref="J2:J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Bilek, Michal</cp:lastModifiedBy>
  <cp:lastPrinted>2020-09-03T08:30:50Z</cp:lastPrinted>
  <dcterms:created xsi:type="dcterms:W3CDTF">2006-05-02T09:37:11Z</dcterms:created>
  <dcterms:modified xsi:type="dcterms:W3CDTF">2020-11-02T10:44:57Z</dcterms:modified>
  <cp:category/>
  <cp:version/>
  <cp:contentType/>
  <cp:contentStatus/>
</cp:coreProperties>
</file>