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886" yWindow="435" windowWidth="14940" windowHeight="8640" tabRatio="768" activeTab="0"/>
  </bookViews>
  <sheets>
    <sheet name="List1" sheetId="1" r:id="rId1"/>
    <sheet name="List2a" sheetId="2" r:id="rId2"/>
    <sheet name="List2b" sheetId="3" r:id="rId3"/>
    <sheet name="List2c" sheetId="4" r:id="rId4"/>
    <sheet name="List4" sheetId="5" r:id="rId5"/>
    <sheet name="List3a" sheetId="6" r:id="rId6"/>
    <sheet name="List3b" sheetId="7" r:id="rId7"/>
    <sheet name="List3c" sheetId="8" r:id="rId8"/>
  </sheets>
  <definedNames>
    <definedName name="_xlnm.Print_Area" localSheetId="2">'List2b'!#REF!</definedName>
  </definedNames>
  <calcPr fullCalcOnLoad="1"/>
</workbook>
</file>

<file path=xl/sharedStrings.xml><?xml version="1.0" encoding="utf-8"?>
<sst xmlns="http://schemas.openxmlformats.org/spreadsheetml/2006/main" count="13870" uniqueCount="3496">
  <si>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</si>
  <si>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</si>
  <si>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</si>
  <si>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</si>
  <si>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</si>
  <si>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</si>
  <si>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</si>
  <si>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</si>
  <si>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</si>
  <si>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</si>
  <si>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</si>
  <si>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</si>
  <si>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</si>
  <si>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</si>
  <si>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</si>
  <si>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</si>
  <si>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</si>
  <si>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</si>
  <si>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</si>
  <si>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</si>
  <si>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</si>
  <si>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</si>
  <si>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</si>
  <si>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</si>
  <si>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</si>
  <si>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</si>
  <si>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</si>
  <si>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</si>
  <si>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Petr Bílek</t>
  </si>
  <si>
    <t>Andrea Střasáková</t>
  </si>
  <si>
    <t>19.6. Oprechtice</t>
  </si>
  <si>
    <t>Hana Králová</t>
  </si>
  <si>
    <t xml:space="preserve">  5.7. Kozmice</t>
  </si>
  <si>
    <t xml:space="preserve">  5.7. Janovice</t>
  </si>
  <si>
    <t>MC</t>
  </si>
  <si>
    <t>Jiří Žídek</t>
  </si>
  <si>
    <t>17,75</t>
  </si>
  <si>
    <t>14,554</t>
  </si>
  <si>
    <t>14,459</t>
  </si>
  <si>
    <t>Tomáš Kocich</t>
  </si>
  <si>
    <t>18,902</t>
  </si>
  <si>
    <t>14,590</t>
  </si>
  <si>
    <t>N</t>
  </si>
  <si>
    <t>Soutěže mimo</t>
  </si>
  <si>
    <t>Vítězství mimo</t>
  </si>
  <si>
    <t>Soutěže celkově</t>
  </si>
  <si>
    <t>Vítězství celkově</t>
  </si>
  <si>
    <t>Starty celkově</t>
  </si>
  <si>
    <t>Starty mimo</t>
  </si>
  <si>
    <t>Radek Pohanka</t>
  </si>
  <si>
    <t>SDH Babice</t>
  </si>
  <si>
    <t>Dorost</t>
  </si>
  <si>
    <t>Jméno / Soutěž</t>
  </si>
  <si>
    <t>Martina Orihelová</t>
  </si>
  <si>
    <t>Natálie Scotti</t>
  </si>
  <si>
    <t>Tereza Venháčová</t>
  </si>
  <si>
    <t>89.</t>
  </si>
  <si>
    <t>Soutěže mužů v roce 2011</t>
  </si>
  <si>
    <t>Soutěže žen v roce 2011</t>
  </si>
  <si>
    <t>Soutěže mladších žáků v roce 2011</t>
  </si>
  <si>
    <t>Soutěže starších žáků v roce 2011</t>
  </si>
  <si>
    <t>Plamen 2010-2011</t>
  </si>
  <si>
    <t>ZPV - 2010</t>
  </si>
  <si>
    <t>ZPV - 2012</t>
  </si>
  <si>
    <t>Starty žáků v sezoně 2011</t>
  </si>
  <si>
    <t>Muži s aktivní DT</t>
  </si>
  <si>
    <t>St.č.</t>
  </si>
  <si>
    <t>Petr Smilek</t>
  </si>
  <si>
    <t>SK hasiči Zlín</t>
  </si>
  <si>
    <t>2:45,9</t>
  </si>
  <si>
    <t>2:51,8</t>
  </si>
  <si>
    <t>Josef Palat</t>
  </si>
  <si>
    <t>SDH Polična</t>
  </si>
  <si>
    <t>2:55,5</t>
  </si>
  <si>
    <t>3:00,4</t>
  </si>
  <si>
    <t>3:00,9</t>
  </si>
  <si>
    <t>Pavel Řezníček</t>
  </si>
  <si>
    <t>SDH Velký Ořechov</t>
  </si>
  <si>
    <t>3:01,4</t>
  </si>
  <si>
    <t>Petr Beníček</t>
  </si>
  <si>
    <t>SDH Malenovice</t>
  </si>
  <si>
    <t>3:03,8</t>
  </si>
  <si>
    <t>3:05,5</t>
  </si>
  <si>
    <t>3:07,3</t>
  </si>
  <si>
    <t>3:15,1</t>
  </si>
  <si>
    <t>HZSP Letiště Ostrava</t>
  </si>
  <si>
    <t>3:17,2</t>
  </si>
  <si>
    <t>Michal Zábojník</t>
  </si>
  <si>
    <t>3:21,5</t>
  </si>
  <si>
    <t>Martin Šesták</t>
  </si>
  <si>
    <t>SDH Vésky</t>
  </si>
  <si>
    <t>3:30,0</t>
  </si>
  <si>
    <t>Martin Švrčina</t>
  </si>
  <si>
    <t>SDH Olšovec</t>
  </si>
  <si>
    <t>3:35,6</t>
  </si>
  <si>
    <t>Miloš Jelínek</t>
  </si>
  <si>
    <t>SDH Černovír</t>
  </si>
  <si>
    <t>3:35,7</t>
  </si>
  <si>
    <t>3:50,8</t>
  </si>
  <si>
    <t>Jan Soukup</t>
  </si>
  <si>
    <t>SDH Šarovy</t>
  </si>
  <si>
    <t>3:59,3</t>
  </si>
  <si>
    <t>Michal Hruboš</t>
  </si>
  <si>
    <t>4:04,8</t>
  </si>
  <si>
    <t>SDH Strážnice</t>
  </si>
  <si>
    <t>4:07,4</t>
  </si>
  <si>
    <t>David Sluštík</t>
  </si>
  <si>
    <t>SDH Lukov</t>
  </si>
  <si>
    <t>4:24,2</t>
  </si>
  <si>
    <t>Roman Lauman</t>
  </si>
  <si>
    <t>SDH Napajedla</t>
  </si>
  <si>
    <t>4:25,6</t>
  </si>
  <si>
    <t>Jiří Dolan</t>
  </si>
  <si>
    <t>SDH Hroznová Lhota</t>
  </si>
  <si>
    <t>4:26,6</t>
  </si>
  <si>
    <t>Pavel Siegel</t>
  </si>
  <si>
    <t>SDH Loštice</t>
  </si>
  <si>
    <t>4:51,1</t>
  </si>
  <si>
    <t>Martin Srnec</t>
  </si>
  <si>
    <t>SDH Kudlovice</t>
  </si>
  <si>
    <t>5:19,0</t>
  </si>
  <si>
    <t>Václav Mirvald</t>
  </si>
  <si>
    <t>SDH Kojetín</t>
  </si>
  <si>
    <t>5:50,0</t>
  </si>
  <si>
    <t>Tomáš Mikl</t>
  </si>
  <si>
    <t>5:53,2</t>
  </si>
  <si>
    <t>Martin Říčař</t>
  </si>
  <si>
    <t>6:15,1</t>
  </si>
  <si>
    <t>Karel Sporný</t>
  </si>
  <si>
    <t>6:37,7</t>
  </si>
  <si>
    <t>Michal Vyhlídal</t>
  </si>
  <si>
    <t>7:10,6</t>
  </si>
  <si>
    <t>7:34,4</t>
  </si>
  <si>
    <t>Radek Raušer</t>
  </si>
  <si>
    <t>David Žižlavský</t>
  </si>
  <si>
    <t>Tomáš Brada</t>
  </si>
  <si>
    <t>Jan Ančinec</t>
  </si>
  <si>
    <t>TFA Velký Ořechov 10.4.2011</t>
  </si>
  <si>
    <t>3:22,7</t>
  </si>
  <si>
    <t>Muži  bez DT</t>
  </si>
  <si>
    <t>2:58,3</t>
  </si>
  <si>
    <t>3:02,9</t>
  </si>
  <si>
    <t>3:10,8</t>
  </si>
  <si>
    <t>3:13,1</t>
  </si>
  <si>
    <t>3:19,7</t>
  </si>
  <si>
    <t>3:35,4</t>
  </si>
  <si>
    <t>3:37,2</t>
  </si>
  <si>
    <t>3:38,6</t>
  </si>
  <si>
    <t>3:45,5</t>
  </si>
  <si>
    <t>3:53,5</t>
  </si>
  <si>
    <t>3:57,9</t>
  </si>
  <si>
    <t>4:01,8</t>
  </si>
  <si>
    <t>4:18,6</t>
  </si>
  <si>
    <t>5:34,2</t>
  </si>
  <si>
    <t>5:36,8</t>
  </si>
  <si>
    <t>5:47,7</t>
  </si>
  <si>
    <t>6:44,0</t>
  </si>
  <si>
    <t>6:51,1</t>
  </si>
  <si>
    <t>8:40,0</t>
  </si>
  <si>
    <t>SDH Zahnašovice</t>
  </si>
  <si>
    <t>SDH Hulín</t>
  </si>
  <si>
    <t>SDH Hranice</t>
  </si>
  <si>
    <t>SDH Vlčnov</t>
  </si>
  <si>
    <t>SDH Mladcová</t>
  </si>
  <si>
    <t>SDH Nivnice</t>
  </si>
  <si>
    <t>SDH Bylnice</t>
  </si>
  <si>
    <t>SDH Vizovice</t>
  </si>
  <si>
    <t>SDH Brumov</t>
  </si>
  <si>
    <t>Tomáš Pláňava</t>
  </si>
  <si>
    <t>Miroslav Šesták</t>
  </si>
  <si>
    <t>Jan Haderka</t>
  </si>
  <si>
    <t>Roman Hynčica</t>
  </si>
  <si>
    <t>Roman Tvrdoň</t>
  </si>
  <si>
    <t>Petr Miklík</t>
  </si>
  <si>
    <t>Lukáš Struška</t>
  </si>
  <si>
    <t>David Sedlář</t>
  </si>
  <si>
    <t>Pavel Bobčík</t>
  </si>
  <si>
    <t>Ondřej Struška</t>
  </si>
  <si>
    <t>Ondřej Čechman</t>
  </si>
  <si>
    <t>Jan Svízela</t>
  </si>
  <si>
    <t>Dominik Vala</t>
  </si>
  <si>
    <t>Lukáš Machů</t>
  </si>
  <si>
    <t>Luboš Navrátil</t>
  </si>
  <si>
    <t>Ondřej Olejník</t>
  </si>
  <si>
    <t>Jan Hejda</t>
  </si>
  <si>
    <t>Ondřej Valčík</t>
  </si>
  <si>
    <t>Jan Marcinek</t>
  </si>
  <si>
    <t>Marek Hladiš</t>
  </si>
  <si>
    <t>Michal Kaláč</t>
  </si>
  <si>
    <t>Starší žáci - hadicová št.</t>
  </si>
  <si>
    <t>čas</t>
  </si>
  <si>
    <t>tr.b.</t>
  </si>
  <si>
    <t>St. žáci - uzlová št.</t>
  </si>
  <si>
    <t>Pstruží</t>
  </si>
  <si>
    <t>Lučina</t>
  </si>
  <si>
    <t>Nová Ves</t>
  </si>
  <si>
    <t>Kunčice p.O.</t>
  </si>
  <si>
    <t>Dolní Domaslavice</t>
  </si>
  <si>
    <t>Kozlovice</t>
  </si>
  <si>
    <t>Nošovice</t>
  </si>
  <si>
    <t>Frýdek</t>
  </si>
  <si>
    <t>Dolní Lištná</t>
  </si>
  <si>
    <t>Paskov</t>
  </si>
  <si>
    <t>Hnojník</t>
  </si>
  <si>
    <t>Dobratice</t>
  </si>
  <si>
    <t>Řepiště</t>
  </si>
  <si>
    <t>Mohelnice</t>
  </si>
  <si>
    <t>Staré Město</t>
  </si>
  <si>
    <t>Metylovice</t>
  </si>
  <si>
    <t>Fryčovice</t>
  </si>
  <si>
    <t>Čeladná</t>
  </si>
  <si>
    <t>Janovice</t>
  </si>
  <si>
    <t>Dobrá</t>
  </si>
  <si>
    <t>Staříč</t>
  </si>
  <si>
    <t>Krásná</t>
  </si>
  <si>
    <t>Mladší žáci - hadicová št.</t>
  </si>
  <si>
    <t>Ml. žáci - uzlová št.</t>
  </si>
  <si>
    <t>Lískovec</t>
  </si>
  <si>
    <t>Skalice</t>
  </si>
  <si>
    <t>Horní Tošanovice</t>
  </si>
  <si>
    <t>Bahno</t>
  </si>
  <si>
    <t>Horní Bludovice</t>
  </si>
  <si>
    <t>Nižní Lhoty</t>
  </si>
  <si>
    <t>Raškovice</t>
  </si>
  <si>
    <t>Vyšní Lhoty</t>
  </si>
  <si>
    <t>Soupiska:</t>
  </si>
  <si>
    <t>Ostravice</t>
  </si>
  <si>
    <t>Krmelín</t>
  </si>
  <si>
    <t>Pražmo</t>
  </si>
  <si>
    <t>Soběšovice</t>
  </si>
  <si>
    <t>Frýdlant n.O.</t>
  </si>
  <si>
    <t>Sedliště</t>
  </si>
  <si>
    <t>Baška</t>
  </si>
  <si>
    <t>Uzlová a hadicová štafeta - Místek 5.3.2011</t>
  </si>
  <si>
    <t>116,00</t>
  </si>
  <si>
    <t>156,00</t>
  </si>
  <si>
    <t>42,50</t>
  </si>
  <si>
    <t>51,00</t>
  </si>
  <si>
    <t>54,60</t>
  </si>
  <si>
    <t>74,50</t>
  </si>
  <si>
    <t>113,90</t>
  </si>
  <si>
    <t>64,60</t>
  </si>
  <si>
    <t>104,50</t>
  </si>
  <si>
    <t>133,90</t>
  </si>
  <si>
    <t>58,50</t>
  </si>
  <si>
    <t>St</t>
  </si>
  <si>
    <t>Ml</t>
  </si>
  <si>
    <t>D</t>
  </si>
  <si>
    <t>TFA Železný hasič - Hnojník 23.4.2011</t>
  </si>
  <si>
    <t>Tomáš Vojkovský</t>
  </si>
  <si>
    <t>3:43,30</t>
  </si>
  <si>
    <t>st.č.</t>
  </si>
  <si>
    <t>jednotka</t>
  </si>
  <si>
    <t>David Sadowski</t>
  </si>
  <si>
    <t>Třinec</t>
  </si>
  <si>
    <t>3:45,35</t>
  </si>
  <si>
    <t>Mošnov</t>
  </si>
  <si>
    <t>3:50,57</t>
  </si>
  <si>
    <t>Jakub Doležílek</t>
  </si>
  <si>
    <t>Bruzovice</t>
  </si>
  <si>
    <t>3:52,06</t>
  </si>
  <si>
    <t>Lukáš Nenička</t>
  </si>
  <si>
    <t>Jablunkov</t>
  </si>
  <si>
    <t>3:53,12</t>
  </si>
  <si>
    <t>3:54,37</t>
  </si>
  <si>
    <t>Roman Bielesz</t>
  </si>
  <si>
    <t>Bukovec</t>
  </si>
  <si>
    <t>4:06,25</t>
  </si>
  <si>
    <t>4:10,86</t>
  </si>
  <si>
    <t>Radek Kubala</t>
  </si>
  <si>
    <t>Marek Fuciman</t>
  </si>
  <si>
    <t>4:12,40</t>
  </si>
  <si>
    <t>Václav Krkoška</t>
  </si>
  <si>
    <t>4:15,93</t>
  </si>
  <si>
    <t>Tomáš Světlík</t>
  </si>
  <si>
    <t>4:16,99</t>
  </si>
  <si>
    <t>Jiří Chrobok</t>
  </si>
  <si>
    <t>Dolní Marklovice</t>
  </si>
  <si>
    <t>4:23,02</t>
  </si>
  <si>
    <t>Jakub Junga</t>
  </si>
  <si>
    <t>4:23,08</t>
  </si>
  <si>
    <t>Vratislav Hrabinský</t>
  </si>
  <si>
    <t>4:26,26</t>
  </si>
  <si>
    <t>Martin Gryga</t>
  </si>
  <si>
    <t>Guty</t>
  </si>
  <si>
    <t>4:25,70</t>
  </si>
  <si>
    <t>Adam Kvašňovský</t>
  </si>
  <si>
    <t>4:26,38</t>
  </si>
  <si>
    <t>4:28,14</t>
  </si>
  <si>
    <t>Petr Tajsler</t>
  </si>
  <si>
    <t>Hradiště</t>
  </si>
  <si>
    <t>4:28,97</t>
  </si>
  <si>
    <t>Miroslav Lipus</t>
  </si>
  <si>
    <t>4:30,25</t>
  </si>
  <si>
    <t>Štěpán Kubo</t>
  </si>
  <si>
    <t>Řeka</t>
  </si>
  <si>
    <t>4:31,20</t>
  </si>
  <si>
    <t>Jiří Juřica</t>
  </si>
  <si>
    <t>4:32,22</t>
  </si>
  <si>
    <t>Aleš Weissmann</t>
  </si>
  <si>
    <t>4:34,93</t>
  </si>
  <si>
    <t>Tomáš Žáček</t>
  </si>
  <si>
    <t>Karviná - Louky</t>
  </si>
  <si>
    <t>4:35,31</t>
  </si>
  <si>
    <t>Martin Hrabinský</t>
  </si>
  <si>
    <t>4:35,47</t>
  </si>
  <si>
    <t>Martin Běčák</t>
  </si>
  <si>
    <t>4:38,19</t>
  </si>
  <si>
    <t>Adam Gromnica</t>
  </si>
  <si>
    <t>4:41,22</t>
  </si>
  <si>
    <t>Richard Alexovič</t>
  </si>
  <si>
    <t>4:44,59</t>
  </si>
  <si>
    <t>Dominik Zelina</t>
  </si>
  <si>
    <t>4:47,33</t>
  </si>
  <si>
    <t>Michal Morcinek</t>
  </si>
  <si>
    <t>4:47,98</t>
  </si>
  <si>
    <t>Jakub Branný</t>
  </si>
  <si>
    <t>Mistřovice</t>
  </si>
  <si>
    <t>4:50,78</t>
  </si>
  <si>
    <t>Michal Gavlas</t>
  </si>
  <si>
    <t>Heřmanice</t>
  </si>
  <si>
    <t>4:50,95</t>
  </si>
  <si>
    <t>Petr Krkoška</t>
  </si>
  <si>
    <t>4:51,97</t>
  </si>
  <si>
    <t>Ondřej Mucha</t>
  </si>
  <si>
    <t>4:53,65</t>
  </si>
  <si>
    <t>Jan Waclawiec</t>
  </si>
  <si>
    <t>4:53,68</t>
  </si>
  <si>
    <t>Patrik Taichman</t>
  </si>
  <si>
    <t>4:54,25</t>
  </si>
  <si>
    <t>Lukáš Plánička</t>
  </si>
  <si>
    <t>4:59,34</t>
  </si>
  <si>
    <t>Petr Gřunděl</t>
  </si>
  <si>
    <t>5:01,65</t>
  </si>
  <si>
    <t>Marek Puška</t>
  </si>
  <si>
    <t>Stanislavice</t>
  </si>
  <si>
    <t>5:01,89</t>
  </si>
  <si>
    <t>Tomáš Goldstein</t>
  </si>
  <si>
    <t>Bobrovníky</t>
  </si>
  <si>
    <t>5:02,15</t>
  </si>
  <si>
    <t>Pavel Vondráček</t>
  </si>
  <si>
    <t>5:09,46</t>
  </si>
  <si>
    <t>František Glombek</t>
  </si>
  <si>
    <t>5:10,01</t>
  </si>
  <si>
    <t>Jan Tvrdý</t>
  </si>
  <si>
    <t>5:13,27</t>
  </si>
  <si>
    <t>Martin Žídek</t>
  </si>
  <si>
    <t>Brušperk</t>
  </si>
  <si>
    <t>5:14,11</t>
  </si>
  <si>
    <t>Kamil Znamec</t>
  </si>
  <si>
    <t>Stonava</t>
  </si>
  <si>
    <t>5:17,64</t>
  </si>
  <si>
    <t>5:18,54</t>
  </si>
  <si>
    <t>Martin Kubina</t>
  </si>
  <si>
    <t>Bronislav Starzyk</t>
  </si>
  <si>
    <t>Hrádek</t>
  </si>
  <si>
    <t>5:21,99</t>
  </si>
  <si>
    <t>Emil Galacz</t>
  </si>
  <si>
    <t>5:22,79</t>
  </si>
  <si>
    <t>Miroslav Budzinski</t>
  </si>
  <si>
    <t>5:25,09</t>
  </si>
  <si>
    <t>Tomáš Dudek</t>
  </si>
  <si>
    <t>5:25,82</t>
  </si>
  <si>
    <t>Petr Fehér</t>
  </si>
  <si>
    <t>5:27,24</t>
  </si>
  <si>
    <t>Igor Dominik</t>
  </si>
  <si>
    <t>5:28,28</t>
  </si>
  <si>
    <t>Ondřej Fabián</t>
  </si>
  <si>
    <t>Petřvald</t>
  </si>
  <si>
    <t>5:28,53</t>
  </si>
  <si>
    <t>Tomáš Neděla</t>
  </si>
  <si>
    <t>5:33,97</t>
  </si>
  <si>
    <t>Aleš Fehér</t>
  </si>
  <si>
    <t>5:30,38</t>
  </si>
  <si>
    <t>Daniel Smyček</t>
  </si>
  <si>
    <t>Adam Hikel</t>
  </si>
  <si>
    <t>5:42,17</t>
  </si>
  <si>
    <t>Roman Kajzar</t>
  </si>
  <si>
    <t>5:43,92</t>
  </si>
  <si>
    <t>Tomáš Kubala</t>
  </si>
  <si>
    <t>5:46,41</t>
  </si>
  <si>
    <t>Jan Cupek</t>
  </si>
  <si>
    <t>5:47,68</t>
  </si>
  <si>
    <t>Petr Filipi</t>
  </si>
  <si>
    <t>5:48,50</t>
  </si>
  <si>
    <t>Pavel Jaňurek</t>
  </si>
  <si>
    <t>5:55,15</t>
  </si>
  <si>
    <t>Michal Zelený</t>
  </si>
  <si>
    <t>5:56,71</t>
  </si>
  <si>
    <t>Jan Breier</t>
  </si>
  <si>
    <t>5:56,84</t>
  </si>
  <si>
    <t>René Bojda</t>
  </si>
  <si>
    <t>6:08,42</t>
  </si>
  <si>
    <t>Pavel Pospěcha</t>
  </si>
  <si>
    <t>6:09,37</t>
  </si>
  <si>
    <t>Martin Pašek</t>
  </si>
  <si>
    <t>7:05,96</t>
  </si>
  <si>
    <t>Pavel Swaczyna</t>
  </si>
  <si>
    <t>7:43,03</t>
  </si>
  <si>
    <t>Jiří Hanzlík</t>
  </si>
  <si>
    <t>Jaromír Střaslička</t>
  </si>
  <si>
    <t>Aneta Kočvarová</t>
  </si>
  <si>
    <t>4:07,09</t>
  </si>
  <si>
    <t>Zuzana Vyvialová</t>
  </si>
  <si>
    <t>4:24,57</t>
  </si>
  <si>
    <t>Silvie Boščiková</t>
  </si>
  <si>
    <t>4:25,50</t>
  </si>
  <si>
    <t>Karin Kavková</t>
  </si>
  <si>
    <t>4:31,87</t>
  </si>
  <si>
    <t>4:32,82</t>
  </si>
  <si>
    <t>4:33,53</t>
  </si>
  <si>
    <t>Eva Magnusková</t>
  </si>
  <si>
    <t>Nikola Ságnerová</t>
  </si>
  <si>
    <t>Simona Toflová</t>
  </si>
  <si>
    <t>Veronika Borisová</t>
  </si>
  <si>
    <t>Iveta Bierská</t>
  </si>
  <si>
    <t>Renata Vašutová</t>
  </si>
  <si>
    <t>Jana Lapišová</t>
  </si>
  <si>
    <t>4:51,70</t>
  </si>
  <si>
    <t>4:56,22</t>
  </si>
  <si>
    <t>4:56,67</t>
  </si>
  <si>
    <t>5:04,77</t>
  </si>
  <si>
    <t>5:33,71</t>
  </si>
  <si>
    <t>5:47,45</t>
  </si>
  <si>
    <t>5:56,78</t>
  </si>
  <si>
    <t>Malenovice</t>
  </si>
  <si>
    <t>Lubno</t>
  </si>
  <si>
    <t>Hodoňovice</t>
  </si>
  <si>
    <t>-</t>
  </si>
  <si>
    <t>Okrsková soutěž - Pržno 8.5.2011</t>
  </si>
  <si>
    <t>K</t>
  </si>
  <si>
    <t>SA</t>
  </si>
  <si>
    <t>ST</t>
  </si>
  <si>
    <t>R</t>
  </si>
  <si>
    <t>LP</t>
  </si>
  <si>
    <t>PP</t>
  </si>
  <si>
    <t>Okrsková soutěž - Pržno</t>
  </si>
  <si>
    <t>22.993</t>
  </si>
  <si>
    <t>20.679</t>
  </si>
  <si>
    <t>24.133</t>
  </si>
  <si>
    <t>28.878</t>
  </si>
  <si>
    <t>Denisa Izvorská</t>
  </si>
  <si>
    <t>Aleš Navrátil</t>
  </si>
  <si>
    <t>HZS Deza Valašské Meziříčí</t>
  </si>
  <si>
    <t>Jiří Mikulecký</t>
  </si>
  <si>
    <t>Ladislav Mikulecký</t>
  </si>
  <si>
    <t>HZS Lanškroun</t>
  </si>
  <si>
    <t>Josef Palát</t>
  </si>
  <si>
    <t>HZS Letiště Mošnov</t>
  </si>
  <si>
    <t>Václav Tyleček</t>
  </si>
  <si>
    <t>SDH Stará Ves n.O.</t>
  </si>
  <si>
    <t>HZS Ústí n.O.</t>
  </si>
  <si>
    <t>Jiří Štábl</t>
  </si>
  <si>
    <t>SDH Vranová Lhota</t>
  </si>
  <si>
    <t>Jiří Drápal</t>
  </si>
  <si>
    <t>SDH Litultovice</t>
  </si>
  <si>
    <t>Petr Theis</t>
  </si>
  <si>
    <t>SDH Moravský Beroun</t>
  </si>
  <si>
    <t>Radim Smažák ml.</t>
  </si>
  <si>
    <t>David Luks</t>
  </si>
  <si>
    <t>Martin Štábl</t>
  </si>
  <si>
    <t>Zbyněk Brázdil</t>
  </si>
  <si>
    <t>SDH Hlubočky</t>
  </si>
  <si>
    <t>Zdeněk Hubáček</t>
  </si>
  <si>
    <t>SDH Dlouhá Loučka</t>
  </si>
  <si>
    <t>Robert Fisr</t>
  </si>
  <si>
    <t>Jan Vodička</t>
  </si>
  <si>
    <t>TFA Moravský Beroun 7.5.2011</t>
  </si>
  <si>
    <t>Muži s DT jako zátěž</t>
  </si>
  <si>
    <t>Jiří Mohyla</t>
  </si>
  <si>
    <t>Jiří Matějka</t>
  </si>
  <si>
    <t>Jakub Vodička</t>
  </si>
  <si>
    <t>SDH Dolní Benešov</t>
  </si>
  <si>
    <t>SDH Bystřec</t>
  </si>
  <si>
    <t>2:41,66</t>
  </si>
  <si>
    <t>2:44,60</t>
  </si>
  <si>
    <t>2:47,90</t>
  </si>
  <si>
    <t>2:56,13</t>
  </si>
  <si>
    <t>3:01,31</t>
  </si>
  <si>
    <t>3:04,17</t>
  </si>
  <si>
    <t>3:06,34</t>
  </si>
  <si>
    <t>3:10,74</t>
  </si>
  <si>
    <t>3:13,21</t>
  </si>
  <si>
    <t>3:19,96</t>
  </si>
  <si>
    <t>3:24,37</t>
  </si>
  <si>
    <t>3:27,91</t>
  </si>
  <si>
    <t>3:30,08</t>
  </si>
  <si>
    <t>3:37,18</t>
  </si>
  <si>
    <t>3:46,51</t>
  </si>
  <si>
    <t>4:03,87</t>
  </si>
  <si>
    <t>4:04,01</t>
  </si>
  <si>
    <t>4:19,42</t>
  </si>
  <si>
    <t>3:35,89</t>
  </si>
  <si>
    <t>3:44,78</t>
  </si>
  <si>
    <t>4:49,74</t>
  </si>
  <si>
    <t>Muži do 40 let</t>
  </si>
  <si>
    <t>družstvo</t>
  </si>
  <si>
    <t>Mikulecký Jiří</t>
  </si>
  <si>
    <t>Marná snaha</t>
  </si>
  <si>
    <t>Kladiva Radek</t>
  </si>
  <si>
    <t>HZS Beroun</t>
  </si>
  <si>
    <t>Šindelka Jan</t>
  </si>
  <si>
    <t>Přerov</t>
  </si>
  <si>
    <t>Plodr Dušan</t>
  </si>
  <si>
    <t>Mikulecký Ladislav</t>
  </si>
  <si>
    <t>Navrátil Aleš</t>
  </si>
  <si>
    <t>Zobaník Tomáš</t>
  </si>
  <si>
    <t>Nečas Josef</t>
  </si>
  <si>
    <t>Viej Roman</t>
  </si>
  <si>
    <t>Košek Jiří</t>
  </si>
  <si>
    <t>HZS Liberec</t>
  </si>
  <si>
    <t>Kadlčík Zbyněk</t>
  </si>
  <si>
    <t>JSDH Slovácko</t>
  </si>
  <si>
    <t>Palát Josef</t>
  </si>
  <si>
    <t>Letiště Ostrava</t>
  </si>
  <si>
    <t>Novotný Ladislav</t>
  </si>
  <si>
    <t xml:space="preserve">Lipník  </t>
  </si>
  <si>
    <t>Lehký Tomáš</t>
  </si>
  <si>
    <t>Mališ Rudolf</t>
  </si>
  <si>
    <t>Trojan Martin</t>
  </si>
  <si>
    <t>HZS Chrudim</t>
  </si>
  <si>
    <t>Semerádt Jan</t>
  </si>
  <si>
    <t>Smilek Petr</t>
  </si>
  <si>
    <t>HZS Zlín A</t>
  </si>
  <si>
    <t>Jakeš Radek</t>
  </si>
  <si>
    <t>Praha</t>
  </si>
  <si>
    <t>Pohanka Radek</t>
  </si>
  <si>
    <t>Koliba Martin</t>
  </si>
  <si>
    <t xml:space="preserve">Janů Václav </t>
  </si>
  <si>
    <t>Baklík Aleš</t>
  </si>
  <si>
    <t>HZS Zlín B</t>
  </si>
  <si>
    <t>Sladký Petr</t>
  </si>
  <si>
    <t>Rendl Antonín</t>
  </si>
  <si>
    <t>HZS Plzeňského kraje</t>
  </si>
  <si>
    <t>Klepáč Jan</t>
  </si>
  <si>
    <t>Štábl Jiří</t>
  </si>
  <si>
    <t xml:space="preserve">Bernhauer Pavel </t>
  </si>
  <si>
    <t>Zindulka Jan</t>
  </si>
  <si>
    <t>Hruška Martin</t>
  </si>
  <si>
    <t>Ulrich Václav</t>
  </si>
  <si>
    <t>Vetrák Roman</t>
  </si>
  <si>
    <t>Vojtěch Novák</t>
  </si>
  <si>
    <t>Otípka Hubert</t>
  </si>
  <si>
    <t>Martínek Pavel</t>
  </si>
  <si>
    <t>Petrásek Radek</t>
  </si>
  <si>
    <t>Pohanka Martin</t>
  </si>
  <si>
    <t>Hegr František</t>
  </si>
  <si>
    <t>Heger Štěpán</t>
  </si>
  <si>
    <t>Svitavy</t>
  </si>
  <si>
    <t>Pažický Petr</t>
  </si>
  <si>
    <t>Bobčík Pavel</t>
  </si>
  <si>
    <t>Došík Jiří</t>
  </si>
  <si>
    <t xml:space="preserve">Štábl Martin </t>
  </si>
  <si>
    <t>Tichý Aleš</t>
  </si>
  <si>
    <t>Dvořák Vojtěch</t>
  </si>
  <si>
    <t>HZS ÚK ÚO Most</t>
  </si>
  <si>
    <t>Dufek Petr</t>
  </si>
  <si>
    <t>Kincl Michal</t>
  </si>
  <si>
    <t>Čurda Zdeněk</t>
  </si>
  <si>
    <t>Olomouc</t>
  </si>
  <si>
    <t>Lenert Martin</t>
  </si>
  <si>
    <t>Novotný Tomáš</t>
  </si>
  <si>
    <t>Vlk Pavel</t>
  </si>
  <si>
    <t>Buchta Josef</t>
  </si>
  <si>
    <t>Voldán Zdeněk</t>
  </si>
  <si>
    <t>Šíma Karel</t>
  </si>
  <si>
    <t>Rozenkranz Lukáš</t>
  </si>
  <si>
    <t>Hodek Milan</t>
  </si>
  <si>
    <t>Kunce Jaroslav</t>
  </si>
  <si>
    <t>Žižlavský David</t>
  </si>
  <si>
    <t>Furst Josef</t>
  </si>
  <si>
    <t>Daněk Tomáš</t>
  </si>
  <si>
    <t>Nesvadba Jan</t>
  </si>
  <si>
    <t>Kotrc Tomáš</t>
  </si>
  <si>
    <t>Staša Petr</t>
  </si>
  <si>
    <t>Muži nad 40 let</t>
  </si>
  <si>
    <t>Kouřil Daniel</t>
  </si>
  <si>
    <t>Zeman Tomáš</t>
  </si>
  <si>
    <t>Vlk Josef</t>
  </si>
  <si>
    <t>Kubálek Petr</t>
  </si>
  <si>
    <t>Frýdl Josef</t>
  </si>
  <si>
    <t>Valenta Michal</t>
  </si>
  <si>
    <t>Sichálek Michal</t>
  </si>
  <si>
    <t>Družstva</t>
  </si>
  <si>
    <t>TFA Olomouc 11.5.2011</t>
  </si>
  <si>
    <t>03:34,6</t>
  </si>
  <si>
    <t>03:40,4</t>
  </si>
  <si>
    <t>03:41,3</t>
  </si>
  <si>
    <t>03:43,4</t>
  </si>
  <si>
    <t>03:51,8</t>
  </si>
  <si>
    <t>03:55,3</t>
  </si>
  <si>
    <t>03:55,5</t>
  </si>
  <si>
    <t>03:57,2</t>
  </si>
  <si>
    <t>03:59,9</t>
  </si>
  <si>
    <t>04:01,0</t>
  </si>
  <si>
    <t>04:02,8</t>
  </si>
  <si>
    <t>04:03,9</t>
  </si>
  <si>
    <t>04:06,0</t>
  </si>
  <si>
    <t>04:08,5</t>
  </si>
  <si>
    <t>04:11,7</t>
  </si>
  <si>
    <t>04:12,6</t>
  </si>
  <si>
    <t>04:13,4</t>
  </si>
  <si>
    <t>04:13,8</t>
  </si>
  <si>
    <t>04:17,8</t>
  </si>
  <si>
    <t>04:18,0</t>
  </si>
  <si>
    <t>04:22,3</t>
  </si>
  <si>
    <t>04:23,8</t>
  </si>
  <si>
    <t>04:23,9</t>
  </si>
  <si>
    <t>04:24,8</t>
  </si>
  <si>
    <t>04:24,9</t>
  </si>
  <si>
    <t>04:26,4</t>
  </si>
  <si>
    <t>04:28,5</t>
  </si>
  <si>
    <t>04:35,1</t>
  </si>
  <si>
    <t>04:36,0</t>
  </si>
  <si>
    <t>04:37,4</t>
  </si>
  <si>
    <t>04:37,9</t>
  </si>
  <si>
    <t>04:38,1</t>
  </si>
  <si>
    <t>04:38,9</t>
  </si>
  <si>
    <t>04:39,3</t>
  </si>
  <si>
    <t>04:41,1</t>
  </si>
  <si>
    <t>04:43,0</t>
  </si>
  <si>
    <t>04:43,6</t>
  </si>
  <si>
    <t>04:43,8</t>
  </si>
  <si>
    <t>04:46,6</t>
  </si>
  <si>
    <t>04:50,0</t>
  </si>
  <si>
    <t>HZS Moravskoslezského kraje - Ostrava</t>
  </si>
  <si>
    <t>HZS Olomouckého kraje - Prostějov</t>
  </si>
  <si>
    <t>HZS Plzeňského kraje - Domažlice</t>
  </si>
  <si>
    <t>HZS kraje Vysočina</t>
  </si>
  <si>
    <t>HZS Moravskoslezského kraje - FM</t>
  </si>
  <si>
    <t>HZS Moravskoslezského kraje - Karviná</t>
  </si>
  <si>
    <t>HZS SŽDC JPO Plzeň</t>
  </si>
  <si>
    <t>HZSP DEZA Valašské Meziříčí</t>
  </si>
  <si>
    <t>HZS SŽDC Česká Třebová</t>
  </si>
  <si>
    <t>HZSP Letiště Ostrava, a.s.</t>
  </si>
  <si>
    <t>HZSP Auto Škoda Mladá Boleslav</t>
  </si>
  <si>
    <t>HZS Zlínského kraje - Zlín</t>
  </si>
  <si>
    <t>Velká cena GŘ HZS ČR - Mošnov 9.9.2011</t>
  </si>
  <si>
    <t>TFA Štramberská trúba 10.9.2011</t>
  </si>
  <si>
    <t>4:59</t>
  </si>
  <si>
    <t>Radek Kladiva</t>
  </si>
  <si>
    <t>HZS Vlašim</t>
  </si>
  <si>
    <t>5:03</t>
  </si>
  <si>
    <t>5:04</t>
  </si>
  <si>
    <t>HZS DEZA Valašské Meziříčí</t>
  </si>
  <si>
    <t>5:07</t>
  </si>
  <si>
    <t>5:14</t>
  </si>
  <si>
    <t>5:16</t>
  </si>
  <si>
    <t>5:19</t>
  </si>
  <si>
    <t>SDH Babice u UH</t>
  </si>
  <si>
    <t>5:37</t>
  </si>
  <si>
    <t>HZS Valašské Meziříčí</t>
  </si>
  <si>
    <t>5:45</t>
  </si>
  <si>
    <t>5:48</t>
  </si>
  <si>
    <t>5:51</t>
  </si>
  <si>
    <t>Lukáš Krpec</t>
  </si>
  <si>
    <t>HZS Nový Jičín</t>
  </si>
  <si>
    <t>5:52</t>
  </si>
  <si>
    <t>5:55</t>
  </si>
  <si>
    <t>5:56</t>
  </si>
  <si>
    <t>6:09</t>
  </si>
  <si>
    <t>6:12</t>
  </si>
  <si>
    <t>6:24</t>
  </si>
  <si>
    <t>6:26</t>
  </si>
  <si>
    <t>6:39</t>
  </si>
  <si>
    <t>Michal Richter</t>
  </si>
  <si>
    <t>SDH Lubojaty</t>
  </si>
  <si>
    <t>6:44</t>
  </si>
  <si>
    <t>6:45</t>
  </si>
  <si>
    <t>Marek Lazecký</t>
  </si>
  <si>
    <t>6:47</t>
  </si>
  <si>
    <t>6:48</t>
  </si>
  <si>
    <t>6:50</t>
  </si>
  <si>
    <t>SDH Guty</t>
  </si>
  <si>
    <t>6:52</t>
  </si>
  <si>
    <t>Marek Bobál</t>
  </si>
  <si>
    <t>7:01</t>
  </si>
  <si>
    <t>SDH Mohelnice</t>
  </si>
  <si>
    <t>7:07</t>
  </si>
  <si>
    <t>7:09</t>
  </si>
  <si>
    <t>7:12</t>
  </si>
  <si>
    <t>7:33</t>
  </si>
  <si>
    <t>7:43</t>
  </si>
  <si>
    <t>7:54</t>
  </si>
  <si>
    <t>8:03</t>
  </si>
  <si>
    <t>David Langer</t>
  </si>
  <si>
    <t>SDH Slatina</t>
  </si>
  <si>
    <t>8:04</t>
  </si>
  <si>
    <t>8:13</t>
  </si>
  <si>
    <t>Lukáš Matulík</t>
  </si>
  <si>
    <t>SDH Štramberk</t>
  </si>
  <si>
    <t>8:16</t>
  </si>
  <si>
    <t>8:26</t>
  </si>
  <si>
    <t>Tomáš Kotrc</t>
  </si>
  <si>
    <t>SDH Sedlnice</t>
  </si>
  <si>
    <t>8:30</t>
  </si>
  <si>
    <t>9:25</t>
  </si>
  <si>
    <t>Radek Eliáš</t>
  </si>
  <si>
    <t>SDH Chrudim</t>
  </si>
  <si>
    <t>10:43</t>
  </si>
  <si>
    <t>11:35</t>
  </si>
  <si>
    <t>SDH Lubina-Větřkovice</t>
  </si>
  <si>
    <t>Jan Špaček</t>
  </si>
  <si>
    <t>Jiří Svratecký</t>
  </si>
  <si>
    <t>Tomáš Rotter</t>
  </si>
  <si>
    <t>Josef Frýdl</t>
  </si>
  <si>
    <t>Petr Jokeš</t>
  </si>
  <si>
    <t>HZS Ostrava</t>
  </si>
  <si>
    <t>SDH Vysoké Mýto</t>
  </si>
  <si>
    <t>5:38</t>
  </si>
  <si>
    <t>5:43</t>
  </si>
  <si>
    <t>5:47</t>
  </si>
  <si>
    <t>6:27</t>
  </si>
  <si>
    <t>90.</t>
  </si>
  <si>
    <t>91.</t>
  </si>
  <si>
    <t>92.</t>
  </si>
  <si>
    <t>93.</t>
  </si>
  <si>
    <t>94.</t>
  </si>
  <si>
    <t>A: 16.797</t>
  </si>
  <si>
    <t>B: 15.671</t>
  </si>
  <si>
    <t>14.014</t>
  </si>
  <si>
    <t>16.626</t>
  </si>
  <si>
    <t>14.316</t>
  </si>
  <si>
    <t>15.844</t>
  </si>
  <si>
    <t>14.750</t>
  </si>
  <si>
    <t>17.860</t>
  </si>
  <si>
    <t>16.709</t>
  </si>
  <si>
    <t>18.834</t>
  </si>
  <si>
    <t>16.835</t>
  </si>
  <si>
    <t>17.585</t>
  </si>
  <si>
    <t>17.305</t>
  </si>
  <si>
    <t>16.756</t>
  </si>
  <si>
    <t>15.989</t>
  </si>
  <si>
    <t>17.034</t>
  </si>
  <si>
    <t>17.921</t>
  </si>
  <si>
    <t>Oprechtice - noční</t>
  </si>
  <si>
    <t>19.354</t>
  </si>
  <si>
    <t>16.193</t>
  </si>
  <si>
    <t>10.9. Pstruží - nad 40</t>
  </si>
  <si>
    <t>10.9. Jistebník</t>
  </si>
  <si>
    <t>Velká cena Mošnov</t>
  </si>
  <si>
    <t>HZSP letiště Mošnov</t>
  </si>
  <si>
    <t>Imeľ A</t>
  </si>
  <si>
    <t>Imeľ B</t>
  </si>
  <si>
    <t>14,779</t>
  </si>
  <si>
    <t>14,889</t>
  </si>
  <si>
    <t>14,968</t>
  </si>
  <si>
    <t>15,187</t>
  </si>
  <si>
    <t>15,824 (15,514 PP)</t>
  </si>
  <si>
    <t>14,443 (14,311 PP)</t>
  </si>
  <si>
    <t>16,568 (16,031 LP)</t>
  </si>
  <si>
    <t>17,276</t>
  </si>
  <si>
    <t>17,585</t>
  </si>
  <si>
    <t>17,585 (17,239 LP)</t>
  </si>
  <si>
    <t>17,585 (17,564 LP)</t>
  </si>
  <si>
    <t>17,488 (2B)</t>
  </si>
  <si>
    <t>24,768</t>
  </si>
  <si>
    <t>19,391</t>
  </si>
  <si>
    <t>16,835</t>
  </si>
  <si>
    <t>18,716</t>
  </si>
  <si>
    <t>6:29,09</t>
  </si>
  <si>
    <t>6:32,28</t>
  </si>
  <si>
    <t>6:11,11</t>
  </si>
  <si>
    <t>6:13,31</t>
  </si>
  <si>
    <t>5:35,79</t>
  </si>
  <si>
    <t>5:21,06</t>
  </si>
  <si>
    <t>5:16,62</t>
  </si>
  <si>
    <t>5:51,83</t>
  </si>
  <si>
    <t>5:27,17</t>
  </si>
  <si>
    <t>5:25,17</t>
  </si>
  <si>
    <t>6:05,27</t>
  </si>
  <si>
    <t>5:37,99</t>
  </si>
  <si>
    <t>5:09,98</t>
  </si>
  <si>
    <t>5:09,06</t>
  </si>
  <si>
    <t>5:13,18</t>
  </si>
  <si>
    <t>4:57,92</t>
  </si>
  <si>
    <t>4:47,00</t>
  </si>
  <si>
    <t>4:55,34</t>
  </si>
  <si>
    <t>4:52,75</t>
  </si>
  <si>
    <t>4:41,14</t>
  </si>
  <si>
    <t>4:46,77</t>
  </si>
  <si>
    <t>6:19,11</t>
  </si>
  <si>
    <t>6:22,52</t>
  </si>
  <si>
    <t>6:59,75</t>
  </si>
  <si>
    <t>6:55,89</t>
  </si>
  <si>
    <t>5:33,94</t>
  </si>
  <si>
    <t>6:20,11</t>
  </si>
  <si>
    <t>5:58,13</t>
  </si>
  <si>
    <t>5:34,38</t>
  </si>
  <si>
    <t>6:45,73</t>
  </si>
  <si>
    <t>5:00,26</t>
  </si>
  <si>
    <t>5:34,31</t>
  </si>
  <si>
    <t>6:14,89</t>
  </si>
  <si>
    <t>7:34,50</t>
  </si>
  <si>
    <t>6:34,22</t>
  </si>
  <si>
    <t>6:15,60</t>
  </si>
  <si>
    <t>Stanislav Gajdůšek</t>
  </si>
  <si>
    <t>5:47,47</t>
  </si>
  <si>
    <t>5:56,30</t>
  </si>
  <si>
    <t>8:32,70</t>
  </si>
  <si>
    <t>5:27,85</t>
  </si>
  <si>
    <t>5:13,88</t>
  </si>
  <si>
    <t>5:05,09</t>
  </si>
  <si>
    <t>8:21,58</t>
  </si>
  <si>
    <t>7:30,53</t>
  </si>
  <si>
    <t>7:49,18</t>
  </si>
  <si>
    <t>5:20,64</t>
  </si>
  <si>
    <t>8:00,62</t>
  </si>
  <si>
    <t>7:40,33</t>
  </si>
  <si>
    <t>Marcel Dal</t>
  </si>
  <si>
    <t>6:15,42</t>
  </si>
  <si>
    <t>Tomáš Kadula</t>
  </si>
  <si>
    <t>8:02,95</t>
  </si>
  <si>
    <t>Marek Waclawek</t>
  </si>
  <si>
    <t>8:53,11</t>
  </si>
  <si>
    <t>Libor Slováček</t>
  </si>
  <si>
    <t>6:58,01</t>
  </si>
  <si>
    <t>Lukáš Šotkovský</t>
  </si>
  <si>
    <t>Stanislav Fabík</t>
  </si>
  <si>
    <t>Miroslav Malysz</t>
  </si>
  <si>
    <t>5:57,92</t>
  </si>
  <si>
    <t>12:27,90</t>
  </si>
  <si>
    <t>6:43,03</t>
  </si>
  <si>
    <t>7:53,75</t>
  </si>
  <si>
    <t>5:59,66</t>
  </si>
  <si>
    <t>Martin Hruška</t>
  </si>
  <si>
    <t>Václav Výtisk</t>
  </si>
  <si>
    <t>Jaroslav Hanzel</t>
  </si>
  <si>
    <t>Karel Golc</t>
  </si>
  <si>
    <t>Jan Šimek</t>
  </si>
  <si>
    <t>9:14,34</t>
  </si>
  <si>
    <t>7:35,65</t>
  </si>
  <si>
    <t>9:07,62</t>
  </si>
  <si>
    <t>5:38,79</t>
  </si>
  <si>
    <t>8:34,38</t>
  </si>
  <si>
    <t>5:12,50</t>
  </si>
  <si>
    <t>8:04,34</t>
  </si>
  <si>
    <t>8:26,49</t>
  </si>
  <si>
    <t>Radek Fojtášek</t>
  </si>
  <si>
    <t>6:54,94</t>
  </si>
  <si>
    <t>SDH Spytihněv</t>
  </si>
  <si>
    <t>HZS Vsetín</t>
  </si>
  <si>
    <t>SDH Tylovice</t>
  </si>
  <si>
    <t>SDH Větřkovice</t>
  </si>
  <si>
    <t>SDH Nošovice</t>
  </si>
  <si>
    <t>SDH Svinov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</si>
  <si>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</si>
  <si>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</si>
  <si>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</si>
  <si>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</si>
  <si>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</si>
  <si>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</si>
  <si>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</si>
  <si>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</si>
  <si>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</si>
  <si>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</si>
  <si>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</si>
  <si>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</si>
  <si>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</si>
  <si>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</si>
  <si>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</si>
  <si>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</si>
  <si>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Místek 17.9.2011</t>
  </si>
  <si>
    <t>TFA Ostrava 18.9.2011</t>
  </si>
  <si>
    <t>SDH Pustkovec</t>
  </si>
  <si>
    <t>SDH Smolkov</t>
  </si>
  <si>
    <t>SDH Bocanovice</t>
  </si>
  <si>
    <t>SDH Doubrava</t>
  </si>
  <si>
    <t>SDH Vigantice</t>
  </si>
  <si>
    <t>disciplíny</t>
  </si>
  <si>
    <t>věž</t>
  </si>
  <si>
    <t>14,443 (14,396 LP)</t>
  </si>
  <si>
    <t>Místek</t>
  </si>
  <si>
    <t>HZS</t>
  </si>
  <si>
    <t>Plzeň</t>
  </si>
  <si>
    <t>Odolena Voda</t>
  </si>
  <si>
    <t>Mladá Boleslav</t>
  </si>
  <si>
    <t>Havlíčkův Brod</t>
  </si>
  <si>
    <t>Započtené body</t>
  </si>
  <si>
    <t>26.5.</t>
  </si>
  <si>
    <t>3.6.</t>
  </si>
  <si>
    <t>8.6.</t>
  </si>
  <si>
    <t>9.9.</t>
  </si>
  <si>
    <t>22.9.</t>
  </si>
  <si>
    <t>Vysočina</t>
  </si>
  <si>
    <t>Domažlice</t>
  </si>
  <si>
    <t>Středočeský kraj</t>
  </si>
  <si>
    <t>SŽDC Plzeň</t>
  </si>
  <si>
    <t>Prostějov</t>
  </si>
  <si>
    <t>Karviná</t>
  </si>
  <si>
    <t>Královéhradecký kraj</t>
  </si>
  <si>
    <t>Zlínský kraj</t>
  </si>
  <si>
    <t>Litvínovská uhelná, Most</t>
  </si>
  <si>
    <t>Jindřichův Hradec</t>
  </si>
  <si>
    <t>Škoda Auto Mladá Boleslav</t>
  </si>
  <si>
    <t>Region Jihlava</t>
  </si>
  <si>
    <t>Žďár nad Sázavou</t>
  </si>
  <si>
    <t>Velká cena HZS v požárním útoku 2011</t>
  </si>
  <si>
    <t>24.9. Ostravice</t>
  </si>
  <si>
    <t>Dolní Bečvy</t>
  </si>
  <si>
    <t>Ostravice A</t>
  </si>
  <si>
    <t>Martin</t>
  </si>
  <si>
    <t>Ostravice B</t>
  </si>
  <si>
    <t>Ostravice 24.9.2011</t>
  </si>
  <si>
    <t>Michal Stržínek</t>
  </si>
  <si>
    <t>Jan Rozbroj</t>
  </si>
  <si>
    <t>18.141</t>
  </si>
  <si>
    <t>17.533</t>
  </si>
  <si>
    <t>Soutěž o nejrychlejší zadek</t>
  </si>
  <si>
    <t>BAP</t>
  </si>
  <si>
    <t>PS8 Cup</t>
  </si>
  <si>
    <t>Sedm zbabělých</t>
  </si>
  <si>
    <t>Nová Ves 1.10.2011</t>
  </si>
  <si>
    <t>Mladí hasiči</t>
  </si>
  <si>
    <t>SDH Tísek</t>
  </si>
  <si>
    <t>Kubalíci</t>
  </si>
  <si>
    <t>3.B</t>
  </si>
  <si>
    <t>Fukušima Team</t>
  </si>
  <si>
    <t>Ostroj Frýdlant n.O.</t>
  </si>
  <si>
    <t>Bubáci</t>
  </si>
  <si>
    <t>Z pohádky do pohádky</t>
  </si>
  <si>
    <t>Divoký západ</t>
  </si>
  <si>
    <t>Závodníci</t>
  </si>
  <si>
    <t>Horní konec</t>
  </si>
  <si>
    <t>Bílá nemoc</t>
  </si>
  <si>
    <t>Dráteníci</t>
  </si>
  <si>
    <t>Nemocní</t>
  </si>
  <si>
    <t>Jen tak</t>
  </si>
  <si>
    <t>Čertice</t>
  </si>
  <si>
    <t>Robky z Čísku</t>
  </si>
  <si>
    <t>kraj</t>
  </si>
  <si>
    <t>Pavel Kubín</t>
  </si>
  <si>
    <t>Královéhradecký</t>
  </si>
  <si>
    <t>Lukáš Novák</t>
  </si>
  <si>
    <t>Pardubický</t>
  </si>
  <si>
    <t>HZS podniku</t>
  </si>
  <si>
    <t>Josef Nečas</t>
  </si>
  <si>
    <t>Jihomoravský</t>
  </si>
  <si>
    <t>Jiří Dvořák</t>
  </si>
  <si>
    <t>Jihočeský</t>
  </si>
  <si>
    <t>Olomoucký</t>
  </si>
  <si>
    <t>Michal Přecechtěl</t>
  </si>
  <si>
    <t>Moravskoslezský</t>
  </si>
  <si>
    <t>Petr Moleš</t>
  </si>
  <si>
    <t>Tomáš Lehký</t>
  </si>
  <si>
    <t>Jan Mejsnar</t>
  </si>
  <si>
    <t>Marek Jarůšek</t>
  </si>
  <si>
    <t>Středočeský</t>
  </si>
  <si>
    <t>Tomáš Višňar</t>
  </si>
  <si>
    <t>Jaroslav Poukar</t>
  </si>
  <si>
    <t>Jiří Nejedlý</t>
  </si>
  <si>
    <t>Jan Semerádt</t>
  </si>
  <si>
    <t>Liberecký</t>
  </si>
  <si>
    <t>Tomáš Mintál</t>
  </si>
  <si>
    <t>Lukáš Houdek</t>
  </si>
  <si>
    <t>Zdeněk Koutník</t>
  </si>
  <si>
    <t>David Kubiš</t>
  </si>
  <si>
    <t>Ústecký</t>
  </si>
  <si>
    <t>Pavel Bernhauer</t>
  </si>
  <si>
    <t>Antonín Holub</t>
  </si>
  <si>
    <t>Zlínský</t>
  </si>
  <si>
    <t>Ladislav Novotný</t>
  </si>
  <si>
    <t>Zdeněk Vrána</t>
  </si>
  <si>
    <t>Petr Vyhnálek</t>
  </si>
  <si>
    <t>Milan Pařil</t>
  </si>
  <si>
    <t>Radek Petrásek</t>
  </si>
  <si>
    <t>Plzeňský</t>
  </si>
  <si>
    <t>Jan Hubý</t>
  </si>
  <si>
    <t>Miroslav Slatinský</t>
  </si>
  <si>
    <t>Jiří Stehlík</t>
  </si>
  <si>
    <t>Karlovarský</t>
  </si>
  <si>
    <t>Petr Weinhofer</t>
  </si>
  <si>
    <t>Lukáš Benda</t>
  </si>
  <si>
    <t>Kamil Němec</t>
  </si>
  <si>
    <t>Jiří Tomášek</t>
  </si>
  <si>
    <t>Miroslav Dvořák</t>
  </si>
  <si>
    <t>Dušan Pavelka</t>
  </si>
  <si>
    <t>Aleš Zeman</t>
  </si>
  <si>
    <t>Radek Wagner</t>
  </si>
  <si>
    <t>Martin Kopecký</t>
  </si>
  <si>
    <t>Roman Vetrák</t>
  </si>
  <si>
    <t>Martin Kodys</t>
  </si>
  <si>
    <t>Martin Heger</t>
  </si>
  <si>
    <t>Roman Krumphanzl</t>
  </si>
  <si>
    <t>Miroslav Poledna</t>
  </si>
  <si>
    <t>Antonín Rendl</t>
  </si>
  <si>
    <t>Radek Jakeš</t>
  </si>
  <si>
    <t>Lukáš Šponiar</t>
  </si>
  <si>
    <t>Martin Vlček</t>
  </si>
  <si>
    <t>Václav Treml</t>
  </si>
  <si>
    <t>Pavel Mošnička</t>
  </si>
  <si>
    <t>Jan Šeps</t>
  </si>
  <si>
    <t>Lukáš Jelínek</t>
  </si>
  <si>
    <t>Daniel Mottl</t>
  </si>
  <si>
    <t>David Šteindl</t>
  </si>
  <si>
    <t>Daniel Kouřil</t>
  </si>
  <si>
    <t>podniku</t>
  </si>
  <si>
    <t>Štěpán Karban</t>
  </si>
  <si>
    <t>Petr Klůfa</t>
  </si>
  <si>
    <t>Tomáš Zeman</t>
  </si>
  <si>
    <t>Tomáš Rýc</t>
  </si>
  <si>
    <t>Roman Kika</t>
  </si>
  <si>
    <t>Jiří Buček</t>
  </si>
  <si>
    <t>Miroslav Hlavnička</t>
  </si>
  <si>
    <t>Pavel Havlena</t>
  </si>
  <si>
    <t>Luděk Šíma</t>
  </si>
  <si>
    <t>Michal Valenta</t>
  </si>
  <si>
    <t>Zdeněk Němec</t>
  </si>
  <si>
    <t>Jiří Ledvina</t>
  </si>
  <si>
    <t>HZS Královéhradeckého kraje</t>
  </si>
  <si>
    <t>HZS Jihomoravského kraje</t>
  </si>
  <si>
    <t>HZS Olomouckého kraje</t>
  </si>
  <si>
    <t>HZS Jihočeského kraje</t>
  </si>
  <si>
    <t>HZS Moravskoslezského kraje</t>
  </si>
  <si>
    <t>HZS Zlínského kraje</t>
  </si>
  <si>
    <t>HZS Libereckého kraje</t>
  </si>
  <si>
    <t>HZS Kraje Vysočina</t>
  </si>
  <si>
    <t>HZS Ústeckého kraje</t>
  </si>
  <si>
    <t>HZS hl. m. Prahy</t>
  </si>
  <si>
    <t>HZS Karlovarského kraje</t>
  </si>
  <si>
    <t>HZS Pardubického kraje</t>
  </si>
  <si>
    <t>MČR v TFA - Praha 8.10.2011</t>
  </si>
  <si>
    <t>Naděžda Kopřivová</t>
  </si>
  <si>
    <t>Tonak Nový Jičín</t>
  </si>
  <si>
    <t>24:49</t>
  </si>
  <si>
    <t>22:45</t>
  </si>
  <si>
    <t>26:56</t>
  </si>
  <si>
    <t>24:18</t>
  </si>
  <si>
    <t>24:27</t>
  </si>
  <si>
    <t>27:30</t>
  </si>
  <si>
    <t>34:34</t>
  </si>
  <si>
    <t>25:59</t>
  </si>
  <si>
    <t>10</t>
  </si>
  <si>
    <t>14</t>
  </si>
  <si>
    <t>11</t>
  </si>
  <si>
    <t>29:49</t>
  </si>
  <si>
    <t>32:45</t>
  </si>
  <si>
    <t>34:56</t>
  </si>
  <si>
    <t>38:18</t>
  </si>
  <si>
    <t>38:27</t>
  </si>
  <si>
    <t>38:30</t>
  </si>
  <si>
    <t>39:34</t>
  </si>
  <si>
    <t>39:59</t>
  </si>
  <si>
    <t>Dolní Domaslavice B</t>
  </si>
  <si>
    <t>Dolní Domaslavice A</t>
  </si>
  <si>
    <t>Řepiště A</t>
  </si>
  <si>
    <t>28:08</t>
  </si>
  <si>
    <t>33:12</t>
  </si>
  <si>
    <t>29:47</t>
  </si>
  <si>
    <t>24:48</t>
  </si>
  <si>
    <t>28:32</t>
  </si>
  <si>
    <t>30:35</t>
  </si>
  <si>
    <t>35:16</t>
  </si>
  <si>
    <t>27:33</t>
  </si>
  <si>
    <t>31:00</t>
  </si>
  <si>
    <t>27:07</t>
  </si>
  <si>
    <t>15</t>
  </si>
  <si>
    <t>22</t>
  </si>
  <si>
    <t>19</t>
  </si>
  <si>
    <t>16</t>
  </si>
  <si>
    <t>24</t>
  </si>
  <si>
    <t>21</t>
  </si>
  <si>
    <t>26</t>
  </si>
  <si>
    <t>43:08</t>
  </si>
  <si>
    <t>43:12</t>
  </si>
  <si>
    <t>44:47</t>
  </si>
  <si>
    <t>46:48</t>
  </si>
  <si>
    <t>47:32</t>
  </si>
  <si>
    <t>47:35</t>
  </si>
  <si>
    <t>51:16</t>
  </si>
  <si>
    <t>51:33</t>
  </si>
  <si>
    <t>52:00</t>
  </si>
  <si>
    <t>53:07</t>
  </si>
  <si>
    <t>Rychaltice B</t>
  </si>
  <si>
    <t>Brušperk A</t>
  </si>
  <si>
    <t>Řepiště B</t>
  </si>
  <si>
    <t>Rychaltice A</t>
  </si>
  <si>
    <t>34:45</t>
  </si>
  <si>
    <t>30:58</t>
  </si>
  <si>
    <t>31:13</t>
  </si>
  <si>
    <t>29:10</t>
  </si>
  <si>
    <t>29:24</t>
  </si>
  <si>
    <t>30:23</t>
  </si>
  <si>
    <t>30:29</t>
  </si>
  <si>
    <t>32:15</t>
  </si>
  <si>
    <t>36:00</t>
  </si>
  <si>
    <t>32:44</t>
  </si>
  <si>
    <t>37:08</t>
  </si>
  <si>
    <t>34:01</t>
  </si>
  <si>
    <t>36:33</t>
  </si>
  <si>
    <t>20</t>
  </si>
  <si>
    <t>25</t>
  </si>
  <si>
    <t>32</t>
  </si>
  <si>
    <t>33</t>
  </si>
  <si>
    <t>39</t>
  </si>
  <si>
    <t>43</t>
  </si>
  <si>
    <t>41</t>
  </si>
  <si>
    <t>45</t>
  </si>
  <si>
    <t>46</t>
  </si>
  <si>
    <t>54:45</t>
  </si>
  <si>
    <t>55:58</t>
  </si>
  <si>
    <t>56:13</t>
  </si>
  <si>
    <t>59:10</t>
  </si>
  <si>
    <t>61:24</t>
  </si>
  <si>
    <t>62:23</t>
  </si>
  <si>
    <t>63:29</t>
  </si>
  <si>
    <t>65:15</t>
  </si>
  <si>
    <t>75:00</t>
  </si>
  <si>
    <t>75:44</t>
  </si>
  <si>
    <t>78:08</t>
  </si>
  <si>
    <t>79:01</t>
  </si>
  <si>
    <t>82:33</t>
  </si>
  <si>
    <t>Brušperk B</t>
  </si>
  <si>
    <t>36:25</t>
  </si>
  <si>
    <t>36:08</t>
  </si>
  <si>
    <t>39:24</t>
  </si>
  <si>
    <t>47</t>
  </si>
  <si>
    <t>49</t>
  </si>
  <si>
    <t>51</t>
  </si>
  <si>
    <t>83:25</t>
  </si>
  <si>
    <t>85:08</t>
  </si>
  <si>
    <t>90:24</t>
  </si>
  <si>
    <t>Kozlovice C</t>
  </si>
  <si>
    <t>21:55</t>
  </si>
  <si>
    <t>23:22</t>
  </si>
  <si>
    <t>24:55</t>
  </si>
  <si>
    <t>25:27</t>
  </si>
  <si>
    <t>29:05</t>
  </si>
  <si>
    <t>26:01</t>
  </si>
  <si>
    <t>26:26</t>
  </si>
  <si>
    <t>24:46</t>
  </si>
  <si>
    <t>27:09</t>
  </si>
  <si>
    <t>31:21</t>
  </si>
  <si>
    <t>28:17</t>
  </si>
  <si>
    <t>29:48</t>
  </si>
  <si>
    <t>31</t>
  </si>
  <si>
    <t>28</t>
  </si>
  <si>
    <t>29:55</t>
  </si>
  <si>
    <t>32:22</t>
  </si>
  <si>
    <t>34:55</t>
  </si>
  <si>
    <t>45:27</t>
  </si>
  <si>
    <t>48:05</t>
  </si>
  <si>
    <t>50:01</t>
  </si>
  <si>
    <t>51:26</t>
  </si>
  <si>
    <t>51:56</t>
  </si>
  <si>
    <t>55:46</t>
  </si>
  <si>
    <t>59:09</t>
  </si>
  <si>
    <t>59:21</t>
  </si>
  <si>
    <t>60:17</t>
  </si>
  <si>
    <t>60:48</t>
  </si>
  <si>
    <t>Raškovice A</t>
  </si>
  <si>
    <t>25:23</t>
  </si>
  <si>
    <t>26:41</t>
  </si>
  <si>
    <t>25:01</t>
  </si>
  <si>
    <t>26:43</t>
  </si>
  <si>
    <t>27:57</t>
  </si>
  <si>
    <t>26:36</t>
  </si>
  <si>
    <t>26:37</t>
  </si>
  <si>
    <t>27:55</t>
  </si>
  <si>
    <t>36</t>
  </si>
  <si>
    <t>37</t>
  </si>
  <si>
    <t>61:23</t>
  </si>
  <si>
    <t>62:41</t>
  </si>
  <si>
    <t>63:27</t>
  </si>
  <si>
    <t>64:35</t>
  </si>
  <si>
    <t>64:57</t>
  </si>
  <si>
    <t>65:36</t>
  </si>
  <si>
    <t>65:37</t>
  </si>
  <si>
    <t>76:20</t>
  </si>
  <si>
    <t>Raškovice B</t>
  </si>
  <si>
    <t>31:27</t>
  </si>
  <si>
    <t>31:47</t>
  </si>
  <si>
    <t>31:50</t>
  </si>
  <si>
    <t>28:16</t>
  </si>
  <si>
    <t>33:40</t>
  </si>
  <si>
    <t>32:40</t>
  </si>
  <si>
    <t>54</t>
  </si>
  <si>
    <t>68</t>
  </si>
  <si>
    <t>76:27</t>
  </si>
  <si>
    <t>76:47</t>
  </si>
  <si>
    <t>76:50</t>
  </si>
  <si>
    <t>85:16</t>
  </si>
  <si>
    <t>87:40</t>
  </si>
  <si>
    <t>100:40</t>
  </si>
  <si>
    <t>38:26</t>
  </si>
  <si>
    <t>60:26</t>
  </si>
  <si>
    <t>28:35</t>
  </si>
  <si>
    <t>32:13</t>
  </si>
  <si>
    <t>34:35</t>
  </si>
  <si>
    <t>40:13</t>
  </si>
  <si>
    <t>33:31</t>
  </si>
  <si>
    <t>27</t>
  </si>
  <si>
    <t>60:31</t>
  </si>
  <si>
    <t>21:16</t>
  </si>
  <si>
    <t>20:43</t>
  </si>
  <si>
    <t>51:52</t>
  </si>
  <si>
    <t>20:05</t>
  </si>
  <si>
    <t>26:50</t>
  </si>
  <si>
    <t>27:46</t>
  </si>
  <si>
    <t>26:17</t>
  </si>
  <si>
    <t>26:00</t>
  </si>
  <si>
    <t>28:54</t>
  </si>
  <si>
    <t>0</t>
  </si>
  <si>
    <t>4</t>
  </si>
  <si>
    <t>3</t>
  </si>
  <si>
    <t>21:43</t>
  </si>
  <si>
    <t>21:52</t>
  </si>
  <si>
    <t>24:05</t>
  </si>
  <si>
    <t>25:09</t>
  </si>
  <si>
    <t>28:46</t>
  </si>
  <si>
    <t>29:17</t>
  </si>
  <si>
    <t>32:00</t>
  </si>
  <si>
    <t>33:54</t>
  </si>
  <si>
    <t>20:53</t>
  </si>
  <si>
    <t>21:27</t>
  </si>
  <si>
    <t>22:17</t>
  </si>
  <si>
    <t>23:03</t>
  </si>
  <si>
    <t>24:15</t>
  </si>
  <si>
    <t>23:47</t>
  </si>
  <si>
    <t>22:00</t>
  </si>
  <si>
    <t>24:33</t>
  </si>
  <si>
    <t>24:59</t>
  </si>
  <si>
    <t>25:10</t>
  </si>
  <si>
    <t>26:22</t>
  </si>
  <si>
    <t>29:23</t>
  </si>
  <si>
    <t>2</t>
  </si>
  <si>
    <t>12</t>
  </si>
  <si>
    <t>22:27</t>
  </si>
  <si>
    <t>24:17</t>
  </si>
  <si>
    <t>26:03</t>
  </si>
  <si>
    <t>26:15</t>
  </si>
  <si>
    <t>26:47</t>
  </si>
  <si>
    <t>27:00</t>
  </si>
  <si>
    <t>28:33</t>
  </si>
  <si>
    <t>29:59</t>
  </si>
  <si>
    <t>30:10</t>
  </si>
  <si>
    <t>36:21</t>
  </si>
  <si>
    <t>41:23</t>
  </si>
  <si>
    <t>čas startu</t>
  </si>
  <si>
    <t>čas cíle</t>
  </si>
  <si>
    <t>čas na trati</t>
  </si>
  <si>
    <t>čekací čas</t>
  </si>
  <si>
    <t>výsledný čas na trati</t>
  </si>
  <si>
    <t>střelba</t>
  </si>
  <si>
    <t>topografie</t>
  </si>
  <si>
    <t>první pomoc</t>
  </si>
  <si>
    <t>požární ochrana</t>
  </si>
  <si>
    <t>překážka</t>
  </si>
  <si>
    <t>trestné minuty</t>
  </si>
  <si>
    <t>výsledný čas</t>
  </si>
  <si>
    <t>šplh</t>
  </si>
  <si>
    <t>určování RHP</t>
  </si>
  <si>
    <t>0:09:00</t>
  </si>
  <si>
    <t>0:13:00</t>
  </si>
  <si>
    <t>Plamen - závod požární všestrannosti - Frýdek-Místek 15.10.2011</t>
  </si>
  <si>
    <t>0:08:00</t>
  </si>
  <si>
    <t>0:40:55</t>
  </si>
  <si>
    <t>32:55</t>
  </si>
  <si>
    <t>8:06</t>
  </si>
  <si>
    <t>1:12:00</t>
  </si>
  <si>
    <t>1:39:14</t>
  </si>
  <si>
    <t>27:14</t>
  </si>
  <si>
    <t>4:29</t>
  </si>
  <si>
    <t>0:28:00</t>
  </si>
  <si>
    <t>1:01:24</t>
  </si>
  <si>
    <t>33:24</t>
  </si>
  <si>
    <t>6:28</t>
  </si>
  <si>
    <t>1:08:00</t>
  </si>
  <si>
    <t>1:38:07</t>
  </si>
  <si>
    <t>30:07</t>
  </si>
  <si>
    <t>5:49</t>
  </si>
  <si>
    <t>2:28:00</t>
  </si>
  <si>
    <t>2:57:02</t>
  </si>
  <si>
    <t>29:02</t>
  </si>
  <si>
    <t>4:35</t>
  </si>
  <si>
    <t>2:29:17</t>
  </si>
  <si>
    <t>1:47</t>
  </si>
  <si>
    <t>0:00:01</t>
  </si>
  <si>
    <t>0:34:35</t>
  </si>
  <si>
    <t>0:00</t>
  </si>
  <si>
    <t>2:00:00</t>
  </si>
  <si>
    <t>1:20:00</t>
  </si>
  <si>
    <t>1:48:16</t>
  </si>
  <si>
    <t>2:17</t>
  </si>
  <si>
    <t>0:56:00</t>
  </si>
  <si>
    <t>1:24:08</t>
  </si>
  <si>
    <t>0:16:00</t>
  </si>
  <si>
    <t>0:49:12</t>
  </si>
  <si>
    <t>1:44:01</t>
  </si>
  <si>
    <t>0:36:00</t>
  </si>
  <si>
    <t>1:36:00</t>
  </si>
  <si>
    <t>0:32:00</t>
  </si>
  <si>
    <t>0:52:00</t>
  </si>
  <si>
    <t>2:08:00</t>
  </si>
  <si>
    <t>0:24:00</t>
  </si>
  <si>
    <t>1:48:00</t>
  </si>
  <si>
    <t>2:18:05</t>
  </si>
  <si>
    <t>1:02.53</t>
  </si>
  <si>
    <t>2:07:44</t>
  </si>
  <si>
    <t>1:05:06</t>
  </si>
  <si>
    <t>0:59:16</t>
  </si>
  <si>
    <t>1:22:14</t>
  </si>
  <si>
    <t>2:39:15</t>
  </si>
  <si>
    <t>2:18:20</t>
  </si>
  <si>
    <t>34:04</t>
  </si>
  <si>
    <t>26:53</t>
  </si>
  <si>
    <t>31:44</t>
  </si>
  <si>
    <t>33:06</t>
  </si>
  <si>
    <t>30:14</t>
  </si>
  <si>
    <t>31:15</t>
  </si>
  <si>
    <t>30:20</t>
  </si>
  <si>
    <t>4:17</t>
  </si>
  <si>
    <t>2:05</t>
  </si>
  <si>
    <t>3:12</t>
  </si>
  <si>
    <t>2:31</t>
  </si>
  <si>
    <t>2:41</t>
  </si>
  <si>
    <t>0:15</t>
  </si>
  <si>
    <t>3:13</t>
  </si>
  <si>
    <t>0:44:00</t>
  </si>
  <si>
    <t>2:24:00</t>
  </si>
  <si>
    <t>1:24:00</t>
  </si>
  <si>
    <t>0:12:00</t>
  </si>
  <si>
    <t>1:04:00</t>
  </si>
  <si>
    <t>2:04:00</t>
  </si>
  <si>
    <t>1:16:00</t>
  </si>
  <si>
    <t>1:52:00</t>
  </si>
  <si>
    <t>1:00:00</t>
  </si>
  <si>
    <t>1:28:00</t>
  </si>
  <si>
    <t>0:40:00</t>
  </si>
  <si>
    <t>1:32:00</t>
  </si>
  <si>
    <t>1:56:00</t>
  </si>
  <si>
    <t>1:19:42</t>
  </si>
  <si>
    <t>2:54:58</t>
  </si>
  <si>
    <t>1:55:13</t>
  </si>
  <si>
    <t>0:42:48</t>
  </si>
  <si>
    <t>1:37:01</t>
  </si>
  <si>
    <t>2:35:15</t>
  </si>
  <si>
    <t>1:46:29</t>
  </si>
  <si>
    <t>2:24:15</t>
  </si>
  <si>
    <t>2:01:25</t>
  </si>
  <si>
    <t>1:17:08</t>
  </si>
  <si>
    <t>2:06:01</t>
  </si>
  <si>
    <t>2:34:00</t>
  </si>
  <si>
    <t>35:42</t>
  </si>
  <si>
    <t>30:48</t>
  </si>
  <si>
    <t>33:01</t>
  </si>
  <si>
    <t>33:25</t>
  </si>
  <si>
    <t>38:20</t>
  </si>
  <si>
    <t>0:57</t>
  </si>
  <si>
    <t>1:38</t>
  </si>
  <si>
    <t>3:37</t>
  </si>
  <si>
    <t>0:52</t>
  </si>
  <si>
    <t>0:41</t>
  </si>
  <si>
    <t>13</t>
  </si>
  <si>
    <t>1:40:00</t>
  </si>
  <si>
    <t>0:04:00</t>
  </si>
  <si>
    <t>0:20:00</t>
  </si>
  <si>
    <t>2:16:25</t>
  </si>
  <si>
    <t>0:40:08</t>
  </si>
  <si>
    <t>1:00:51</t>
  </si>
  <si>
    <t>40:51</t>
  </si>
  <si>
    <t>1:27</t>
  </si>
  <si>
    <t>0:05:00</t>
  </si>
  <si>
    <t>1:42:00</t>
  </si>
  <si>
    <t>1:46:00</t>
  </si>
  <si>
    <t>0:01:00</t>
  </si>
  <si>
    <t>1:38:00</t>
  </si>
  <si>
    <t>0:33:13</t>
  </si>
  <si>
    <t>2:05:22</t>
  </si>
  <si>
    <t>1:50:50</t>
  </si>
  <si>
    <t>1:01:50</t>
  </si>
  <si>
    <t>1:41:05</t>
  </si>
  <si>
    <t>0:54:47</t>
  </si>
  <si>
    <t>0:35:56</t>
  </si>
  <si>
    <t>2:10:46</t>
  </si>
  <si>
    <t>1:43:49</t>
  </si>
  <si>
    <t>0:32:21</t>
  </si>
  <si>
    <t>1:15:07</t>
  </si>
  <si>
    <t>1:49:48</t>
  </si>
  <si>
    <t>2:03:23</t>
  </si>
  <si>
    <t>0:39:41</t>
  </si>
  <si>
    <t>28:13</t>
  </si>
  <si>
    <t>29:50</t>
  </si>
  <si>
    <t>30:47</t>
  </si>
  <si>
    <t>29:01</t>
  </si>
  <si>
    <t>27:49</t>
  </si>
  <si>
    <t>31:07</t>
  </si>
  <si>
    <t>6:18</t>
  </si>
  <si>
    <t>1:55</t>
  </si>
  <si>
    <t>4:23</t>
  </si>
  <si>
    <t>4:46</t>
  </si>
  <si>
    <t>2:35</t>
  </si>
  <si>
    <t>0:40</t>
  </si>
  <si>
    <t>2:50</t>
  </si>
  <si>
    <t>0:17:00</t>
  </si>
  <si>
    <t>1:30:00</t>
  </si>
  <si>
    <t>1:50:00</t>
  </si>
  <si>
    <t>1:34:00</t>
  </si>
  <si>
    <t>0:42:01</t>
  </si>
  <si>
    <t>1:22:43</t>
  </si>
  <si>
    <t>1:57:57</t>
  </si>
  <si>
    <t>2:16:36</t>
  </si>
  <si>
    <t>2:00:37</t>
  </si>
  <si>
    <t>1:19:55</t>
  </si>
  <si>
    <t>0:34</t>
  </si>
  <si>
    <t>1:08</t>
  </si>
  <si>
    <t>0:35</t>
  </si>
  <si>
    <t>0:21:00</t>
  </si>
  <si>
    <t>0:48:00</t>
  </si>
  <si>
    <t>1:35:27</t>
  </si>
  <si>
    <t>0:59:47</t>
  </si>
  <si>
    <t>0:52:50</t>
  </si>
  <si>
    <t>1:17:05</t>
  </si>
  <si>
    <t>1:13:40</t>
  </si>
  <si>
    <t>1:08:40</t>
  </si>
  <si>
    <t>0:49</t>
  </si>
  <si>
    <t>urč. věcn. prostředků</t>
  </si>
  <si>
    <t>optická signalizace</t>
  </si>
  <si>
    <t>vodní příkop</t>
  </si>
  <si>
    <t>výsl.
čas</t>
  </si>
  <si>
    <t>Smíšená družstva</t>
  </si>
  <si>
    <t>0:15:00</t>
  </si>
  <si>
    <t>0:53:26</t>
  </si>
  <si>
    <t>0:06:00</t>
  </si>
  <si>
    <t>0:11:00</t>
  </si>
  <si>
    <t>0:45:09</t>
  </si>
  <si>
    <t>34:09</t>
  </si>
  <si>
    <t>0:38</t>
  </si>
  <si>
    <t>Jednotlivci</t>
  </si>
  <si>
    <t>Petr Pospěch - Frýdek</t>
  </si>
  <si>
    <t>Jan Grygar - Skalice</t>
  </si>
  <si>
    <t>Josef Ohaňka - Řepiště</t>
  </si>
  <si>
    <t>Kamil Garba - Frýdek</t>
  </si>
  <si>
    <t>Alexandr Michenka - Řepiště</t>
  </si>
  <si>
    <t>Jan Kozel - Lučina</t>
  </si>
  <si>
    <t>Libor Rusina - Metylovice</t>
  </si>
  <si>
    <t>Michal Bujnoch - Dolní Lištná</t>
  </si>
  <si>
    <t>Dominika Ručková - Krmelín</t>
  </si>
  <si>
    <t>Petra Helvínová - Bruzovice</t>
  </si>
  <si>
    <t>Patricie Vlčková - Paskov</t>
  </si>
  <si>
    <t>Anna Hoferová - Bruzovice</t>
  </si>
  <si>
    <t>Kristýna Kordeková - Bruzovice</t>
  </si>
  <si>
    <t>Denisa Milatová - Pstruží</t>
  </si>
  <si>
    <t>Andrea Běčáková - Pstruží</t>
  </si>
  <si>
    <t>Nikola Literáková - Bahno</t>
  </si>
  <si>
    <t>Monika Danihelová - Pstruží</t>
  </si>
  <si>
    <t>Eva Králíková - Frýdek</t>
  </si>
  <si>
    <t>Jana Malíková - Sedliště</t>
  </si>
  <si>
    <t>Tomáš Uhlíř - D. Domaslavice</t>
  </si>
  <si>
    <t>David Čelovský - D. Domaslavice</t>
  </si>
  <si>
    <t>Nikola Škultetyová - St. Město</t>
  </si>
  <si>
    <t>Andrea Škultetyová - St. Město</t>
  </si>
  <si>
    <t>Jednotlivkyně</t>
  </si>
  <si>
    <t>0:34:00</t>
  </si>
  <si>
    <t>0:26:00</t>
  </si>
  <si>
    <t>0:22:00</t>
  </si>
  <si>
    <t>0:30:00</t>
  </si>
  <si>
    <t>0:38:00</t>
  </si>
  <si>
    <t>0:46:39</t>
  </si>
  <si>
    <t>0:54:43</t>
  </si>
  <si>
    <t>0:48:52</t>
  </si>
  <si>
    <t>0:52:09</t>
  </si>
  <si>
    <t>0:46:50</t>
  </si>
  <si>
    <t>0:50:46</t>
  </si>
  <si>
    <t>0:56:17</t>
  </si>
  <si>
    <t>1:02:00</t>
  </si>
  <si>
    <t>1:06:54</t>
  </si>
  <si>
    <t>0:52:45</t>
  </si>
  <si>
    <t>22:39</t>
  </si>
  <si>
    <t>22:52</t>
  </si>
  <si>
    <t>20:45</t>
  </si>
  <si>
    <t>24:09</t>
  </si>
  <si>
    <t>1:23</t>
  </si>
  <si>
    <t>1:00</t>
  </si>
  <si>
    <t>0:54:00</t>
  </si>
  <si>
    <t>0:42:00</t>
  </si>
  <si>
    <t>0:58:00</t>
  </si>
  <si>
    <t>0:46:00</t>
  </si>
  <si>
    <t>0:50:00</t>
  </si>
  <si>
    <t>1:21:13</t>
  </si>
  <si>
    <t>1:15:42</t>
  </si>
  <si>
    <t>1:06:12</t>
  </si>
  <si>
    <t>1:05:03</t>
  </si>
  <si>
    <t>1:12:15</t>
  </si>
  <si>
    <t>1:16:17</t>
  </si>
  <si>
    <t>1:04:03</t>
  </si>
  <si>
    <t>1:22:59</t>
  </si>
  <si>
    <t>1:11:10</t>
  </si>
  <si>
    <t>1:22:22</t>
  </si>
  <si>
    <t>1:21:21</t>
  </si>
  <si>
    <t>1:33:23</t>
  </si>
  <si>
    <t>21:13</t>
  </si>
  <si>
    <t>21:42</t>
  </si>
  <si>
    <t>22:12</t>
  </si>
  <si>
    <t>0:20</t>
  </si>
  <si>
    <t>0:30</t>
  </si>
  <si>
    <t>ZPV 2012</t>
  </si>
  <si>
    <t>HZS Nový Jičín - denní směna</t>
  </si>
  <si>
    <t>Tonak Nový Jičín - Bílovec 14.10.2011</t>
  </si>
  <si>
    <t>SDH Frenštát p.R.</t>
  </si>
  <si>
    <t>HZS Nový Jičín - sportovní družstvo</t>
  </si>
  <si>
    <t>SDH Visteon-Autopal</t>
  </si>
  <si>
    <t>Muži SDH</t>
  </si>
  <si>
    <t>Borová</t>
  </si>
  <si>
    <t>Petr Langer</t>
  </si>
  <si>
    <t>Šimon Kubrna</t>
  </si>
  <si>
    <t>Viliam Štinčík</t>
  </si>
  <si>
    <t>Petra Mifkovičová</t>
  </si>
  <si>
    <t>Magdaléna Krayzlová</t>
  </si>
  <si>
    <t>Lucie Řehulková</t>
  </si>
  <si>
    <t>4 x 100 m př.</t>
  </si>
  <si>
    <t>štafeta B</t>
  </si>
  <si>
    <t>štafeta A</t>
  </si>
  <si>
    <t>Celkové pořadí</t>
  </si>
  <si>
    <t>8 b.</t>
  </si>
  <si>
    <t>9 b.</t>
  </si>
  <si>
    <t>4 b.</t>
  </si>
  <si>
    <t>Ženy SDH</t>
  </si>
  <si>
    <t>Muži HZS</t>
  </si>
  <si>
    <t>Věž</t>
  </si>
  <si>
    <t>Pavel Krpec</t>
  </si>
  <si>
    <t>Michal Staněk</t>
  </si>
  <si>
    <t>Libor Mrozowski</t>
  </si>
  <si>
    <t>Karel Ryl</t>
  </si>
  <si>
    <t>Kamil Bezruč</t>
  </si>
  <si>
    <t>Opava</t>
  </si>
  <si>
    <t>5 b.</t>
  </si>
  <si>
    <t>7 b.</t>
  </si>
  <si>
    <t>14 b.</t>
  </si>
  <si>
    <t>Krajské kolo v PS - Ostrava 24.-26.6.2011</t>
  </si>
  <si>
    <t>04:56,1</t>
  </si>
  <si>
    <t>05:01,1</t>
  </si>
  <si>
    <t>05:04,2</t>
  </si>
  <si>
    <t>05:06,1</t>
  </si>
  <si>
    <t>05:08,6</t>
  </si>
  <si>
    <t>05:09,6</t>
  </si>
  <si>
    <t>05:15,1</t>
  </si>
  <si>
    <t>05:17,0</t>
  </si>
  <si>
    <t>05:19,4</t>
  </si>
  <si>
    <t>05:22,7</t>
  </si>
  <si>
    <t>05:26,6</t>
  </si>
  <si>
    <t>05:30,3</t>
  </si>
  <si>
    <t>05:30,9</t>
  </si>
  <si>
    <t>05:40,2</t>
  </si>
  <si>
    <t>05:51,6</t>
  </si>
  <si>
    <t>06:12,6</t>
  </si>
  <si>
    <t>07:48,5</t>
  </si>
  <si>
    <t>10:12,4</t>
  </si>
  <si>
    <t>03:56,6</t>
  </si>
  <si>
    <t>04:30,5</t>
  </si>
  <si>
    <t>04:32,4</t>
  </si>
  <si>
    <t>04:32,6</t>
  </si>
  <si>
    <t>04:52,9</t>
  </si>
  <si>
    <t>05:21,7</t>
  </si>
  <si>
    <t>05:49,7</t>
  </si>
  <si>
    <t>11:21,7</t>
  </si>
  <si>
    <t>11:56,2</t>
  </si>
  <si>
    <t>12:03,2</t>
  </si>
  <si>
    <t>12:26,6</t>
  </si>
  <si>
    <t>13:01,6</t>
  </si>
  <si>
    <t>13:10,8</t>
  </si>
  <si>
    <t>13:21,9</t>
  </si>
  <si>
    <t>13:38,5</t>
  </si>
  <si>
    <t>13:40,6</t>
  </si>
  <si>
    <t>13:40,7</t>
  </si>
  <si>
    <t>14:31,7</t>
  </si>
  <si>
    <t>14:40,6</t>
  </si>
  <si>
    <t>14:50,7</t>
  </si>
  <si>
    <t>16:05,5</t>
  </si>
  <si>
    <t>Staré Hamry</t>
  </si>
  <si>
    <t>Horní Žukov</t>
  </si>
  <si>
    <t>Starší žáci</t>
  </si>
  <si>
    <t>Jistebník</t>
  </si>
  <si>
    <t>Petřvaldík</t>
  </si>
  <si>
    <t>Nýdek</t>
  </si>
  <si>
    <t>Oprechtice</t>
  </si>
  <si>
    <t>Mladší žáci</t>
  </si>
  <si>
    <t>Lučina A</t>
  </si>
  <si>
    <t>Lučina B</t>
  </si>
  <si>
    <t>Lubruz</t>
  </si>
  <si>
    <t>Bartovice A</t>
  </si>
  <si>
    <t>Prchalov</t>
  </si>
  <si>
    <t>Svinov A</t>
  </si>
  <si>
    <t>Písečná B</t>
  </si>
  <si>
    <t>Metylovice B</t>
  </si>
  <si>
    <t>Svinov B</t>
  </si>
  <si>
    <t>Závišice</t>
  </si>
  <si>
    <t>Plesná</t>
  </si>
  <si>
    <t>Hájov B</t>
  </si>
  <si>
    <t>Metylovice A</t>
  </si>
  <si>
    <t>Podvysoká</t>
  </si>
  <si>
    <t>Bartovice B</t>
  </si>
  <si>
    <t>Písečná A</t>
  </si>
  <si>
    <t>Bystré</t>
  </si>
  <si>
    <t xml:space="preserve">Bartovice </t>
  </si>
  <si>
    <t>Albrechtice</t>
  </si>
  <si>
    <t>Studénka</t>
  </si>
  <si>
    <t>Kunčice p.O. - noční 13.5.2011</t>
  </si>
  <si>
    <t>Milan Pečinka</t>
  </si>
  <si>
    <t>3:05,03</t>
  </si>
  <si>
    <t>3:20,50</t>
  </si>
  <si>
    <t>3:28,44</t>
  </si>
  <si>
    <t>3:42,00</t>
  </si>
  <si>
    <t>3:38,75</t>
  </si>
  <si>
    <t>3:43,91</t>
  </si>
  <si>
    <t>3:49,59</t>
  </si>
  <si>
    <t>3:50,16</t>
  </si>
  <si>
    <t>3:56,59</t>
  </si>
  <si>
    <t>3:58,47</t>
  </si>
  <si>
    <t>4:01,06</t>
  </si>
  <si>
    <t>4:07,69</t>
  </si>
  <si>
    <t>4:15,88</t>
  </si>
  <si>
    <t>4:17,85</t>
  </si>
  <si>
    <t>4:18,62</t>
  </si>
  <si>
    <t>4:26,75</t>
  </si>
  <si>
    <t>4:27,28</t>
  </si>
  <si>
    <t>4:31,40</t>
  </si>
  <si>
    <t>4:32,63</t>
  </si>
  <si>
    <t>4:33,00</t>
  </si>
  <si>
    <t>4:43,66</t>
  </si>
  <si>
    <t>5:20,50</t>
  </si>
  <si>
    <t>5:21,16</t>
  </si>
  <si>
    <t>6:07,63</t>
  </si>
  <si>
    <t>6:09,00</t>
  </si>
  <si>
    <t>6:13,69</t>
  </si>
  <si>
    <t>Tomáš Drobisz</t>
  </si>
  <si>
    <t>Karviná-Louky</t>
  </si>
  <si>
    <t>Záblatí</t>
  </si>
  <si>
    <t>Havířov</t>
  </si>
  <si>
    <t>Michálkovice</t>
  </si>
  <si>
    <t>Ludgeřovice</t>
  </si>
  <si>
    <t>Dolní Benešov</t>
  </si>
  <si>
    <t>3:28,96</t>
  </si>
  <si>
    <t>Tomáš Cincala</t>
  </si>
  <si>
    <t>Roman Kocur</t>
  </si>
  <si>
    <t>Maroš Sliž</t>
  </si>
  <si>
    <t>Ján Šulek</t>
  </si>
  <si>
    <t>Tomáš Walach</t>
  </si>
  <si>
    <t>Přemysl  Skotnica</t>
  </si>
  <si>
    <t>Lukáš Žáček</t>
  </si>
  <si>
    <t>David Plasgura</t>
  </si>
  <si>
    <t>Vojtěch Volný</t>
  </si>
  <si>
    <t>Ondřej Fabian</t>
  </si>
  <si>
    <t>Marek Marcinkech</t>
  </si>
  <si>
    <t xml:space="preserve">Karel Charvát </t>
  </si>
  <si>
    <t>Richard Sněgoň</t>
  </si>
  <si>
    <t>Jakub Kotala</t>
  </si>
  <si>
    <t>Tomáš Ferfecki</t>
  </si>
  <si>
    <t>Petr Masný</t>
  </si>
  <si>
    <t>Martin Szwejda</t>
  </si>
  <si>
    <t>Michal Pecho</t>
  </si>
  <si>
    <t>Lukáš Jurok</t>
  </si>
  <si>
    <t>TFA Stonava 14.5.2011</t>
  </si>
  <si>
    <t>DNS</t>
  </si>
  <si>
    <t>1.kolo</t>
  </si>
  <si>
    <t>2.kolo</t>
  </si>
  <si>
    <t>Kunčice p.O. - noční</t>
  </si>
  <si>
    <t>14.569</t>
  </si>
  <si>
    <t>17.977</t>
  </si>
  <si>
    <t>Bartovice</t>
  </si>
  <si>
    <t>18.106</t>
  </si>
  <si>
    <t>A: N</t>
  </si>
  <si>
    <t>B: 16.568</t>
  </si>
  <si>
    <t>13.5. Kunčice p.O. - noční</t>
  </si>
  <si>
    <t>Hostování 2011:</t>
  </si>
  <si>
    <t>Okresní kolo dorostu</t>
  </si>
  <si>
    <t>Opatovice</t>
  </si>
  <si>
    <t>Mini žáci</t>
  </si>
  <si>
    <t>Tísek</t>
  </si>
  <si>
    <t>Tísek A</t>
  </si>
  <si>
    <t>Tísek B</t>
  </si>
  <si>
    <t>uzly</t>
  </si>
  <si>
    <t>body</t>
  </si>
  <si>
    <t>1.pokus</t>
  </si>
  <si>
    <t>2.pokus</t>
  </si>
  <si>
    <t>výsl. čas</t>
  </si>
  <si>
    <t>Štafeta dvojic - Místek 14.5.2011</t>
  </si>
  <si>
    <t>Štafeta 4x60m - Místek 14.5.2011</t>
  </si>
  <si>
    <t>Štafeta CTIF - Místek 14.5.2010</t>
  </si>
  <si>
    <t>100 m př.</t>
  </si>
  <si>
    <t>požární  útok</t>
  </si>
  <si>
    <t>poř.</t>
  </si>
  <si>
    <t>DNF</t>
  </si>
  <si>
    <t>Větřkovice</t>
  </si>
  <si>
    <t>Vrbice</t>
  </si>
  <si>
    <t>Prchalov A</t>
  </si>
  <si>
    <t>Kozmice</t>
  </si>
  <si>
    <t>Kozmice A</t>
  </si>
  <si>
    <t>Košatka</t>
  </si>
  <si>
    <t>Marklovice</t>
  </si>
  <si>
    <t>Kozmice B</t>
  </si>
  <si>
    <t>Stará Ves</t>
  </si>
  <si>
    <t>Kojkovice</t>
  </si>
  <si>
    <t>Rudinka</t>
  </si>
  <si>
    <t>Prchalov B</t>
  </si>
  <si>
    <t>Bartovice C</t>
  </si>
  <si>
    <t>Lhotka</t>
  </si>
  <si>
    <t>Nad 50 let</t>
  </si>
  <si>
    <t>Písečná</t>
  </si>
  <si>
    <t>Malenovice 21.5.2011</t>
  </si>
  <si>
    <t>B: N</t>
  </si>
  <si>
    <t>14.371</t>
  </si>
  <si>
    <t>18.221</t>
  </si>
  <si>
    <t>18.311</t>
  </si>
  <si>
    <t>20.625</t>
  </si>
  <si>
    <t>16.593</t>
  </si>
  <si>
    <t>21.5. Malenovice</t>
  </si>
  <si>
    <t xml:space="preserve">Martin Koliba </t>
  </si>
  <si>
    <t xml:space="preserve">Pavel Vlk </t>
  </si>
  <si>
    <t xml:space="preserve">Pavel Bobčík </t>
  </si>
  <si>
    <t xml:space="preserve">Václav Tyleček </t>
  </si>
  <si>
    <t xml:space="preserve">Jiří Mohyla </t>
  </si>
  <si>
    <t xml:space="preserve">Jan Koterec </t>
  </si>
  <si>
    <t xml:space="preserve">Jan Chudík </t>
  </si>
  <si>
    <t xml:space="preserve">Michal Novák </t>
  </si>
  <si>
    <t xml:space="preserve">Michal Gavlas </t>
  </si>
  <si>
    <t xml:space="preserve">Zdenek Hubáček </t>
  </si>
  <si>
    <t xml:space="preserve">David Šimek </t>
  </si>
  <si>
    <t xml:space="preserve">Aleš Chromý </t>
  </si>
  <si>
    <t>Miroslav Balada</t>
  </si>
  <si>
    <t xml:space="preserve">Tomáš Chříbek </t>
  </si>
  <si>
    <t xml:space="preserve">David Zajíček </t>
  </si>
  <si>
    <t xml:space="preserve">Václav Koterec </t>
  </si>
  <si>
    <t xml:space="preserve">Ondřej Lasák </t>
  </si>
  <si>
    <t xml:space="preserve">Michal Chromý </t>
  </si>
  <si>
    <t>Přemek Skotnica</t>
  </si>
  <si>
    <t xml:space="preserve">Ondřej Fabián </t>
  </si>
  <si>
    <t xml:space="preserve">Robert Fišr </t>
  </si>
  <si>
    <t xml:space="preserve">Jakub Kotala </t>
  </si>
  <si>
    <t xml:space="preserve">Radovan Frank </t>
  </si>
  <si>
    <t xml:space="preserve">Masný Petr </t>
  </si>
  <si>
    <t>Norbert Zavádský</t>
  </si>
  <si>
    <t xml:space="preserve">Adam Ryš </t>
  </si>
  <si>
    <t xml:space="preserve">Petr Nečekal </t>
  </si>
  <si>
    <t xml:space="preserve">Marek Harviš </t>
  </si>
  <si>
    <t xml:space="preserve">Martin Szwejda </t>
  </si>
  <si>
    <t xml:space="preserve">Rostislav Čech </t>
  </si>
  <si>
    <t xml:space="preserve">Roman Kocur </t>
  </si>
  <si>
    <t xml:space="preserve">Tomáš Kubesa </t>
  </si>
  <si>
    <t xml:space="preserve">Nivnice </t>
  </si>
  <si>
    <t xml:space="preserve">Stará Ves </t>
  </si>
  <si>
    <t xml:space="preserve">Darkovice </t>
  </si>
  <si>
    <t xml:space="preserve">Horní Lhota </t>
  </si>
  <si>
    <t xml:space="preserve">Hrabyně </t>
  </si>
  <si>
    <t xml:space="preserve">Popůvky </t>
  </si>
  <si>
    <t xml:space="preserve">Závada </t>
  </si>
  <si>
    <t xml:space="preserve">Bohuslavice </t>
  </si>
  <si>
    <t xml:space="preserve">Petřvald </t>
  </si>
  <si>
    <t xml:space="preserve">Michálkovice </t>
  </si>
  <si>
    <t xml:space="preserve">Ludgeřovice </t>
  </si>
  <si>
    <t>Tomáš Goldenstein</t>
  </si>
  <si>
    <t>TFA Dolní Benešov 21.5.2011</t>
  </si>
  <si>
    <t>3:32,8</t>
  </si>
  <si>
    <t>2:35,2</t>
  </si>
  <si>
    <t>2:46,4</t>
  </si>
  <si>
    <t>2:51,1</t>
  </si>
  <si>
    <t>2:53,7</t>
  </si>
  <si>
    <t>3:03,4</t>
  </si>
  <si>
    <t>3:16,0</t>
  </si>
  <si>
    <t>3:23,9</t>
  </si>
  <si>
    <t>3:25,8</t>
  </si>
  <si>
    <t>3:37,7</t>
  </si>
  <si>
    <t>3:46,9</t>
  </si>
  <si>
    <t>3:48,9</t>
  </si>
  <si>
    <t>3:51,1</t>
  </si>
  <si>
    <t>3:53,3</t>
  </si>
  <si>
    <t>3:53,8</t>
  </si>
  <si>
    <t>4:00,2</t>
  </si>
  <si>
    <t>4:02,0</t>
  </si>
  <si>
    <t>4:10,7</t>
  </si>
  <si>
    <t>4:17,1</t>
  </si>
  <si>
    <t>4:23,0</t>
  </si>
  <si>
    <t>4:37,1</t>
  </si>
  <si>
    <t>4:48,2</t>
  </si>
  <si>
    <t>4:53,9</t>
  </si>
  <si>
    <t>5:05,3</t>
  </si>
  <si>
    <t>5:06,4</t>
  </si>
  <si>
    <t>5:10,0</t>
  </si>
  <si>
    <t>5:18,4</t>
  </si>
  <si>
    <t>5:23,5</t>
  </si>
  <si>
    <t>6:10,4</t>
  </si>
  <si>
    <t>Nikol Ságnerová</t>
  </si>
  <si>
    <t>Jana Cyrusová</t>
  </si>
  <si>
    <t>Adéla Šimková</t>
  </si>
  <si>
    <t>Popůvky</t>
  </si>
  <si>
    <t>Hana Plátková</t>
  </si>
  <si>
    <t>Lucka Cyrusová</t>
  </si>
  <si>
    <t>Dana Baladová</t>
  </si>
  <si>
    <t xml:space="preserve">Heřmanice </t>
  </si>
  <si>
    <t xml:space="preserve">Bobrovníky </t>
  </si>
  <si>
    <t>Dlouhá Loučka</t>
  </si>
  <si>
    <t>2:07,0</t>
  </si>
  <si>
    <t>2:20,9</t>
  </si>
  <si>
    <t>2:23,9</t>
  </si>
  <si>
    <t>2:28,4</t>
  </si>
  <si>
    <t>2:28,5</t>
  </si>
  <si>
    <t>2:42,0</t>
  </si>
  <si>
    <t>3:01,0</t>
  </si>
  <si>
    <t>Lučina a Bruzovice</t>
  </si>
  <si>
    <t>Frýdlant n. O.</t>
  </si>
  <si>
    <t>Místek-Bahno</t>
  </si>
  <si>
    <t>Celoroční činnost</t>
  </si>
  <si>
    <t xml:space="preserve"> Celkový součet</t>
  </si>
  <si>
    <t>Pořadí</t>
  </si>
  <si>
    <t xml:space="preserve"> SDH</t>
  </si>
  <si>
    <t>Pržno</t>
  </si>
  <si>
    <t>17.10. ZPV</t>
  </si>
  <si>
    <t>5.3. Uzlová štafeta</t>
  </si>
  <si>
    <t>5.3. Hadicová štafeta</t>
  </si>
  <si>
    <t>14.5. Štafeta dvojic</t>
  </si>
  <si>
    <t>14.5. Štafeta 4x60m</t>
  </si>
  <si>
    <t>14.5. Štafeta CTIF</t>
  </si>
  <si>
    <t>Plamen 2010 - 2011</t>
  </si>
  <si>
    <t>ZPV</t>
  </si>
  <si>
    <t>Dorostenci</t>
  </si>
  <si>
    <t>Dorostenky</t>
  </si>
  <si>
    <t>test</t>
  </si>
  <si>
    <t>dvojboj</t>
  </si>
  <si>
    <t>Dužík Vladimír</t>
  </si>
  <si>
    <t>Světlík Tomáš</t>
  </si>
  <si>
    <t>H.Tošanovice</t>
  </si>
  <si>
    <t>Zelina Dominik</t>
  </si>
  <si>
    <t>Matěj Ondřej</t>
  </si>
  <si>
    <t>Řepište</t>
  </si>
  <si>
    <t>Garba Václav</t>
  </si>
  <si>
    <t>Trubiroha Josef</t>
  </si>
  <si>
    <t>Martiňák David</t>
  </si>
  <si>
    <t>Oháňka David</t>
  </si>
  <si>
    <t>Nytra Adam</t>
  </si>
  <si>
    <t>1</t>
  </si>
  <si>
    <t>7</t>
  </si>
  <si>
    <t>6</t>
  </si>
  <si>
    <t>8</t>
  </si>
  <si>
    <t>5</t>
  </si>
  <si>
    <t>9</t>
  </si>
  <si>
    <t>D.Domaslavice</t>
  </si>
  <si>
    <t>D.Lištná</t>
  </si>
  <si>
    <t>Čelovský David</t>
  </si>
  <si>
    <t>Garba Kamil</t>
  </si>
  <si>
    <t>Pospěch Petr</t>
  </si>
  <si>
    <t>Rusina Libor</t>
  </si>
  <si>
    <t>Bujoch Michal</t>
  </si>
  <si>
    <t>Sukeník Václav</t>
  </si>
  <si>
    <t>Štefek Jiří</t>
  </si>
  <si>
    <t>Vondráček Pavel</t>
  </si>
  <si>
    <t>Dorostenci - jednotlivci</t>
  </si>
  <si>
    <t>Dorostenky - jednotlivci</t>
  </si>
  <si>
    <t>Ručková Dominka</t>
  </si>
  <si>
    <t>Krejčí Veronika</t>
  </si>
  <si>
    <t>Ondruchová Monika</t>
  </si>
  <si>
    <t>Kociánová Anna</t>
  </si>
  <si>
    <t>Milatová Denisa</t>
  </si>
  <si>
    <t>Danihelová Monika</t>
  </si>
  <si>
    <t>Běčáková Andrea</t>
  </si>
  <si>
    <t>Komenská Petra</t>
  </si>
  <si>
    <t>Škultetyová Nikola</t>
  </si>
  <si>
    <t>Zelinová Barbora</t>
  </si>
  <si>
    <t>Škultetyová Andrea</t>
  </si>
  <si>
    <t>Anna Hoferová</t>
  </si>
  <si>
    <t>Pavlína Hovancová</t>
  </si>
  <si>
    <t>Hana Pačutová</t>
  </si>
  <si>
    <t>Lančová Lucie</t>
  </si>
  <si>
    <t>Okresní kolo dorostu v PS - Místek 14.5.2011</t>
  </si>
  <si>
    <t xml:space="preserve">J3 </t>
  </si>
  <si>
    <t xml:space="preserve">J5 </t>
  </si>
  <si>
    <t xml:space="preserve">3 </t>
  </si>
  <si>
    <t>Alexová Barbora</t>
  </si>
  <si>
    <t>Kubalová Gabriela</t>
  </si>
  <si>
    <t xml:space="preserve">J2 </t>
  </si>
  <si>
    <t>Vyvialová Zuzana</t>
  </si>
  <si>
    <t xml:space="preserve">J8 </t>
  </si>
  <si>
    <t xml:space="preserve">12 </t>
  </si>
  <si>
    <t>Kordeková Kristýna</t>
  </si>
  <si>
    <t xml:space="preserve">5 </t>
  </si>
  <si>
    <t>Ryšková Denisa</t>
  </si>
  <si>
    <t xml:space="preserve">11 </t>
  </si>
  <si>
    <t>Ryšková Kristýna</t>
  </si>
  <si>
    <t xml:space="preserve">10 </t>
  </si>
  <si>
    <t>Komadelová Simona</t>
  </si>
  <si>
    <t xml:space="preserve">13 </t>
  </si>
  <si>
    <t>Králíková Eva</t>
  </si>
  <si>
    <t xml:space="preserve">J1 </t>
  </si>
  <si>
    <t xml:space="preserve">J9 </t>
  </si>
  <si>
    <t xml:space="preserve">J11 </t>
  </si>
  <si>
    <t xml:space="preserve">J7 </t>
  </si>
  <si>
    <t xml:space="preserve">J6 </t>
  </si>
  <si>
    <t>Pastorková Hana</t>
  </si>
  <si>
    <t xml:space="preserve">J4 </t>
  </si>
  <si>
    <t xml:space="preserve">J10 </t>
  </si>
  <si>
    <t xml:space="preserve"> </t>
  </si>
  <si>
    <t xml:space="preserve">NP </t>
  </si>
  <si>
    <t xml:space="preserve">Paskov </t>
  </si>
  <si>
    <t xml:space="preserve">Frýdek </t>
  </si>
  <si>
    <t xml:space="preserve">Kozlovice </t>
  </si>
  <si>
    <t xml:space="preserve">Nošovice </t>
  </si>
  <si>
    <t xml:space="preserve">Pstruží </t>
  </si>
  <si>
    <t xml:space="preserve">H.Tošanovice </t>
  </si>
  <si>
    <t>Pačatová Hana</t>
  </si>
  <si>
    <t>Marynčáková Simona</t>
  </si>
  <si>
    <t>Kyselá Kateřina</t>
  </si>
  <si>
    <t>Vlčková Patricie</t>
  </si>
  <si>
    <t>Dvořáčková Lenka</t>
  </si>
  <si>
    <t xml:space="preserve">Staré Město </t>
  </si>
  <si>
    <t>Dorostenky - 100m př.</t>
  </si>
  <si>
    <t>Tabach Adam</t>
  </si>
  <si>
    <t>Tabach Lukáš</t>
  </si>
  <si>
    <t>Závodný Radek</t>
  </si>
  <si>
    <t>Kocvara Jirí</t>
  </si>
  <si>
    <t>Vašek Patrik</t>
  </si>
  <si>
    <t>Tofel Vojtech</t>
  </si>
  <si>
    <t>Sojcák Patrik</t>
  </si>
  <si>
    <t>Pitor Jakub</t>
  </si>
  <si>
    <t>Hradílek Ondrej</t>
  </si>
  <si>
    <t>Šoltýs Daniel</t>
  </si>
  <si>
    <t>Trubák Vojtech</t>
  </si>
  <si>
    <t>Bandarica Martin</t>
  </si>
  <si>
    <t>Ohánka David</t>
  </si>
  <si>
    <t>Kocurek Jan</t>
  </si>
  <si>
    <t>Matej Ondrej</t>
  </si>
  <si>
    <t>Štefek Jan</t>
  </si>
  <si>
    <t>Calupa Vojtech</t>
  </si>
  <si>
    <t>Zahradník Kamil</t>
  </si>
  <si>
    <t>Bašta René</t>
  </si>
  <si>
    <t>Nedela Marek</t>
  </si>
  <si>
    <t>Kudlej Jan</t>
  </si>
  <si>
    <t>Pašek Martin</t>
  </si>
  <si>
    <t>Pigoš Lubomír</t>
  </si>
  <si>
    <t>Svetlík Tomáš</t>
  </si>
  <si>
    <t>J8</t>
  </si>
  <si>
    <t>J6</t>
  </si>
  <si>
    <t>J5</t>
  </si>
  <si>
    <t>J2</t>
  </si>
  <si>
    <t>J7</t>
  </si>
  <si>
    <t>J3</t>
  </si>
  <si>
    <t>J4</t>
  </si>
  <si>
    <t>J1</t>
  </si>
  <si>
    <t>Dorostenci - 100m př.</t>
  </si>
  <si>
    <t>28.5. Požární útok CTIF</t>
  </si>
  <si>
    <t>28.5. Požární útok</t>
  </si>
  <si>
    <t>Markéta Bílková</t>
  </si>
  <si>
    <t>Proskovice</t>
  </si>
  <si>
    <t>Chlebovice</t>
  </si>
  <si>
    <t>Hukovice</t>
  </si>
  <si>
    <t>Paskov A</t>
  </si>
  <si>
    <t>Paskov B</t>
  </si>
  <si>
    <t>Hukvaldy</t>
  </si>
  <si>
    <t>TFA Hlučín 28.5.2011</t>
  </si>
  <si>
    <t>Muži s dýchací technikou</t>
  </si>
  <si>
    <t>Letiště Mošnov</t>
  </si>
  <si>
    <t>Deza Valašské Meziříčí</t>
  </si>
  <si>
    <t>Ústí n.O.</t>
  </si>
  <si>
    <t>Hošťálkovice A</t>
  </si>
  <si>
    <t>Hrabyně</t>
  </si>
  <si>
    <t>Závada</t>
  </si>
  <si>
    <t>Ludgeřovice B</t>
  </si>
  <si>
    <t>Holešov</t>
  </si>
  <si>
    <t>Krásné Pole A</t>
  </si>
  <si>
    <t>Strahovice</t>
  </si>
  <si>
    <t>Kopřivnice</t>
  </si>
  <si>
    <t>Světlá Hora A</t>
  </si>
  <si>
    <t>Světlá Hora C</t>
  </si>
  <si>
    <t>Zábřeh</t>
  </si>
  <si>
    <t>Krásné Pole C</t>
  </si>
  <si>
    <t>Krásné Pole B</t>
  </si>
  <si>
    <t>Darkovice B</t>
  </si>
  <si>
    <t>Dobroslavice A</t>
  </si>
  <si>
    <t>Darkovice C</t>
  </si>
  <si>
    <t>Bobrovníky A</t>
  </si>
  <si>
    <t>Nivnice</t>
  </si>
  <si>
    <t>Darkovice A</t>
  </si>
  <si>
    <t>Prusinovice A</t>
  </si>
  <si>
    <t>Dolní Benešov A</t>
  </si>
  <si>
    <t>Bobrovníky C</t>
  </si>
  <si>
    <t>Bobrovníky B</t>
  </si>
  <si>
    <t>Heřmanice-Petřvald</t>
  </si>
  <si>
    <t>Michálkovice B</t>
  </si>
  <si>
    <t>Hlučín</t>
  </si>
  <si>
    <t>Dobroslavice C</t>
  </si>
  <si>
    <t>Kozmice C</t>
  </si>
  <si>
    <t>Dolní Benešov B</t>
  </si>
  <si>
    <t>Ludgeřovice A</t>
  </si>
  <si>
    <t>Jablůnka-Vítkov</t>
  </si>
  <si>
    <t>Bohuslavice A</t>
  </si>
  <si>
    <t>Prusinovice B</t>
  </si>
  <si>
    <t>Dobroslavice B</t>
  </si>
  <si>
    <t>Palhanec</t>
  </si>
  <si>
    <t>Fryčovice-Krmelín</t>
  </si>
  <si>
    <t>Světlá Hora B</t>
  </si>
  <si>
    <t>Muži bez dýchací techniky</t>
  </si>
  <si>
    <t>Světlá Hora</t>
  </si>
  <si>
    <t>3:21,78</t>
  </si>
  <si>
    <t>3:22,21</t>
  </si>
  <si>
    <t>3:24,79</t>
  </si>
  <si>
    <t>3:37,66</t>
  </si>
  <si>
    <t>4:00,92</t>
  </si>
  <si>
    <t>4:19,31</t>
  </si>
  <si>
    <t>4:29,53</t>
  </si>
  <si>
    <t>4:31,74</t>
  </si>
  <si>
    <t>4:33,58</t>
  </si>
  <si>
    <t>4:33,61</t>
  </si>
  <si>
    <t>4:41,40</t>
  </si>
  <si>
    <t>4:49,63</t>
  </si>
  <si>
    <t>5:30,50</t>
  </si>
  <si>
    <t>5:34,44</t>
  </si>
  <si>
    <t>6:26,37</t>
  </si>
  <si>
    <t>6:54,97</t>
  </si>
  <si>
    <t>2:27,98</t>
  </si>
  <si>
    <t>2:29,70</t>
  </si>
  <si>
    <t>2:33,98</t>
  </si>
  <si>
    <t>2:37,42</t>
  </si>
  <si>
    <t>2:53,10</t>
  </si>
  <si>
    <t>2:55,95</t>
  </si>
  <si>
    <t>3:07,50</t>
  </si>
  <si>
    <t>3:18,03</t>
  </si>
  <si>
    <t>3:18,17</t>
  </si>
  <si>
    <t>3:18,35</t>
  </si>
  <si>
    <t>3:18,71</t>
  </si>
  <si>
    <t>3:22,45</t>
  </si>
  <si>
    <t>3:27,57</t>
  </si>
  <si>
    <t>3:39,58</t>
  </si>
  <si>
    <t>3:42,59</t>
  </si>
  <si>
    <t>3:43,73</t>
  </si>
  <si>
    <t>3:51,22</t>
  </si>
  <si>
    <t>4:00,32</t>
  </si>
  <si>
    <t>4:03,83</t>
  </si>
  <si>
    <t>4:04,93</t>
  </si>
  <si>
    <t>4:07,34</t>
  </si>
  <si>
    <t>4:07,99</t>
  </si>
  <si>
    <t>4:08,75</t>
  </si>
  <si>
    <t>4:12,71</t>
  </si>
  <si>
    <t>4:24,76</t>
  </si>
  <si>
    <t>4:32,96</t>
  </si>
  <si>
    <t>4:34,09</t>
  </si>
  <si>
    <t>4:37,66</t>
  </si>
  <si>
    <t>4:38,07</t>
  </si>
  <si>
    <t>4:42,73</t>
  </si>
  <si>
    <t>4:44,06</t>
  </si>
  <si>
    <t>4:50,13</t>
  </si>
  <si>
    <t>4:51,77</t>
  </si>
  <si>
    <t>4:54,66</t>
  </si>
  <si>
    <t>6:13,22</t>
  </si>
  <si>
    <t>7:07,96</t>
  </si>
  <si>
    <t>Letiště Mošnov:</t>
  </si>
  <si>
    <t>Metylovice A:</t>
  </si>
  <si>
    <t>Metylovice B:</t>
  </si>
  <si>
    <t>Rudolf Mališ + Martin Koliba</t>
  </si>
  <si>
    <t>Barbora Šigutová + Denisa Ryšková</t>
  </si>
  <si>
    <t>Jana Biskupová + Martina Biskupová</t>
  </si>
  <si>
    <t>Plamen - požární útok - Čeladná 28.5.2011</t>
  </si>
  <si>
    <t>MVK Staškov</t>
  </si>
  <si>
    <t>Muglinov</t>
  </si>
  <si>
    <t>Hošťálkovice</t>
  </si>
  <si>
    <t>Děhylov</t>
  </si>
  <si>
    <t>Svinov</t>
  </si>
  <si>
    <t>Plesná A</t>
  </si>
  <si>
    <t>Lukavec</t>
  </si>
  <si>
    <t>Píšť</t>
  </si>
  <si>
    <t>Stará Bělá</t>
  </si>
  <si>
    <t>Plesná B</t>
  </si>
  <si>
    <t>Plesná C</t>
  </si>
  <si>
    <t>Třebovice</t>
  </si>
  <si>
    <t>Vřesina</t>
  </si>
  <si>
    <t>Krásné Pole</t>
  </si>
  <si>
    <t>Dobroslavice</t>
  </si>
  <si>
    <t>Zábřeh A</t>
  </si>
  <si>
    <t>Zábřeh B</t>
  </si>
  <si>
    <t>Pustkovec</t>
  </si>
  <si>
    <t>Plesná 5.6.2011</t>
  </si>
  <si>
    <t>Okresní kolo PS</t>
  </si>
  <si>
    <t>Helena Pisarčíková</t>
  </si>
  <si>
    <t>Lenka Orihelová</t>
  </si>
  <si>
    <t xml:space="preserve">Monika Schmidtová </t>
  </si>
  <si>
    <t>Adrian Baláž</t>
  </si>
  <si>
    <t>Monika Schmidtová</t>
  </si>
  <si>
    <t>100m př.</t>
  </si>
  <si>
    <t>štafeta 4x100m</t>
  </si>
  <si>
    <t>100m př. - muži</t>
  </si>
  <si>
    <t>SDH</t>
  </si>
  <si>
    <t>Krpec Pavel</t>
  </si>
  <si>
    <t>Hrček Jiří</t>
  </si>
  <si>
    <t>Žabčík Milan</t>
  </si>
  <si>
    <t>Vondrák Robin</t>
  </si>
  <si>
    <t>Pavlíček Jakub</t>
  </si>
  <si>
    <t>Kocich Tomáš</t>
  </si>
  <si>
    <t>Bezruč Kamil</t>
  </si>
  <si>
    <t>Pírek Michal</t>
  </si>
  <si>
    <t>Šostý Pavel</t>
  </si>
  <si>
    <t>Kusý Pavel</t>
  </si>
  <si>
    <t>Alexovič Richard</t>
  </si>
  <si>
    <t>Taichman Patrik</t>
  </si>
  <si>
    <t>Gromnica Adam</t>
  </si>
  <si>
    <t>Kalinec Tomáš</t>
  </si>
  <si>
    <t>Zeman Jan</t>
  </si>
  <si>
    <t>Janek Tomáš</t>
  </si>
  <si>
    <t>Sikora Martin</t>
  </si>
  <si>
    <t>Bohačík Vojtěch</t>
  </si>
  <si>
    <t>Zátopek Pavel</t>
  </si>
  <si>
    <t>Wczelka Aleš</t>
  </si>
  <si>
    <t>Grochol Vít</t>
  </si>
  <si>
    <t>Muroň Lukáš</t>
  </si>
  <si>
    <t>Malík Marek</t>
  </si>
  <si>
    <t>Tesarčík Petr</t>
  </si>
  <si>
    <t>Valíček Adam</t>
  </si>
  <si>
    <t>100m př. - ženy</t>
  </si>
  <si>
    <t>Němcová Barbora</t>
  </si>
  <si>
    <t>Němcová Eva</t>
  </si>
  <si>
    <t>Šigutová Barbora</t>
  </si>
  <si>
    <t>Kalincová Barbora</t>
  </si>
  <si>
    <t>Velčovská Pavla</t>
  </si>
  <si>
    <t>Bystřická Natálie</t>
  </si>
  <si>
    <t>Kavková Barbora</t>
  </si>
  <si>
    <t>Kubiesová Denisa</t>
  </si>
  <si>
    <t>Kubiesová Nikola</t>
  </si>
  <si>
    <t>Poledníková Michaela</t>
  </si>
  <si>
    <t>Zdržavová Petra</t>
  </si>
  <si>
    <t>Muroňová Lucie</t>
  </si>
  <si>
    <t>Ručková Dominika</t>
  </si>
  <si>
    <t>Okresní kolo PS - Český Těšín 5.6.2011</t>
  </si>
  <si>
    <t>Milíkov</t>
  </si>
  <si>
    <t>Polka Vlastimil</t>
  </si>
  <si>
    <t>Dužík Vladimír ml.</t>
  </si>
  <si>
    <t>Krpec Josef</t>
  </si>
  <si>
    <t>Klímanek Petr</t>
  </si>
  <si>
    <t>Kubala Radek</t>
  </si>
  <si>
    <t>Fuciman Marek</t>
  </si>
  <si>
    <t>Kvašnovsky Adam</t>
  </si>
  <si>
    <t>Střaslička Jaromír</t>
  </si>
  <si>
    <t>Figura Matěj</t>
  </si>
  <si>
    <t>Stryja Radek</t>
  </si>
  <si>
    <t>Hlista Ondřej</t>
  </si>
  <si>
    <t>Plonka Jaroslav</t>
  </si>
  <si>
    <t>Štěrba Jan</t>
  </si>
  <si>
    <t>Plonka Dominik</t>
  </si>
  <si>
    <t>Junga Jakub</t>
  </si>
  <si>
    <t>Kuneš David</t>
  </si>
  <si>
    <t>Filipi Petr</t>
  </si>
  <si>
    <t>Šustek Jiří</t>
  </si>
  <si>
    <t>Žídek Jiří</t>
  </si>
  <si>
    <t>Szlaur Marek</t>
  </si>
  <si>
    <t>Wowerka David</t>
  </si>
  <si>
    <t>Razska Petr</t>
  </si>
  <si>
    <t>Biedrava Marco</t>
  </si>
  <si>
    <t>Heczko Tomáš</t>
  </si>
  <si>
    <t>Szwarc Tomáš</t>
  </si>
  <si>
    <t>Sikora Filip</t>
  </si>
  <si>
    <t>Kubala Tomáš</t>
  </si>
  <si>
    <t>Habrnalová Eva</t>
  </si>
  <si>
    <t>Bezručová Tereza</t>
  </si>
  <si>
    <t>Kvitová Hana</t>
  </si>
  <si>
    <t>Handrejchová Eva</t>
  </si>
  <si>
    <t>Pačutová Hana</t>
  </si>
  <si>
    <t>Koloničná Natálie</t>
  </si>
  <si>
    <t>Bělíčková Andrea</t>
  </si>
  <si>
    <t>Nohlová Lucie</t>
  </si>
  <si>
    <t>Zelená Veronika</t>
  </si>
  <si>
    <t>Janečková Veronika</t>
  </si>
  <si>
    <t>Landecká Markéta</t>
  </si>
  <si>
    <t>Skulinová Lucie</t>
  </si>
  <si>
    <t>Mlynářová Katka</t>
  </si>
  <si>
    <t>Vojarová Jana</t>
  </si>
  <si>
    <t>Dobšíková Martina</t>
  </si>
  <si>
    <t>Kavková Karin</t>
  </si>
  <si>
    <t>Hovancová Pavlína</t>
  </si>
  <si>
    <t>Zrzavá Hana</t>
  </si>
  <si>
    <t>Matějková Jana</t>
  </si>
  <si>
    <t>Kocichová Eva</t>
  </si>
  <si>
    <t>Borisová Veronika</t>
  </si>
  <si>
    <t>Molinová Petra</t>
  </si>
  <si>
    <t>Čapčurová Denisa</t>
  </si>
  <si>
    <t>Štafeta 4x60m</t>
  </si>
  <si>
    <t>Vyšní Lhoty A</t>
  </si>
  <si>
    <t>Vyšní Lhoty B</t>
  </si>
  <si>
    <t>Frýdek B</t>
  </si>
  <si>
    <t>Palkovice</t>
  </si>
  <si>
    <t>Frýdek A</t>
  </si>
  <si>
    <t>Hájov A</t>
  </si>
  <si>
    <t>Luboměř</t>
  </si>
  <si>
    <t>Košatka B</t>
  </si>
  <si>
    <t>Hostašovice</t>
  </si>
  <si>
    <t>Staškov</t>
  </si>
  <si>
    <t>Hájov</t>
  </si>
  <si>
    <t>Fryčovice 29.5.2011</t>
  </si>
  <si>
    <t>Trojanovice</t>
  </si>
  <si>
    <t>Košatka A</t>
  </si>
  <si>
    <t>Stachovice</t>
  </si>
  <si>
    <t>Větřkovice C</t>
  </si>
  <si>
    <t>Větřkovice A</t>
  </si>
  <si>
    <t>Výškovice</t>
  </si>
  <si>
    <t>Jančí</t>
  </si>
  <si>
    <t>Lesní Albrechtice</t>
  </si>
  <si>
    <t>Kozlovice B</t>
  </si>
  <si>
    <t>Kozlovice A</t>
  </si>
  <si>
    <t>Lubno 11.6.2011</t>
  </si>
  <si>
    <t>Lubno A</t>
  </si>
  <si>
    <t>Lubno B</t>
  </si>
  <si>
    <t>Silvestr Pavlásek</t>
  </si>
  <si>
    <t>Vojtěch Blažek</t>
  </si>
  <si>
    <t>11.6. Lubno</t>
  </si>
  <si>
    <t>A: 16.521</t>
  </si>
  <si>
    <t>B: 16.783</t>
  </si>
  <si>
    <t>13.786</t>
  </si>
  <si>
    <t>17.487</t>
  </si>
  <si>
    <t>17.384</t>
  </si>
  <si>
    <t>18.640</t>
  </si>
  <si>
    <t>17.028</t>
  </si>
  <si>
    <t>2010-2011</t>
  </si>
  <si>
    <t>Plamen</t>
  </si>
  <si>
    <t>109 b.</t>
  </si>
  <si>
    <t>17 b.</t>
  </si>
  <si>
    <t>155 b.</t>
  </si>
  <si>
    <t>Lučina+Bruzovice</t>
  </si>
  <si>
    <t>16 b.</t>
  </si>
  <si>
    <t>Dolní Lomná</t>
  </si>
  <si>
    <t>Oldřichovice</t>
  </si>
  <si>
    <t>Zpupná Lhota</t>
  </si>
  <si>
    <t>Horní Lomná</t>
  </si>
  <si>
    <t>Těškovice</t>
  </si>
  <si>
    <t>3 b.</t>
  </si>
  <si>
    <t>Dvojboj</t>
  </si>
  <si>
    <t>Frýdek-Místek</t>
  </si>
  <si>
    <t>Mosty</t>
  </si>
  <si>
    <t>Štěpánkovice</t>
  </si>
  <si>
    <t>Radek Váňa</t>
  </si>
  <si>
    <t>Radek Huber</t>
  </si>
  <si>
    <t>Vít Honěk</t>
  </si>
  <si>
    <t>Karviná-Hranice</t>
  </si>
  <si>
    <t>Vrbice B</t>
  </si>
  <si>
    <t>14,069</t>
  </si>
  <si>
    <t>13,963</t>
  </si>
  <si>
    <t>14,047</t>
  </si>
  <si>
    <t>14,144</t>
  </si>
  <si>
    <t>14,159</t>
  </si>
  <si>
    <t>14,338</t>
  </si>
  <si>
    <t>14,154</t>
  </si>
  <si>
    <t>14,394</t>
  </si>
  <si>
    <t>14,443</t>
  </si>
  <si>
    <t>14,310</t>
  </si>
  <si>
    <t>14,541</t>
  </si>
  <si>
    <t>14,207</t>
  </si>
  <si>
    <t>13,999</t>
  </si>
  <si>
    <t>14,597</t>
  </si>
  <si>
    <t>14,117</t>
  </si>
  <si>
    <t>14,634</t>
  </si>
  <si>
    <t>15,047</t>
  </si>
  <si>
    <t>14,442</t>
  </si>
  <si>
    <t>15,382</t>
  </si>
  <si>
    <t>15,266</t>
  </si>
  <si>
    <t>15,383</t>
  </si>
  <si>
    <t>14,928</t>
  </si>
  <si>
    <t>15,461</t>
  </si>
  <si>
    <t>15,581</t>
  </si>
  <si>
    <t>15,657</t>
  </si>
  <si>
    <t>14,359</t>
  </si>
  <si>
    <t>15,828</t>
  </si>
  <si>
    <t>15,671</t>
  </si>
  <si>
    <t>16,037</t>
  </si>
  <si>
    <t>15,643</t>
  </si>
  <si>
    <t>16,338</t>
  </si>
  <si>
    <t>15,110</t>
  </si>
  <si>
    <t>16,449</t>
  </si>
  <si>
    <t>16,640</t>
  </si>
  <si>
    <t>13,838</t>
  </si>
  <si>
    <t>15,846</t>
  </si>
  <si>
    <t>16,742</t>
  </si>
  <si>
    <t>16,867</t>
  </si>
  <si>
    <t>15,137</t>
  </si>
  <si>
    <t>14,536</t>
  </si>
  <si>
    <t>17,225</t>
  </si>
  <si>
    <t>17,602</t>
  </si>
  <si>
    <t>17,772</t>
  </si>
  <si>
    <t>19,138</t>
  </si>
  <si>
    <t>15,106</t>
  </si>
  <si>
    <t>14,975</t>
  </si>
  <si>
    <t>21,031</t>
  </si>
  <si>
    <t>23,002</t>
  </si>
  <si>
    <t>22,642</t>
  </si>
  <si>
    <t>37,972</t>
  </si>
  <si>
    <t>36,820</t>
  </si>
  <si>
    <t>17,714</t>
  </si>
  <si>
    <t>16,718</t>
  </si>
  <si>
    <t>16,303</t>
  </si>
  <si>
    <t>16,928</t>
  </si>
  <si>
    <t>16,587</t>
  </si>
  <si>
    <t>17,622</t>
  </si>
  <si>
    <t>17,454</t>
  </si>
  <si>
    <t>17,843</t>
  </si>
  <si>
    <t>17,186</t>
  </si>
  <si>
    <t>17,498</t>
  </si>
  <si>
    <t>18,473</t>
  </si>
  <si>
    <t>18,530</t>
  </si>
  <si>
    <t>17,300</t>
  </si>
  <si>
    <t>19,374</t>
  </si>
  <si>
    <t>19,182</t>
  </si>
  <si>
    <t>19,017</t>
  </si>
  <si>
    <t>19,677</t>
  </si>
  <si>
    <t>19,854</t>
  </si>
  <si>
    <t>20,409</t>
  </si>
  <si>
    <t>17,078</t>
  </si>
  <si>
    <t>43,472</t>
  </si>
  <si>
    <t>15,739</t>
  </si>
  <si>
    <t>16,138</t>
  </si>
  <si>
    <t>16,578</t>
  </si>
  <si>
    <t>16,013</t>
  </si>
  <si>
    <t>15,200</t>
  </si>
  <si>
    <t>18,258</t>
  </si>
  <si>
    <t>23,449</t>
  </si>
  <si>
    <t>27,224</t>
  </si>
  <si>
    <t>Bystré 18.6.2011</t>
  </si>
  <si>
    <t>Hněvošice</t>
  </si>
  <si>
    <t>Nedašov</t>
  </si>
  <si>
    <t>Vrbětice</t>
  </si>
  <si>
    <t>Brumov</t>
  </si>
  <si>
    <t>Oprechtice - noční 18.5.2011</t>
  </si>
  <si>
    <t>Loučka</t>
  </si>
  <si>
    <t>Oprechtice 18.6.2011</t>
  </si>
  <si>
    <t>Lenka Rožnovská</t>
  </si>
  <si>
    <t>Oprechtice 19.6.2011</t>
  </si>
  <si>
    <t xml:space="preserve">Petřvaldík </t>
  </si>
  <si>
    <t xml:space="preserve">Proskovice </t>
  </si>
  <si>
    <t xml:space="preserve">Hukvaldy </t>
  </si>
  <si>
    <t xml:space="preserve">Lubruz </t>
  </si>
  <si>
    <t>A: 14.443</t>
  </si>
  <si>
    <t>B: 21.031</t>
  </si>
  <si>
    <t>Stará Stará Ves</t>
  </si>
  <si>
    <t>Finále</t>
  </si>
  <si>
    <t>13.780</t>
  </si>
  <si>
    <t>14.323</t>
  </si>
  <si>
    <t>28.088</t>
  </si>
  <si>
    <t>16.679</t>
  </si>
  <si>
    <t xml:space="preserve">  6.8. Petřvaldík</t>
  </si>
  <si>
    <t>16.105</t>
  </si>
  <si>
    <t>Hodoňovice 16.7.2011</t>
  </si>
  <si>
    <t>Bydtré</t>
  </si>
  <si>
    <t>Skalice 13.8.2011</t>
  </si>
  <si>
    <t>Stará Ves 13.8.2011</t>
  </si>
  <si>
    <t>Stará ves</t>
  </si>
  <si>
    <t>14.889</t>
  </si>
  <si>
    <t>13.807</t>
  </si>
  <si>
    <t>22.857</t>
  </si>
  <si>
    <t>16.949</t>
  </si>
  <si>
    <t>Metylovice 13.8.2011</t>
  </si>
  <si>
    <t>Čupovice</t>
  </si>
  <si>
    <t>Mimo soutěž</t>
  </si>
  <si>
    <t>--.</t>
  </si>
  <si>
    <t>Cimrmani</t>
  </si>
  <si>
    <t>Podvodníci z Nové Vsi</t>
  </si>
  <si>
    <t>Šiguti</t>
  </si>
  <si>
    <t>Mateřská dovolená</t>
  </si>
  <si>
    <t>Bílci</t>
  </si>
  <si>
    <t>Všehochuť</t>
  </si>
  <si>
    <t>Rumové pralinky</t>
  </si>
  <si>
    <t>Děláme zahrady</t>
  </si>
  <si>
    <t>Zdravotníci</t>
  </si>
  <si>
    <t>Mlaďoši</t>
  </si>
  <si>
    <t>Nad 40 let</t>
  </si>
  <si>
    <t>Do 30 let</t>
  </si>
  <si>
    <t>Pyžamoví</t>
  </si>
  <si>
    <t>Gřunděli - Janovice</t>
  </si>
  <si>
    <t>Čarodějnice</t>
  </si>
  <si>
    <t>Žáci 3.B</t>
  </si>
  <si>
    <t>Zvonaři</t>
  </si>
  <si>
    <t>Netradiční soutěž</t>
  </si>
  <si>
    <t>*</t>
  </si>
  <si>
    <t>Impulsáci</t>
  </si>
  <si>
    <t>Jiří Janus</t>
  </si>
  <si>
    <t>Mirek Meluzin</t>
  </si>
  <si>
    <t>Martin Bachan</t>
  </si>
  <si>
    <t>Lukáš Bachan</t>
  </si>
  <si>
    <t>Tomáš Bachan</t>
  </si>
  <si>
    <t>Ondra Meluzin</t>
  </si>
  <si>
    <t>Kura Janus</t>
  </si>
  <si>
    <t>Zuzana Petrová</t>
  </si>
  <si>
    <t>Karolína Vroblová</t>
  </si>
  <si>
    <t>Marcela Kubátová</t>
  </si>
  <si>
    <t>Gabrielina</t>
  </si>
  <si>
    <t>Ančalina</t>
  </si>
  <si>
    <t>Pavliňůra</t>
  </si>
  <si>
    <t>Helidura</t>
  </si>
  <si>
    <t>Jaňulinka</t>
  </si>
  <si>
    <t>Zuzaga</t>
  </si>
  <si>
    <t>Denisinina</t>
  </si>
  <si>
    <t>Gřunděl V.</t>
  </si>
  <si>
    <t>Gřundělová V.</t>
  </si>
  <si>
    <t>Gřunděl P.</t>
  </si>
  <si>
    <t>Gřunděl M.</t>
  </si>
  <si>
    <t>--</t>
  </si>
  <si>
    <t>+R</t>
  </si>
  <si>
    <t>+LP</t>
  </si>
  <si>
    <t>Mája</t>
  </si>
  <si>
    <t>Anička</t>
  </si>
  <si>
    <t>Bene</t>
  </si>
  <si>
    <t>Míša</t>
  </si>
  <si>
    <t>Hanz</t>
  </si>
  <si>
    <t>Zuzka</t>
  </si>
  <si>
    <t>Michal</t>
  </si>
  <si>
    <t>Slovák</t>
  </si>
  <si>
    <t>Stopka</t>
  </si>
  <si>
    <t>Honza Šigut</t>
  </si>
  <si>
    <t>Vavrinec</t>
  </si>
  <si>
    <t>Dostal</t>
  </si>
  <si>
    <t>Smižík</t>
  </si>
  <si>
    <t>Hanka Králová</t>
  </si>
  <si>
    <t>Naďa Kopřivová</t>
  </si>
  <si>
    <t>Bára Šigutová</t>
  </si>
  <si>
    <t>Zuzka Bílková</t>
  </si>
  <si>
    <t>Zuzka Petrová</t>
  </si>
  <si>
    <t>Anetka Liberdová</t>
  </si>
  <si>
    <t>Andrejka Dostalíková</t>
  </si>
  <si>
    <t>Helena</t>
  </si>
  <si>
    <t>Pavel st.</t>
  </si>
  <si>
    <t>Jan</t>
  </si>
  <si>
    <t>Bára</t>
  </si>
  <si>
    <t>Pavel ml.</t>
  </si>
  <si>
    <t>Lenka</t>
  </si>
  <si>
    <t>Gabka Ryšková</t>
  </si>
  <si>
    <t>Jirka Ryška</t>
  </si>
  <si>
    <t>Denča Ryšková</t>
  </si>
  <si>
    <t>Radek Rusina</t>
  </si>
  <si>
    <t>Krista Ryšková</t>
  </si>
  <si>
    <t>+B</t>
  </si>
  <si>
    <t>Standa Pešát</t>
  </si>
  <si>
    <t>Martina Pyšíková</t>
  </si>
  <si>
    <t>Saša Pyšík</t>
  </si>
  <si>
    <t>Lukáš Halata</t>
  </si>
  <si>
    <t>Lenka Uhlářová</t>
  </si>
  <si>
    <t>Pavel Spusta</t>
  </si>
  <si>
    <t>Martina Uhrová</t>
  </si>
  <si>
    <t>Jiří Izvorský</t>
  </si>
  <si>
    <t>René Bílek</t>
  </si>
  <si>
    <t>Tereza Liberdová</t>
  </si>
  <si>
    <t>Lucie Horáková</t>
  </si>
  <si>
    <t>Marcel Bielý</t>
  </si>
  <si>
    <t>Katy Ochman</t>
  </si>
  <si>
    <t>Iveta Kovalová</t>
  </si>
  <si>
    <t>Michaela Bílková</t>
  </si>
  <si>
    <t>Zdeňka Halatová</t>
  </si>
  <si>
    <t>Věra Kosňovská</t>
  </si>
  <si>
    <t>Bc. Denisa Izvorská</t>
  </si>
  <si>
    <t>Dr. Jan Izvorský</t>
  </si>
  <si>
    <t>Ing. Iveta Kovalová</t>
  </si>
  <si>
    <t>Prof. Jiří Juřica</t>
  </si>
  <si>
    <t>Mgr. Andrea Dostalíková</t>
  </si>
  <si>
    <t>Mgr. Miloš Němec</t>
  </si>
  <si>
    <t>Doc. Pavel Koval</t>
  </si>
  <si>
    <t>Katka</t>
  </si>
  <si>
    <t>Jirka</t>
  </si>
  <si>
    <t>Jiřík</t>
  </si>
  <si>
    <t>Matěj</t>
  </si>
  <si>
    <t>Veruška</t>
  </si>
  <si>
    <t>Jelenice</t>
  </si>
  <si>
    <t>Větřkovice 20.8.2011</t>
  </si>
  <si>
    <t>Malenovice - noční 20.8.2011</t>
  </si>
  <si>
    <t>Prchalov 21.8.2011</t>
  </si>
  <si>
    <t>Tošovice</t>
  </si>
  <si>
    <t>Švédská trojka</t>
  </si>
  <si>
    <t>Malenovice A</t>
  </si>
  <si>
    <t>Malenovice B</t>
  </si>
  <si>
    <t>Karviná-Louky A</t>
  </si>
  <si>
    <t>Karviná-Louky B</t>
  </si>
  <si>
    <t>SDH Horní Lhota</t>
  </si>
  <si>
    <t>SDH Dolní Lhota</t>
  </si>
  <si>
    <t>SDH Henčlov</t>
  </si>
  <si>
    <t>SDH Strahovice</t>
  </si>
  <si>
    <t>SDH Pustá Polom</t>
  </si>
  <si>
    <t>SDH Ostrava - Muglinov</t>
  </si>
  <si>
    <t>SDH Ostrava - Zábřeh</t>
  </si>
  <si>
    <t>SDH Kyjovice</t>
  </si>
  <si>
    <t>SDH Radvanice</t>
  </si>
  <si>
    <t>SDH Klimkovice</t>
  </si>
  <si>
    <t>5:05,13</t>
  </si>
  <si>
    <t>5:05,28</t>
  </si>
  <si>
    <t>5:06,03</t>
  </si>
  <si>
    <t>5:08,66</t>
  </si>
  <si>
    <t>5:12,03</t>
  </si>
  <si>
    <t>5:14,07</t>
  </si>
  <si>
    <t>5:19,09</t>
  </si>
  <si>
    <t>5:28,04</t>
  </si>
  <si>
    <t>5:28,16</t>
  </si>
  <si>
    <t>5:40,25</t>
  </si>
  <si>
    <t>5:40,31</t>
  </si>
  <si>
    <t>5:42,28</t>
  </si>
  <si>
    <t>5:48,31</t>
  </si>
  <si>
    <t>5:54,75</t>
  </si>
  <si>
    <t>6:11,97</t>
  </si>
  <si>
    <t>6:29,32</t>
  </si>
  <si>
    <t>6:29,34</t>
  </si>
  <si>
    <t>6:29,68</t>
  </si>
  <si>
    <t>6:31,69</t>
  </si>
  <si>
    <t>6:33,81</t>
  </si>
  <si>
    <t>6:37,50</t>
  </si>
  <si>
    <t>6:39,35</t>
  </si>
  <si>
    <t>7:08,34</t>
  </si>
  <si>
    <t>7:10,59</t>
  </si>
  <si>
    <t>7:22,82</t>
  </si>
  <si>
    <t>7:36,37</t>
  </si>
  <si>
    <t>7:46,53</t>
  </si>
  <si>
    <t>8:59,09</t>
  </si>
  <si>
    <t>9:11,18</t>
  </si>
  <si>
    <t>9:31,63</t>
  </si>
  <si>
    <t>SDH Stará Ves</t>
  </si>
  <si>
    <t>Petr Tešnar</t>
  </si>
  <si>
    <t>Jan Kokeš</t>
  </si>
  <si>
    <t>Vít  Malenovský</t>
  </si>
  <si>
    <t>Robert Malchárek</t>
  </si>
  <si>
    <t>Petr Boček</t>
  </si>
  <si>
    <t>Onřej Pracný</t>
  </si>
  <si>
    <t>Martin Sobas</t>
  </si>
  <si>
    <t>Zdenek Hubáček</t>
  </si>
  <si>
    <t>Petr Gvuzď</t>
  </si>
  <si>
    <t>Matěj Vysoudil</t>
  </si>
  <si>
    <t>Ondřej Mika</t>
  </si>
  <si>
    <t>Tomáš David</t>
  </si>
  <si>
    <t>Martin Šustr</t>
  </si>
  <si>
    <t>HZS Frýdek-Místek</t>
  </si>
  <si>
    <t>Ondřej Pracný</t>
  </si>
  <si>
    <t>SDH Muglinov</t>
  </si>
  <si>
    <t>TFA Horní Lhota 19.8.2011</t>
  </si>
  <si>
    <t>Martin Koliba, Rudolf Mališ</t>
  </si>
  <si>
    <t>3:14,93</t>
  </si>
  <si>
    <t>Jiří Mohyla, Václav Tyleček</t>
  </si>
  <si>
    <t>SDH Dolní Benešov/SDH Stará Ves</t>
  </si>
  <si>
    <t>3:40,05</t>
  </si>
  <si>
    <t>Miroslav Balada, Tomáš Goldenstein</t>
  </si>
  <si>
    <t>SDH Bobrovníky</t>
  </si>
  <si>
    <t>3:47,13</t>
  </si>
  <si>
    <t>Ondřej Pracný, Matěj Vysoudil</t>
  </si>
  <si>
    <t>SDH Pustá Polom/SDH Kyjovice</t>
  </si>
  <si>
    <t>4:02,13</t>
  </si>
  <si>
    <t>Radoslav Jaroš, Ondřej Lasák</t>
  </si>
  <si>
    <t>SDH Ludgeřovice/SDH Závada</t>
  </si>
  <si>
    <t>4:02,93</t>
  </si>
  <si>
    <t>David Jaroš, Radoslav Jaroš</t>
  </si>
  <si>
    <t>SDH Ludgeřovice</t>
  </si>
  <si>
    <t>4:05,44</t>
  </si>
  <si>
    <t>Adam Ryš, David Zajíček</t>
  </si>
  <si>
    <t>SDH Bohuslavice</t>
  </si>
  <si>
    <t>4:17,91</t>
  </si>
  <si>
    <t>Tomáš Kernbach, Jan Babulák</t>
  </si>
  <si>
    <t>SDH Hošťálkovice</t>
  </si>
  <si>
    <t>4:25,07</t>
  </si>
  <si>
    <t>Peter Hutka, Pavol Schreiber</t>
  </si>
  <si>
    <t>DHZ Liptovská Porúbka</t>
  </si>
  <si>
    <t>4:27,93</t>
  </si>
  <si>
    <t>Matej Fronko, Tomáš Tarageľ</t>
  </si>
  <si>
    <t>DHZ Liptovská Kokava</t>
  </si>
  <si>
    <t>4:33,75</t>
  </si>
  <si>
    <t>Václav Koterec, Jan Koterec</t>
  </si>
  <si>
    <t>SDH Darkovice</t>
  </si>
  <si>
    <t>4:37,21</t>
  </si>
  <si>
    <t>4:38:,5</t>
  </si>
  <si>
    <t xml:space="preserve">Jakub Navrátil, Pavel Bartoš </t>
  </si>
  <si>
    <t>4:41,17</t>
  </si>
  <si>
    <t>Tomáš Kubesa, Tomáš Kriebel</t>
  </si>
  <si>
    <t>SDH Ludgeřovice/SDH Bělá</t>
  </si>
  <si>
    <t>4:44,25</t>
  </si>
  <si>
    <t>Marek Hawlik, Ivan Benařík</t>
  </si>
  <si>
    <t>4:44,54</t>
  </si>
  <si>
    <t>4:54,34</t>
  </si>
  <si>
    <t>Přemek Skotnica, Jan Breier</t>
  </si>
  <si>
    <t>4:54,84</t>
  </si>
  <si>
    <t>Martin Lenárt, Marián Jančuška</t>
  </si>
  <si>
    <t>4:57,81</t>
  </si>
  <si>
    <t>Marek Harviš, Marek Hanel</t>
  </si>
  <si>
    <t>5:20,25</t>
  </si>
  <si>
    <t>Paweł Hanc, Artur Gajdzik</t>
  </si>
  <si>
    <t>OSP Turzyczka</t>
  </si>
  <si>
    <t>5:20,46</t>
  </si>
  <si>
    <t xml:space="preserve">Petr Masný, Adam Prokel </t>
  </si>
  <si>
    <t>5:43,77</t>
  </si>
  <si>
    <t>Tomáš Bielan, Jakub Krenstteter</t>
  </si>
  <si>
    <t>5:44,07</t>
  </si>
  <si>
    <t>Krzysztof Marek, Dominik Malirz</t>
  </si>
  <si>
    <t>6:00,13</t>
  </si>
  <si>
    <t>Darek Malolepszy, Szimon Musiol</t>
  </si>
  <si>
    <t>6:32,64</t>
  </si>
  <si>
    <t>Tomáš Bielan, Michal Novotný</t>
  </si>
  <si>
    <t>Tomáš Schlossarek, Jan Knězů</t>
  </si>
  <si>
    <t>Malenovice - noční</t>
  </si>
  <si>
    <t>A: 15.857</t>
  </si>
  <si>
    <t>13.722</t>
  </si>
  <si>
    <t>19.391</t>
  </si>
  <si>
    <t>16.607</t>
  </si>
  <si>
    <t>Martin Mudroň, Ján Duris</t>
  </si>
  <si>
    <t>A: 16.258</t>
  </si>
  <si>
    <t>14.530</t>
  </si>
  <si>
    <t>20.763</t>
  </si>
  <si>
    <t>B: 15.824</t>
  </si>
  <si>
    <t>15.849</t>
  </si>
  <si>
    <t>13.988</t>
  </si>
  <si>
    <t>22.452</t>
  </si>
  <si>
    <t>15.960</t>
  </si>
  <si>
    <t>21.8. Prchalov</t>
  </si>
  <si>
    <t>20.8. Malovice - noční</t>
  </si>
  <si>
    <t>TFA Ludgeřovice 20.8.2011</t>
  </si>
  <si>
    <t>1. kolo</t>
  </si>
  <si>
    <t>2. kolo</t>
  </si>
  <si>
    <t>Kristýna Ryšková (Andrea Střasáková)</t>
  </si>
  <si>
    <t>Anna Bílková (Denisa Izvorská)</t>
  </si>
  <si>
    <t>Libor Rusina (Aleš Vyvial)</t>
  </si>
  <si>
    <t>Muži A</t>
  </si>
  <si>
    <t>Muži B</t>
  </si>
  <si>
    <t>Muži C</t>
  </si>
  <si>
    <t>Ženy A</t>
  </si>
  <si>
    <t>Ženy B</t>
  </si>
  <si>
    <t>Ženy C</t>
  </si>
  <si>
    <t>A: 14.968</t>
  </si>
  <si>
    <t>B: 16.007</t>
  </si>
  <si>
    <t>13.740</t>
  </si>
  <si>
    <t>20.814</t>
  </si>
  <si>
    <t>16.842</t>
  </si>
  <si>
    <t>Mošnov 27.8.2011</t>
  </si>
  <si>
    <t>Lhotka 27.8.2011</t>
  </si>
  <si>
    <t>Myslík</t>
  </si>
  <si>
    <t>Bartovice 3.9.2011</t>
  </si>
  <si>
    <t>Oprechtice - noční 3.9.2011</t>
  </si>
  <si>
    <t>Ludslavice</t>
  </si>
  <si>
    <t>Klimkovice</t>
  </si>
  <si>
    <t>Rymice</t>
  </si>
  <si>
    <t>Proskovice 4.9.2011</t>
  </si>
  <si>
    <t>Zdeňka Sojková</t>
  </si>
  <si>
    <t>Zdenka Sojková</t>
  </si>
  <si>
    <t xml:space="preserve">  4.9. Proskovice</t>
  </si>
  <si>
    <t xml:space="preserve">  3.9. Oprechtice - noční</t>
  </si>
  <si>
    <t>ČT-Mosty</t>
  </si>
  <si>
    <t>Martinov</t>
  </si>
  <si>
    <t>R1</t>
  </si>
  <si>
    <t>LP1</t>
  </si>
  <si>
    <t>LP2</t>
  </si>
  <si>
    <t>PP1</t>
  </si>
  <si>
    <t>PP2</t>
  </si>
  <si>
    <t>Imeľ</t>
  </si>
  <si>
    <t>Jistebník 10.9.2011</t>
  </si>
  <si>
    <t>Pstruží 10.9.2011</t>
  </si>
  <si>
    <t>Okrsek Karviná</t>
  </si>
  <si>
    <t>14.069</t>
  </si>
  <si>
    <t>19.677</t>
  </si>
  <si>
    <t>16.928</t>
  </si>
  <si>
    <t>16.138</t>
  </si>
  <si>
    <t>16.578</t>
  </si>
  <si>
    <t>45.143</t>
  </si>
  <si>
    <t>16.386</t>
  </si>
  <si>
    <t>18.6. Oprechtice</t>
  </si>
  <si>
    <t>Denis Opálka</t>
  </si>
  <si>
    <t>25.6. Frýdlant n.O.</t>
  </si>
  <si>
    <t>26.6. Janovice</t>
  </si>
  <si>
    <t>14,376</t>
  </si>
  <si>
    <t>14,515</t>
  </si>
  <si>
    <t>14,908</t>
  </si>
  <si>
    <t>14,516</t>
  </si>
  <si>
    <t>14,955</t>
  </si>
  <si>
    <t>14,741</t>
  </si>
  <si>
    <t>14,621</t>
  </si>
  <si>
    <t>15,093</t>
  </si>
  <si>
    <t>15,139</t>
  </si>
  <si>
    <t>14,503</t>
  </si>
  <si>
    <t>14,615</t>
  </si>
  <si>
    <t>15,166</t>
  </si>
  <si>
    <t>14,648</t>
  </si>
  <si>
    <t>15,450</t>
  </si>
  <si>
    <t>14,877</t>
  </si>
  <si>
    <t>15,464</t>
  </si>
  <si>
    <t>14,487</t>
  </si>
  <si>
    <t>15,730</t>
  </si>
  <si>
    <t>15,799</t>
  </si>
  <si>
    <t>15,905</t>
  </si>
  <si>
    <t>15,935</t>
  </si>
  <si>
    <t>16,057</t>
  </si>
  <si>
    <t>15,931</t>
  </si>
  <si>
    <t>15,843</t>
  </si>
  <si>
    <t>16,192</t>
  </si>
  <si>
    <t>16,227</t>
  </si>
  <si>
    <t>15,834</t>
  </si>
  <si>
    <t>16,532</t>
  </si>
  <si>
    <t>16,376</t>
  </si>
  <si>
    <t>16,620</t>
  </si>
  <si>
    <t>15,071</t>
  </si>
  <si>
    <t>17,116</t>
  </si>
  <si>
    <t>14,681</t>
  </si>
  <si>
    <t>15,410</t>
  </si>
  <si>
    <t>17,318</t>
  </si>
  <si>
    <t>17,424</t>
  </si>
  <si>
    <t>17,572</t>
  </si>
  <si>
    <t>15,352</t>
  </si>
  <si>
    <t>15,579</t>
  </si>
  <si>
    <t>17,725</t>
  </si>
  <si>
    <t>16,570</t>
  </si>
  <si>
    <t>17,908</t>
  </si>
  <si>
    <t>20,258</t>
  </si>
  <si>
    <t>18,809</t>
  </si>
  <si>
    <t>23,345</t>
  </si>
  <si>
    <t>17,124</t>
  </si>
  <si>
    <t>22,935</t>
  </si>
  <si>
    <t>23,924</t>
  </si>
  <si>
    <t>21,953</t>
  </si>
  <si>
    <t>33,970</t>
  </si>
  <si>
    <t>TFA Vratimov 18.6.2011</t>
  </si>
  <si>
    <t>HZS Ústí nad Orlicí</t>
  </si>
  <si>
    <t>2:17,25</t>
  </si>
  <si>
    <t>Roman Viej</t>
  </si>
  <si>
    <t>2:20,33</t>
  </si>
  <si>
    <t>2:24,45</t>
  </si>
  <si>
    <t>2:26,64</t>
  </si>
  <si>
    <t>HZS Letiště Ostrava</t>
  </si>
  <si>
    <t>2:30,61</t>
  </si>
  <si>
    <t>2:33,09</t>
  </si>
  <si>
    <t>Vojtěch Dvořák</t>
  </si>
  <si>
    <t>HZS Most</t>
  </si>
  <si>
    <t>2:36,42</t>
  </si>
  <si>
    <t>Zbyněk Kadlčik</t>
  </si>
  <si>
    <t>SDH Knězpole</t>
  </si>
  <si>
    <t>2:37,47</t>
  </si>
  <si>
    <t>Leopold Hejneš</t>
  </si>
  <si>
    <t>2:37,86</t>
  </si>
  <si>
    <t>Petr Pažický</t>
  </si>
  <si>
    <t>HZS Karviná</t>
  </si>
  <si>
    <t>2:38,20</t>
  </si>
  <si>
    <t>Tomáš Novotný</t>
  </si>
  <si>
    <t>2:39,23</t>
  </si>
  <si>
    <t>Petr Sladký</t>
  </si>
  <si>
    <t>Sportovní klub hasiči Zlín</t>
  </si>
  <si>
    <t>2:39,71</t>
  </si>
  <si>
    <t>2:41,40</t>
  </si>
  <si>
    <t>2:41,41</t>
  </si>
  <si>
    <t>2:41,78</t>
  </si>
  <si>
    <t>Vít Malenovský</t>
  </si>
  <si>
    <t>2:45,69</t>
  </si>
  <si>
    <t>2:46,45</t>
  </si>
  <si>
    <t>2:46,80</t>
  </si>
  <si>
    <t>Jiří Malúš</t>
  </si>
  <si>
    <t>2:50,10</t>
  </si>
  <si>
    <t>Josef Hrbáček</t>
  </si>
  <si>
    <t>SDH Michálkovice</t>
  </si>
  <si>
    <t>2:50,89</t>
  </si>
  <si>
    <t>Zbyněk Hájek</t>
  </si>
  <si>
    <t>SDH Mokré Lazce</t>
  </si>
  <si>
    <t>2:51,14</t>
  </si>
  <si>
    <t>Václav Ulrich</t>
  </si>
  <si>
    <t>2:52,89</t>
  </si>
  <si>
    <t>Radim Biedroň</t>
  </si>
  <si>
    <t>SDH Vratimov</t>
  </si>
  <si>
    <t>2:53,53</t>
  </si>
  <si>
    <t>2:54,46</t>
  </si>
  <si>
    <t>3:03,80</t>
  </si>
  <si>
    <t>Karel Šíma</t>
  </si>
  <si>
    <t>3:05,53</t>
  </si>
  <si>
    <t>Lukáš Rosenkranz</t>
  </si>
  <si>
    <t>3:07,23</t>
  </si>
  <si>
    <t>Tomáš Čtvrtňák</t>
  </si>
  <si>
    <t>SDH Bílovec</t>
  </si>
  <si>
    <t>3:07,39</t>
  </si>
  <si>
    <t>SŽDC Česká Třebová</t>
  </si>
  <si>
    <t>3:10,62</t>
  </si>
  <si>
    <t>Michael Fišer</t>
  </si>
  <si>
    <t>SDH Zábřeh</t>
  </si>
  <si>
    <t>3:14,74</t>
  </si>
  <si>
    <t>Milan Juřík</t>
  </si>
  <si>
    <t>3:19,69</t>
  </si>
  <si>
    <t>Aleš Tulach</t>
  </si>
  <si>
    <t>SDH Krásná</t>
  </si>
  <si>
    <t>3:19,79</t>
  </si>
  <si>
    <t>Michal Novák</t>
  </si>
  <si>
    <t>SDH Hrabyně</t>
  </si>
  <si>
    <t>3:20,04</t>
  </si>
  <si>
    <t>SDH Dolní Marklovice</t>
  </si>
  <si>
    <t>3:21,41</t>
  </si>
  <si>
    <t>David Krhovjak</t>
  </si>
  <si>
    <t>SDH Horní Suchá</t>
  </si>
  <si>
    <t>3:22,83</t>
  </si>
  <si>
    <t>3:24,43</t>
  </si>
  <si>
    <t>Jaroslav Náhlík</t>
  </si>
  <si>
    <t>SDH Havířov</t>
  </si>
  <si>
    <t>3:25,11</t>
  </si>
  <si>
    <t>Radek Pščolka</t>
  </si>
  <si>
    <t>SDH Bartovice</t>
  </si>
  <si>
    <t>3:27,75</t>
  </si>
  <si>
    <t>Jan Virec</t>
  </si>
  <si>
    <t>3:30,75</t>
  </si>
  <si>
    <t>David Šproch</t>
  </si>
  <si>
    <t>SDH Kopřivnice</t>
  </si>
  <si>
    <t>3:33,93</t>
  </si>
  <si>
    <t>SDH Petřvald</t>
  </si>
  <si>
    <t>3:36,21</t>
  </si>
  <si>
    <t>Tomáš Onderko</t>
  </si>
  <si>
    <t>3:38,09</t>
  </si>
  <si>
    <t>Pavel Šmíd</t>
  </si>
  <si>
    <t>3:38,79</t>
  </si>
  <si>
    <t>3:41,90</t>
  </si>
  <si>
    <t>SDH Heřmanice</t>
  </si>
  <si>
    <t>3:47,23</t>
  </si>
  <si>
    <t>Dalibor Žídek</t>
  </si>
  <si>
    <t>HZS Nošovice</t>
  </si>
  <si>
    <t>3:57,95</t>
  </si>
  <si>
    <t>Michal Chromý</t>
  </si>
  <si>
    <t>4:00,11</t>
  </si>
  <si>
    <t>Pavel Bartoš</t>
  </si>
  <si>
    <t>4:04,94</t>
  </si>
  <si>
    <t>Jan Šablatura</t>
  </si>
  <si>
    <t>4:08,51</t>
  </si>
  <si>
    <t>Jaroslav Čech</t>
  </si>
  <si>
    <t>4:26,35</t>
  </si>
  <si>
    <t>4:26,56</t>
  </si>
  <si>
    <t>Matěj Folta</t>
  </si>
  <si>
    <t>Marná Snaha</t>
  </si>
  <si>
    <t>9:48,05</t>
  </si>
  <si>
    <t>Rychlí Špunti</t>
  </si>
  <si>
    <t>10:10,48</t>
  </si>
  <si>
    <t>MSK MIX</t>
  </si>
  <si>
    <t>10:45,39</t>
  </si>
  <si>
    <t>Žeravice-Vratimov</t>
  </si>
  <si>
    <t>11:15,09</t>
  </si>
  <si>
    <t>Slovácko</t>
  </si>
  <si>
    <t>11:16,67</t>
  </si>
  <si>
    <t>11:42,07</t>
  </si>
  <si>
    <t>GOGO team</t>
  </si>
  <si>
    <t>12:29,32</t>
  </si>
  <si>
    <t>Lukáš Stankovič</t>
  </si>
  <si>
    <t>Pohár ředitele HZS MSK 2011</t>
  </si>
  <si>
    <t>Vratimov</t>
  </si>
  <si>
    <t>Slezská Harta</t>
  </si>
  <si>
    <t>Horní Lhota</t>
  </si>
  <si>
    <t>Štramberk</t>
  </si>
  <si>
    <t>Ostrava</t>
  </si>
  <si>
    <t>17,618</t>
  </si>
  <si>
    <t>16,982</t>
  </si>
  <si>
    <t>HZS Ostrava-Zábřeh</t>
  </si>
  <si>
    <t>HZS Ostrava-Fifejdy</t>
  </si>
  <si>
    <t>Oprechtice-noční</t>
  </si>
  <si>
    <t>25.6. Svinov</t>
  </si>
  <si>
    <t>Svinov 25.6.2011</t>
  </si>
  <si>
    <t>Dolní Lhota</t>
  </si>
  <si>
    <t>Petřkovice</t>
  </si>
  <si>
    <t>Finále - muži:</t>
  </si>
  <si>
    <t>Finále - ženy:</t>
  </si>
  <si>
    <t>LuBruz</t>
  </si>
  <si>
    <t>LuBruz A</t>
  </si>
  <si>
    <t>LuBruz B</t>
  </si>
  <si>
    <t>Janovice 26.6.2011</t>
  </si>
  <si>
    <t>Veronika Magdoňová</t>
  </si>
  <si>
    <t>Šimon Kopřiva</t>
  </si>
  <si>
    <t>Pavel Kusý</t>
  </si>
  <si>
    <t>Frýdlant n.O. 25.6.2011</t>
  </si>
  <si>
    <t>Kunčice p.O. A</t>
  </si>
  <si>
    <t>Kunčice p.O. B</t>
  </si>
  <si>
    <t>16.270</t>
  </si>
  <si>
    <t>14.292</t>
  </si>
  <si>
    <t>19.410</t>
  </si>
  <si>
    <t>17.465</t>
  </si>
  <si>
    <t>22.633</t>
  </si>
  <si>
    <t>15.380</t>
  </si>
  <si>
    <t>20.539</t>
  </si>
  <si>
    <t>16.587</t>
  </si>
  <si>
    <t>Kamila Janošková</t>
  </si>
  <si>
    <t>Krajské kolo PS</t>
  </si>
  <si>
    <t>Karolinka</t>
  </si>
  <si>
    <t>Baška 25.6.2011</t>
  </si>
  <si>
    <t>Mosty u Jablunkova</t>
  </si>
  <si>
    <t xml:space="preserve">Oprechtice </t>
  </si>
  <si>
    <t>Mistřovice </t>
  </si>
  <si>
    <t xml:space="preserve">Písečná </t>
  </si>
  <si>
    <t xml:space="preserve">Větřkovice </t>
  </si>
  <si>
    <t xml:space="preserve">Trojanovice </t>
  </si>
  <si>
    <t xml:space="preserve">Kozmice A </t>
  </si>
  <si>
    <t xml:space="preserve">Kozmice B </t>
  </si>
  <si>
    <t xml:space="preserve">Svinov B </t>
  </si>
  <si>
    <t xml:space="preserve">Marklovice </t>
  </si>
  <si>
    <t xml:space="preserve">Kojkovice </t>
  </si>
  <si>
    <t xml:space="preserve">Turzovka </t>
  </si>
  <si>
    <t xml:space="preserve">Lubno </t>
  </si>
  <si>
    <t>Metylovice C</t>
  </si>
  <si>
    <t xml:space="preserve">Plesná </t>
  </si>
  <si>
    <t>Hodoňovice A</t>
  </si>
  <si>
    <t>Hodoňovice B</t>
  </si>
  <si>
    <t>Karviná - Hranice</t>
  </si>
  <si>
    <t xml:space="preserve">Jistebník </t>
  </si>
  <si>
    <t>Oprechtice A</t>
  </si>
  <si>
    <t>Oprechtice B</t>
  </si>
  <si>
    <t>Kunčice p.O. </t>
  </si>
  <si>
    <t>Metylovice 2.7.2011</t>
  </si>
  <si>
    <t>Radka Hazuchová</t>
  </si>
  <si>
    <t>Vrbice A</t>
  </si>
  <si>
    <t>Velké Hoštice A</t>
  </si>
  <si>
    <t>Kozmice 35</t>
  </si>
  <si>
    <t>Velké Hoštice B</t>
  </si>
  <si>
    <t>Svoboda</t>
  </si>
  <si>
    <t>PR</t>
  </si>
  <si>
    <t>Turzovka</t>
  </si>
  <si>
    <t>Bartovice - nad 35 let</t>
  </si>
  <si>
    <t>Rychaltice</t>
  </si>
  <si>
    <t xml:space="preserve">  2.7. Metylovice</t>
  </si>
  <si>
    <t xml:space="preserve">  6.7. Rychaltice</t>
  </si>
  <si>
    <t>B: 17.911</t>
  </si>
  <si>
    <t>C: 31.132</t>
  </si>
  <si>
    <t>14.062</t>
  </si>
  <si>
    <t>A: 14.946</t>
  </si>
  <si>
    <t>B: 17.189</t>
  </si>
  <si>
    <t>14.566</t>
  </si>
  <si>
    <t>22.667</t>
  </si>
  <si>
    <t>23.995</t>
  </si>
  <si>
    <t>A: 19.541</t>
  </si>
  <si>
    <t>B: 24.768</t>
  </si>
  <si>
    <t>17.737</t>
  </si>
  <si>
    <t>21.749</t>
  </si>
  <si>
    <t>18.576</t>
  </si>
  <si>
    <t>17.247</t>
  </si>
  <si>
    <t>16.336</t>
  </si>
  <si>
    <t>Rychaltice 6.7.2011</t>
  </si>
  <si>
    <t>Kateřinice</t>
  </si>
  <si>
    <t>A: 15.187</t>
  </si>
  <si>
    <t>15.231</t>
  </si>
  <si>
    <t>18.954</t>
  </si>
  <si>
    <t>16.027</t>
  </si>
  <si>
    <t>Košatka 9.7.2011</t>
  </si>
  <si>
    <t>13,941</t>
  </si>
  <si>
    <t>Orlová</t>
  </si>
  <si>
    <t>Šunychl</t>
  </si>
  <si>
    <t>Vrbice 30.7.2011</t>
  </si>
  <si>
    <t>30.7. Vrbice</t>
  </si>
  <si>
    <t>14.779</t>
  </si>
  <si>
    <t>14.136</t>
  </si>
  <si>
    <t>18.440</t>
  </si>
  <si>
    <t>17.085</t>
  </si>
  <si>
    <t>16.823</t>
  </si>
  <si>
    <t>17.988</t>
  </si>
  <si>
    <t>Skalice A</t>
  </si>
  <si>
    <t>Skalice B</t>
  </si>
  <si>
    <t xml:space="preserve">  7.8. Turzovka</t>
  </si>
  <si>
    <t>13.8. Stará Ves</t>
  </si>
  <si>
    <t>20.8. Větřkovice</t>
  </si>
  <si>
    <t>27.8. Mošnov</t>
  </si>
  <si>
    <t xml:space="preserve">  3.9. Bartovice</t>
  </si>
  <si>
    <t>Petřvaldík 6.8.2011</t>
  </si>
  <si>
    <t>Turzovka 7.8.2011</t>
  </si>
  <si>
    <t>Libhošť</t>
  </si>
  <si>
    <t>Skalité</t>
  </si>
  <si>
    <t>Makov</t>
  </si>
  <si>
    <t>Korňa</t>
  </si>
  <si>
    <t>Kamenná Poruba</t>
  </si>
  <si>
    <t>Malá Bytča</t>
  </si>
  <si>
    <t>Kolárovice</t>
  </si>
  <si>
    <t>Raková</t>
  </si>
  <si>
    <t>Turzovka B</t>
  </si>
  <si>
    <t>Rosina</t>
  </si>
  <si>
    <t>Maršová-Rašov</t>
  </si>
  <si>
    <t>Zákopčie-Ústredie</t>
  </si>
  <si>
    <t>Turzovka A</t>
  </si>
  <si>
    <t>Staškov B</t>
  </si>
  <si>
    <t>Staškov A</t>
  </si>
  <si>
    <t>Zákopčie u Tarabova</t>
  </si>
  <si>
    <t>Čierne</t>
  </si>
  <si>
    <t>14,037</t>
  </si>
  <si>
    <t>14,087</t>
  </si>
  <si>
    <t>14,019</t>
  </si>
  <si>
    <t>14,221</t>
  </si>
  <si>
    <t>14,275</t>
  </si>
  <si>
    <t>14,277</t>
  </si>
  <si>
    <t>14,153</t>
  </si>
  <si>
    <t>14,380</t>
  </si>
  <si>
    <t>14,164</t>
  </si>
  <si>
    <t>14,482</t>
  </si>
  <si>
    <t>14,622</t>
  </si>
  <si>
    <t>14,488</t>
  </si>
  <si>
    <t>14,633</t>
  </si>
  <si>
    <t>14,427</t>
  </si>
  <si>
    <t>14,885</t>
  </si>
  <si>
    <t>14,586</t>
  </si>
  <si>
    <t>15,007</t>
  </si>
  <si>
    <t>14,679</t>
  </si>
  <si>
    <t>15,066</t>
  </si>
  <si>
    <t>13,851</t>
  </si>
  <si>
    <t>15,119</t>
  </si>
  <si>
    <t>14,529</t>
  </si>
  <si>
    <t>15,180</t>
  </si>
  <si>
    <t>14,624</t>
  </si>
  <si>
    <t>15,144</t>
  </si>
  <si>
    <t>15,185</t>
  </si>
  <si>
    <t>14,510</t>
  </si>
  <si>
    <t>15,307</t>
  </si>
  <si>
    <t>15,757</t>
  </si>
  <si>
    <t>14,764</t>
  </si>
  <si>
    <t>15,684</t>
  </si>
  <si>
    <t>15,849</t>
  </si>
  <si>
    <t>16,343</t>
  </si>
  <si>
    <t>15,401</t>
  </si>
  <si>
    <t>16,688</t>
  </si>
  <si>
    <t>14,718</t>
  </si>
  <si>
    <t>16,461</t>
  </si>
  <si>
    <t>16,884</t>
  </si>
  <si>
    <t>17,102</t>
  </si>
  <si>
    <t>15,470</t>
  </si>
  <si>
    <t>14,917</t>
  </si>
  <si>
    <t>17,391</t>
  </si>
  <si>
    <t>17,285</t>
  </si>
  <si>
    <t>17,537</t>
  </si>
  <si>
    <t>17,961</t>
  </si>
  <si>
    <t>17,312</t>
  </si>
  <si>
    <t>18,173</t>
  </si>
  <si>
    <t>17,993</t>
  </si>
  <si>
    <t>18,703</t>
  </si>
  <si>
    <t>14,524</t>
  </si>
  <si>
    <t>19,319</t>
  </si>
  <si>
    <t>19,234</t>
  </si>
  <si>
    <t>19,487</t>
  </si>
  <si>
    <t>19,516</t>
  </si>
  <si>
    <t>18,776</t>
  </si>
  <si>
    <t>16,776</t>
  </si>
  <si>
    <t>17,069</t>
  </si>
  <si>
    <t>16,913</t>
  </si>
  <si>
    <t>17,470</t>
  </si>
  <si>
    <t>18,167</t>
  </si>
  <si>
    <t>17,579</t>
  </si>
  <si>
    <t>17,270</t>
  </si>
  <si>
    <t>17,921</t>
  </si>
  <si>
    <t>18,542</t>
  </si>
  <si>
    <t>18,625</t>
  </si>
  <si>
    <t>18,144</t>
  </si>
  <si>
    <t>19,195</t>
  </si>
  <si>
    <t>17,674</t>
  </si>
  <si>
    <t>20,687</t>
  </si>
  <si>
    <t>20,648</t>
  </si>
  <si>
    <t>21,433</t>
  </si>
  <si>
    <t>21,271</t>
  </si>
  <si>
    <t>22,657</t>
  </si>
  <si>
    <t>MVK Team Staškov</t>
  </si>
  <si>
    <t>14,795</t>
  </si>
  <si>
    <t>14,561</t>
  </si>
  <si>
    <t>14,879</t>
  </si>
  <si>
    <t>14,170</t>
  </si>
  <si>
    <t>14,754</t>
  </si>
  <si>
    <t>14,991</t>
  </si>
  <si>
    <t>14,274</t>
  </si>
  <si>
    <t>14,650</t>
  </si>
  <si>
    <t>15,081</t>
  </si>
  <si>
    <t>14,100</t>
  </si>
  <si>
    <t>15,172</t>
  </si>
  <si>
    <t>15,323</t>
  </si>
  <si>
    <t>15,090</t>
  </si>
  <si>
    <t>15,419</t>
  </si>
  <si>
    <t>15,034</t>
  </si>
  <si>
    <t>15,421</t>
  </si>
  <si>
    <t>14,630</t>
  </si>
  <si>
    <t>15,473</t>
  </si>
  <si>
    <t>14,577</t>
  </si>
  <si>
    <t>14,720</t>
  </si>
  <si>
    <t>15,619</t>
  </si>
  <si>
    <t>15,852</t>
  </si>
  <si>
    <t>15,314</t>
  </si>
  <si>
    <t>15,947</t>
  </si>
  <si>
    <t>15,321</t>
  </si>
  <si>
    <t>15,988</t>
  </si>
  <si>
    <t>15,256</t>
  </si>
  <si>
    <t>16,162</t>
  </si>
  <si>
    <t>15,459</t>
  </si>
  <si>
    <t>16,147</t>
  </si>
  <si>
    <t>16,301</t>
  </si>
  <si>
    <t>16,327</t>
  </si>
  <si>
    <t>15,281</t>
  </si>
  <si>
    <t>15,212</t>
  </si>
  <si>
    <t>16,408</t>
  </si>
  <si>
    <t>15,111</t>
  </si>
  <si>
    <t>16,483</t>
  </si>
  <si>
    <t>16,636</t>
  </si>
  <si>
    <t>14,866</t>
  </si>
  <si>
    <t>17,075</t>
  </si>
  <si>
    <t>15,866</t>
  </si>
  <si>
    <t>17,325</t>
  </si>
  <si>
    <t>17,567</t>
  </si>
  <si>
    <t>17,319</t>
  </si>
  <si>
    <t>16,455</t>
  </si>
  <si>
    <t>17,570</t>
  </si>
  <si>
    <t>17,696</t>
  </si>
  <si>
    <t>17,193</t>
  </si>
  <si>
    <t>18,465</t>
  </si>
  <si>
    <t>18,808</t>
  </si>
  <si>
    <t>19,048</t>
  </si>
  <si>
    <t>20,830</t>
  </si>
  <si>
    <t>20,860</t>
  </si>
  <si>
    <t>23,589</t>
  </si>
  <si>
    <t>22,401</t>
  </si>
  <si>
    <t>40,838</t>
  </si>
  <si>
    <t>40,587</t>
  </si>
  <si>
    <t>17,041</t>
  </si>
  <si>
    <t>16,720</t>
  </si>
  <si>
    <t>14,739</t>
  </si>
  <si>
    <t>15,677</t>
  </si>
  <si>
    <t>17,606</t>
  </si>
  <si>
    <t>18,268</t>
  </si>
  <si>
    <t>18,505</t>
  </si>
  <si>
    <t>19,077</t>
  </si>
  <si>
    <t>19,558</t>
  </si>
  <si>
    <t>19,190</t>
  </si>
  <si>
    <t>19,877</t>
  </si>
  <si>
    <t>20,786</t>
  </si>
  <si>
    <t>20,488</t>
  </si>
  <si>
    <t>21,210</t>
  </si>
  <si>
    <t>17,869</t>
  </si>
  <si>
    <t>18,178</t>
  </si>
  <si>
    <t>21,801</t>
  </si>
  <si>
    <t>21,919</t>
  </si>
  <si>
    <t>22,562</t>
  </si>
  <si>
    <t>23,527</t>
  </si>
  <si>
    <t>24,732</t>
  </si>
  <si>
    <t>26,004</t>
  </si>
  <si>
    <t>32,443</t>
  </si>
  <si>
    <t>28,029</t>
  </si>
  <si>
    <t>19,288</t>
  </si>
  <si>
    <t>20,558</t>
  </si>
  <si>
    <t>Trnávka</t>
  </si>
  <si>
    <t>Stará Ves A</t>
  </si>
  <si>
    <t>Písečná 10.7.2011</t>
  </si>
  <si>
    <t xml:space="preserve">  9.7. Košatka</t>
  </si>
  <si>
    <t>10.7. Písečná</t>
  </si>
  <si>
    <t>18,235 (17,926 LP)</t>
  </si>
  <si>
    <t>Velké Karlovice</t>
  </si>
  <si>
    <t>Horní Suchá</t>
  </si>
  <si>
    <t>Horný Kelčov</t>
  </si>
  <si>
    <t>A: 15.119</t>
  </si>
  <si>
    <t>14.037</t>
  </si>
  <si>
    <t>17.570</t>
  </si>
  <si>
    <t>14.795</t>
  </si>
  <si>
    <t>20.687</t>
  </si>
  <si>
    <t>17.069</t>
  </si>
  <si>
    <t>17.622</t>
  </si>
  <si>
    <t>Tomáš Zobaník</t>
  </si>
  <si>
    <t>Petr Sladký SK</t>
  </si>
  <si>
    <t>Tomáš Bartoň</t>
  </si>
  <si>
    <t>Jakub Šubrt</t>
  </si>
  <si>
    <t>Robert Fischr</t>
  </si>
  <si>
    <t>Michal Galvas</t>
  </si>
  <si>
    <t>Aleš Chromý</t>
  </si>
  <si>
    <t>Radovan Frank</t>
  </si>
  <si>
    <t>Karel Kupka</t>
  </si>
  <si>
    <t>HZS Přerov</t>
  </si>
  <si>
    <t>SK HZS Zlín</t>
  </si>
  <si>
    <t>HZS Třinec</t>
  </si>
  <si>
    <t>HZS Zlín</t>
  </si>
  <si>
    <t>HZS Opava</t>
  </si>
  <si>
    <t>SDH Ostřetín</t>
  </si>
  <si>
    <t>SDH Ostrava-Zábřeh</t>
  </si>
  <si>
    <t>SDH Ostrava-Heřmanice</t>
  </si>
  <si>
    <t>SDH Krásná-Mohelnice</t>
  </si>
  <si>
    <t>SDH Jablunkov</t>
  </si>
  <si>
    <t>5:01,30</t>
  </si>
  <si>
    <t>5:09,61</t>
  </si>
  <si>
    <t>5:19,68</t>
  </si>
  <si>
    <t>5:19,82</t>
  </si>
  <si>
    <t>5:21,44</t>
  </si>
  <si>
    <t>5:25,43</t>
  </si>
  <si>
    <t>5:33,21</t>
  </si>
  <si>
    <t>5:48,44</t>
  </si>
  <si>
    <t>5:51,14</t>
  </si>
  <si>
    <t>5:57,06</t>
  </si>
  <si>
    <t>6:00,07</t>
  </si>
  <si>
    <t>6:02,40</t>
  </si>
  <si>
    <t>6:06,66</t>
  </si>
  <si>
    <t>6:07,20</t>
  </si>
  <si>
    <t>6:11,58</t>
  </si>
  <si>
    <t>6:17,61</t>
  </si>
  <si>
    <t>6:21,67</t>
  </si>
  <si>
    <t>6:23,68</t>
  </si>
  <si>
    <t>6:26,17</t>
  </si>
  <si>
    <t>6:34,39</t>
  </si>
  <si>
    <t>6:36,23</t>
  </si>
  <si>
    <t>6:39,65</t>
  </si>
  <si>
    <t>6:49,69</t>
  </si>
  <si>
    <t>6:52,32</t>
  </si>
  <si>
    <t>7:07,69</t>
  </si>
  <si>
    <t>7:09,23</t>
  </si>
  <si>
    <t>7:22,22</t>
  </si>
  <si>
    <t>7:09,50</t>
  </si>
  <si>
    <t>7:51,03</t>
  </si>
  <si>
    <t>7:51,95</t>
  </si>
  <si>
    <t>7:53,08</t>
  </si>
  <si>
    <t>7:55,54</t>
  </si>
  <si>
    <t>8:00,79</t>
  </si>
  <si>
    <t>8:01,86</t>
  </si>
  <si>
    <t>8:08,40</t>
  </si>
  <si>
    <t>8:36,34</t>
  </si>
  <si>
    <t>8:50,50</t>
  </si>
  <si>
    <t>9:16,49</t>
  </si>
  <si>
    <t>9:21,67</t>
  </si>
  <si>
    <t>HZS Frýdek - Místek</t>
  </si>
  <si>
    <t>TFA Slezská Harta 9.7.2011</t>
  </si>
  <si>
    <t>Melčák Tomáš</t>
  </si>
  <si>
    <t>HZS MSK</t>
  </si>
  <si>
    <t>48</t>
  </si>
  <si>
    <t>5:50,28</t>
  </si>
  <si>
    <t>17</t>
  </si>
  <si>
    <t>6:10,39</t>
  </si>
  <si>
    <t>58</t>
  </si>
  <si>
    <t>6:13,34</t>
  </si>
  <si>
    <t>57</t>
  </si>
  <si>
    <t>7:17,33</t>
  </si>
  <si>
    <t>30</t>
  </si>
  <si>
    <t>10:03,69</t>
  </si>
  <si>
    <t>Tomáš Melčák</t>
  </si>
  <si>
    <t>14.297</t>
  </si>
  <si>
    <t>Kojkovice 16.7.2011</t>
  </si>
  <si>
    <t>17.038</t>
  </si>
  <si>
    <t>17.276</t>
  </si>
  <si>
    <t>Daniela Janošková</t>
  </si>
  <si>
    <t>Nová Ves A</t>
  </si>
  <si>
    <t xml:space="preserve">Fryčovice </t>
  </si>
  <si>
    <t>Nová Ves B</t>
  </si>
  <si>
    <t xml:space="preserve">Baška </t>
  </si>
  <si>
    <t>Karolínka</t>
  </si>
  <si>
    <t xml:space="preserve">Palkovice </t>
  </si>
  <si>
    <t>Nová Ves 23.7.2011</t>
  </si>
  <si>
    <t>Vlčovice</t>
  </si>
  <si>
    <t>Muži nad 35 let</t>
  </si>
  <si>
    <t>Ženy nad 35 let</t>
  </si>
  <si>
    <t>Muži nad 50 let</t>
  </si>
  <si>
    <t>Ženy nad 50 let</t>
  </si>
  <si>
    <t>B: 15.187</t>
  </si>
  <si>
    <t>14.493</t>
  </si>
  <si>
    <t>17.968</t>
  </si>
  <si>
    <t>17.399</t>
  </si>
  <si>
    <t>16.465</t>
  </si>
  <si>
    <t>17.960</t>
  </si>
  <si>
    <t>16.7. Kojkovice</t>
  </si>
  <si>
    <t>23.7. Nová Ves</t>
  </si>
  <si>
    <t>Mistřovice A</t>
  </si>
  <si>
    <t>Mistřovice B</t>
  </si>
  <si>
    <t>Český Těšín-Mosty</t>
  </si>
  <si>
    <t>Kozmice 5.7.2011</t>
  </si>
  <si>
    <t>?</t>
  </si>
  <si>
    <t>Janovice 5.7.2011</t>
  </si>
  <si>
    <t>Gabriela Kubalová</t>
  </si>
  <si>
    <t>Hostování 2010:</t>
  </si>
  <si>
    <t>Helena Šigutová</t>
  </si>
  <si>
    <t>Anna Stodůlková</t>
  </si>
  <si>
    <t>Radomír Herot</t>
  </si>
  <si>
    <t>14,11</t>
  </si>
  <si>
    <t>13,923 (13,414 LP)</t>
  </si>
  <si>
    <t>17,195 (M 16,92571)</t>
  </si>
  <si>
    <t>17,195</t>
  </si>
  <si>
    <t>17,195 (16,608 PP)</t>
  </si>
  <si>
    <t>17,195 (M 16,754)</t>
  </si>
  <si>
    <t>16,450</t>
  </si>
  <si>
    <t>17,488 (M 16,599)</t>
  </si>
  <si>
    <t>400 m štafeta CTIF</t>
  </si>
  <si>
    <t>Mladší</t>
  </si>
  <si>
    <t>Starší</t>
  </si>
  <si>
    <t>Celkově</t>
  </si>
  <si>
    <t>NP</t>
  </si>
  <si>
    <t>1.</t>
  </si>
  <si>
    <t>4.</t>
  </si>
  <si>
    <t>11.</t>
  </si>
  <si>
    <t>3.</t>
  </si>
  <si>
    <t>2.</t>
  </si>
  <si>
    <t>10.</t>
  </si>
  <si>
    <t>6.</t>
  </si>
  <si>
    <t>8.</t>
  </si>
  <si>
    <t>14.</t>
  </si>
  <si>
    <t>5.</t>
  </si>
  <si>
    <t>7.</t>
  </si>
  <si>
    <t>9.</t>
  </si>
  <si>
    <t>20.</t>
  </si>
  <si>
    <t>19.</t>
  </si>
  <si>
    <t>Muži</t>
  </si>
  <si>
    <t>Ženy</t>
  </si>
  <si>
    <t>12.</t>
  </si>
  <si>
    <t>17.</t>
  </si>
  <si>
    <t>Datum</t>
  </si>
  <si>
    <t>Místo</t>
  </si>
  <si>
    <t>Čas</t>
  </si>
  <si>
    <t>Umístění</t>
  </si>
  <si>
    <t>Počet družstev</t>
  </si>
  <si>
    <t>Vítěz (druhý)</t>
  </si>
  <si>
    <t>Jeho čas</t>
  </si>
  <si>
    <t>Vladimír Konvička</t>
  </si>
  <si>
    <t>Vladimír Bílek</t>
  </si>
  <si>
    <t>Jiří Ryška</t>
  </si>
  <si>
    <t>B</t>
  </si>
  <si>
    <t>David Pavelek</t>
  </si>
  <si>
    <t>Radomír Rusina</t>
  </si>
  <si>
    <t>Michal Bílek</t>
  </si>
  <si>
    <t>Rudolf Mališ</t>
  </si>
  <si>
    <t>Pavel Koval</t>
  </si>
  <si>
    <t>Aleš Vyvial</t>
  </si>
  <si>
    <t>Jan Izvorský</t>
  </si>
  <si>
    <t>Luděk Juřica</t>
  </si>
  <si>
    <t>Jana Biskupová</t>
  </si>
  <si>
    <t>Aleš Velička</t>
  </si>
  <si>
    <t>Jan Šigut</t>
  </si>
  <si>
    <t>Starty za metylovská družstva</t>
  </si>
  <si>
    <t>Jméno</t>
  </si>
  <si>
    <t>A</t>
  </si>
  <si>
    <t>Vítězství</t>
  </si>
  <si>
    <t>Úspěšnost</t>
  </si>
  <si>
    <t>Účast</t>
  </si>
  <si>
    <t>Hostování</t>
  </si>
  <si>
    <t>Starty</t>
  </si>
  <si>
    <t>Soutěže</t>
  </si>
  <si>
    <t>SB</t>
  </si>
  <si>
    <t>PB</t>
  </si>
  <si>
    <t>Anna Bílková</t>
  </si>
  <si>
    <t>Zuzana Bílková</t>
  </si>
  <si>
    <t>Pavla Rusinová</t>
  </si>
  <si>
    <t>Denisa Ryšková</t>
  </si>
  <si>
    <t>Gabriela Ryšková</t>
  </si>
  <si>
    <t>Pavel Šigut</t>
  </si>
  <si>
    <t>Soutěž</t>
  </si>
  <si>
    <t>Družstvo</t>
  </si>
  <si>
    <t>Příslušnost cizích závodníků:</t>
  </si>
  <si>
    <t>Nad 35 let</t>
  </si>
  <si>
    <t>Tereza Drmelová</t>
  </si>
  <si>
    <t>Libor Rusina</t>
  </si>
  <si>
    <t>Kristýna Ryšková</t>
  </si>
  <si>
    <t>---</t>
  </si>
  <si>
    <t>Kristýna Pavelková</t>
  </si>
  <si>
    <t>Hadicová štafeta</t>
  </si>
  <si>
    <t>Uzlová štafeta</t>
  </si>
  <si>
    <t>Požární útok</t>
  </si>
  <si>
    <t>Požární útok - CTIF</t>
  </si>
  <si>
    <t>Daniela Kociánová</t>
  </si>
  <si>
    <t>Štafeta dvojic</t>
  </si>
  <si>
    <t>Barbora Šigutová</t>
  </si>
  <si>
    <t>Jan Bílek</t>
  </si>
  <si>
    <t>Markéta Hájková</t>
  </si>
  <si>
    <t>Jakub Konvička</t>
  </si>
  <si>
    <t>Markéta Wolfová</t>
  </si>
  <si>
    <t>13,923</t>
  </si>
  <si>
    <t>14,995 (14,761 PP)</t>
  </si>
  <si>
    <t>14,115</t>
  </si>
  <si>
    <t>Body</t>
  </si>
  <si>
    <t>13.</t>
  </si>
  <si>
    <t>18.</t>
  </si>
  <si>
    <t>29.</t>
  </si>
  <si>
    <t>Monika Schmidová</t>
  </si>
  <si>
    <t>Martin Koliba</t>
  </si>
  <si>
    <t>ŽB</t>
  </si>
  <si>
    <t>ŽA</t>
  </si>
  <si>
    <t>MB</t>
  </si>
  <si>
    <t>MA</t>
  </si>
  <si>
    <t>Martin Březina</t>
  </si>
  <si>
    <t>14,194</t>
  </si>
  <si>
    <t>15.</t>
  </si>
  <si>
    <t>16.</t>
  </si>
  <si>
    <t>21.</t>
  </si>
  <si>
    <t>22.</t>
  </si>
  <si>
    <t>25.</t>
  </si>
  <si>
    <t>26.</t>
  </si>
  <si>
    <t>Kateřina Pečinková</t>
  </si>
  <si>
    <t>Jakub Pečinka</t>
  </si>
  <si>
    <t>23.</t>
  </si>
  <si>
    <t>24.</t>
  </si>
  <si>
    <t>27.</t>
  </si>
  <si>
    <t>Andrea Dostalíková</t>
  </si>
  <si>
    <t xml:space="preserve">  8.5. Okrsková soutěž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</si>
  <si>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</si>
  <si>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</si>
  <si>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</si>
  <si>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</si>
  <si>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</si>
  <si>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</si>
  <si>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</si>
  <si>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</si>
  <si>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</si>
  <si>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</si>
  <si>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</si>
  <si>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</si>
  <si>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</si>
  <si>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</si>
  <si>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</si>
  <si>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</si>
  <si>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Alexandr Pyšík</t>
  </si>
  <si>
    <t>Dušan Plodr</t>
  </si>
  <si>
    <t>Zbyněk Kadlčík</t>
  </si>
  <si>
    <t>Václav Janů</t>
  </si>
  <si>
    <t>SDH Kněžpole</t>
  </si>
  <si>
    <t>HZS Středočeského kraje</t>
  </si>
  <si>
    <t>Jan Klepáč</t>
  </si>
  <si>
    <t>Josef Vlk</t>
  </si>
  <si>
    <t>Martin Nováček</t>
  </si>
  <si>
    <t>SDH Žeravice</t>
  </si>
  <si>
    <t>Aleš Baklík</t>
  </si>
  <si>
    <t>Martin Pohanka</t>
  </si>
  <si>
    <t>Jednotka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</si>
  <si>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</si>
  <si>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</si>
  <si>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</si>
  <si>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</si>
  <si>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</si>
  <si>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</si>
  <si>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</si>
  <si>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</si>
  <si>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</si>
  <si>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</si>
  <si>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</si>
  <si>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</si>
  <si>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</si>
  <si>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</si>
  <si>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</si>
  <si>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</si>
  <si>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TFA Větřkovice 1.10.2011</t>
  </si>
  <si>
    <t>SDH Vítkov</t>
  </si>
  <si>
    <t>Daniel Hluchý</t>
  </si>
  <si>
    <t>Jan Knězů</t>
  </si>
  <si>
    <t>Tomáš Schlossarek</t>
  </si>
  <si>
    <t>Lubomír Buchwald</t>
  </si>
  <si>
    <t>Ivan Bednařík</t>
  </si>
  <si>
    <t>Petr Blaheta</t>
  </si>
  <si>
    <t>Karel Žilinský</t>
  </si>
  <si>
    <t>2:58,24</t>
  </si>
  <si>
    <t>2:58,43</t>
  </si>
  <si>
    <t>3:01,88</t>
  </si>
  <si>
    <t>3:23,25</t>
  </si>
  <si>
    <t>3:35,61</t>
  </si>
  <si>
    <t>3:37,23</t>
  </si>
  <si>
    <t>3:37,96</t>
  </si>
  <si>
    <t>3:43,42</t>
  </si>
  <si>
    <t>3:50,68</t>
  </si>
  <si>
    <t>3:54,59</t>
  </si>
  <si>
    <t>4:03,84</t>
  </si>
  <si>
    <t>4:04,59</t>
  </si>
  <si>
    <t>4:16,65</t>
  </si>
  <si>
    <t>4:21,29</t>
  </si>
  <si>
    <t>4:28,83</t>
  </si>
  <si>
    <t>4:38,66</t>
  </si>
  <si>
    <r>
      <t xml:space="preserve">Soupiska: </t>
    </r>
    <r>
      <rPr>
        <sz val="10"/>
        <rFont val="Arial"/>
        <family val="2"/>
      </rPr>
      <t>hadicová št.</t>
    </r>
  </si>
  <si>
    <t>Markéta Platzerová</t>
  </si>
  <si>
    <r>
      <t>Soupiska:</t>
    </r>
    <r>
      <rPr>
        <sz val="10"/>
        <rFont val="Arial"/>
        <family val="2"/>
      </rPr>
      <t xml:space="preserve"> uzlová št.</t>
    </r>
  </si>
  <si>
    <t>Markéta Wolfová za Petřavaldík</t>
  </si>
  <si>
    <t>Barbora Šigutová za Kozlovice</t>
  </si>
  <si>
    <t>Kristýna Ryšková za Frýdek</t>
  </si>
  <si>
    <t>Denisa Ryšková za Frýdek</t>
  </si>
  <si>
    <t>Hana Králová za Novou Ves</t>
  </si>
  <si>
    <t>Aleš Vyvial za Novou Ves</t>
  </si>
  <si>
    <t>Rudolf Mališ za HZSP Letiště Ostrava, a.s.</t>
  </si>
  <si>
    <t>Rudolf Mališ za HZS Letiště Ostrava</t>
  </si>
  <si>
    <t>muži A</t>
  </si>
  <si>
    <t>muži B</t>
  </si>
  <si>
    <t>muži C</t>
  </si>
  <si>
    <t>ženy A</t>
  </si>
  <si>
    <t>ženy B</t>
  </si>
  <si>
    <t>nad 35 let</t>
  </si>
  <si>
    <t>hostování v cizích družstvech</t>
  </si>
  <si>
    <t>počet startů na soutěžích</t>
  </si>
  <si>
    <t>počet absolvovaných soutěží v roce 2011</t>
  </si>
  <si>
    <t>počet vítězství</t>
  </si>
  <si>
    <t>úspěšnost = počet vítězství / počet startů</t>
  </si>
  <si>
    <t>účast = počet startů / počet všech soutěží daného družstva</t>
  </si>
  <si>
    <t>nejlepší osobní čas roku</t>
  </si>
  <si>
    <t>osobní rekord</t>
  </si>
  <si>
    <t>vítězství v ženské kategorii</t>
  </si>
  <si>
    <t>vítězství v mužské kategorii</t>
  </si>
  <si>
    <t>vítězství v kategorii nad 35 let</t>
  </si>
  <si>
    <t>počet startů na dané soutěži</t>
  </si>
  <si>
    <t>starty</t>
  </si>
  <si>
    <t>soutěže</t>
  </si>
  <si>
    <t>vítězství</t>
  </si>
  <si>
    <t>všechny starty na soutěžích, kterých se zúčastnila metylovská družstva</t>
  </si>
  <si>
    <t>počet absolvovaných soutěží, kterých se zúčastnila metylovská družstva</t>
  </si>
  <si>
    <t>počet vítězství na soutěžích, kterých se zúčastnila metylovská družstva</t>
  </si>
  <si>
    <t>účast</t>
  </si>
  <si>
    <t>soutěže / počet soutěží, která absolvovala metylovská družstva</t>
  </si>
  <si>
    <t>mimo</t>
  </si>
  <si>
    <t>soutěže, kterých se neúčastnila metylovská družstva - metylovští závodníci hostovali v cizích týmech</t>
  </si>
  <si>
    <t>mladší žáci</t>
  </si>
  <si>
    <t>starší žáci</t>
  </si>
  <si>
    <t>dorost</t>
  </si>
  <si>
    <t>hostování metylovských závodníků v cizích družstvech</t>
  </si>
  <si>
    <t>počet všech startů v roce 2011</t>
  </si>
  <si>
    <t>závod požární všestrannosti - koná se vždy na podzim předcházejícího roku</t>
  </si>
  <si>
    <t>Soutěže nad 35 let v roce 2011</t>
  </si>
  <si>
    <t>Pstruží (nad 40)</t>
  </si>
  <si>
    <t>Aleš Vyvial za Bystré</t>
  </si>
  <si>
    <t>Zuzana Bílková za Marklovice</t>
  </si>
  <si>
    <t>Denisa Ryšková za Novou Ves</t>
  </si>
  <si>
    <t>Barbora Šigutová za Marklovice</t>
  </si>
  <si>
    <t>Markéta Wolfová za Petřvaldík</t>
  </si>
  <si>
    <t>Anna Bílková za Mistřovice</t>
  </si>
  <si>
    <t>Michal Bílek za Karvinou-Louky</t>
  </si>
  <si>
    <t>Jiří Ryška za Turzovku</t>
  </si>
  <si>
    <t>Vladimír Konvička za Bartovice - nad 35 let</t>
  </si>
  <si>
    <t>Barbora Šigutová za Mistřovice</t>
  </si>
  <si>
    <t>Denisa Ryšková za Petřvaldík</t>
  </si>
  <si>
    <t>Denisa Ryšková za Starou Ves</t>
  </si>
  <si>
    <t>Hana Králová za Novou Ves B</t>
  </si>
  <si>
    <t>Denisa Ryšková za Novou Ves B</t>
  </si>
  <si>
    <t>Zuzana Bílková za Bystré</t>
  </si>
  <si>
    <t>Zuzana Bílková za Kozmice</t>
  </si>
  <si>
    <t>Aleš Velička za Mošnov</t>
  </si>
  <si>
    <t>Kristýna Ryšková za Kunčice p.O.</t>
  </si>
  <si>
    <t>Barbora Šigutová za Kunčice p.O.</t>
  </si>
  <si>
    <t>Markéta Wolfová za All Stars ženy C</t>
  </si>
  <si>
    <t>Barbora Šigutová za Albrechtice</t>
  </si>
  <si>
    <t>levý proud - shoz u proudařů</t>
  </si>
  <si>
    <t>pravý proud - shoz u proudařů</t>
  </si>
  <si>
    <t>M</t>
  </si>
  <si>
    <t>v mužském družstvu</t>
  </si>
  <si>
    <t>17,034 (Pst)</t>
  </si>
  <si>
    <t>Pst</t>
  </si>
  <si>
    <t>Pstruží nad 40 let - specifická trať</t>
  </si>
  <si>
    <t>2B</t>
  </si>
  <si>
    <t>regulérní trať na 2B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</si>
</sst>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/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_K_č"/>
    <numFmt numFmtId="171" formatCode="h:mm:ss;@"/>
    <numFmt numFmtId="172" formatCode="[h]:mm:ss;@"/>
    <numFmt numFmtId="173" formatCode="mm:ss.0;@"/>
    <numFmt numFmtId="174" formatCode="00.000"/>
    <numFmt numFmtId="175" formatCode="[$€-2]\ #\ ##,000_);[Red]\([$€-2]\ #\ ##,000\)"/>
    <numFmt numFmtId="176" formatCode="0.000;[Red]0.000"/>
    <numFmt numFmtId="177" formatCode="#,##0.0\ &quot;Kč&quot;"/>
    <numFmt numFmtId="178" formatCode="#,##0.0"/>
    <numFmt numFmtId="179" formatCode="#.##"/>
    <numFmt numFmtId="180" formatCode="hh:mm"/>
    <numFmt numFmtId="181" formatCode="0\."/>
    <numFmt numFmtId="182" formatCode="0.00;[Red]0.00"/>
    <numFmt numFmtId="183" formatCode="m:ss.00;@"/>
    <numFmt numFmtId="184" formatCode="0.0000"/>
    <numFmt numFmtId="185" formatCode="mm:ss.00"/>
    <numFmt numFmtId="186" formatCode="m:ss.00"/>
    <numFmt numFmtId="187" formatCode="m:ss.0"/>
    <numFmt numFmtId="188" formatCode="mm\,ss.0"/>
    <numFmt numFmtId="189" formatCode="h:mm:ss.0"/>
    <numFmt numFmtId="190" formatCode="hh:mm:ss"/>
    <numFmt numFmtId="191" formatCode="m:ss"/>
    <numFmt numFmtId="192" formatCode="mmm\ dd"/>
    <numFmt numFmtId="193" formatCode="d/m;@"/>
    <numFmt numFmtId="194" formatCode="0&quot;.&quot;"/>
  </numFmts>
  <fonts count="7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 CE"/>
      <family val="2"/>
    </font>
    <font>
      <b/>
      <sz val="20"/>
      <name val="Arial CE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23"/>
      <name val="Arial CE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2"/>
      <name val="Times New Roman"/>
      <family val="1"/>
    </font>
    <font>
      <u val="single"/>
      <sz val="10"/>
      <name val="Arial"/>
      <family val="2"/>
    </font>
    <font>
      <sz val="12"/>
      <name val="Arial CE"/>
      <family val="0"/>
    </font>
    <font>
      <sz val="8"/>
      <color indexed="63"/>
      <name val="Tahoma"/>
      <family val="2"/>
    </font>
    <font>
      <strike/>
      <sz val="10"/>
      <name val="Arial CE"/>
      <family val="0"/>
    </font>
    <font>
      <b/>
      <strike/>
      <sz val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7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0" fontId="0" fillId="0" borderId="16" xfId="0" applyNumberFormat="1" applyFont="1" applyBorder="1" applyAlignment="1">
      <alignment horizontal="right"/>
    </xf>
    <xf numFmtId="10" fontId="0" fillId="0" borderId="17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10" fontId="0" fillId="0" borderId="19" xfId="0" applyNumberFormat="1" applyFont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16" xfId="0" applyFont="1" applyBorder="1" applyAlignment="1">
      <alignment textRotation="90"/>
    </xf>
    <xf numFmtId="0" fontId="6" fillId="0" borderId="16" xfId="0" applyFont="1" applyFill="1" applyBorder="1" applyAlignment="1">
      <alignment horizontal="center" textRotation="90"/>
    </xf>
    <xf numFmtId="0" fontId="6" fillId="0" borderId="16" xfId="0" applyNumberFormat="1" applyFont="1" applyFill="1" applyBorder="1" applyAlignment="1">
      <alignment horizontal="center" textRotation="90"/>
    </xf>
    <xf numFmtId="0" fontId="6" fillId="0" borderId="16" xfId="0" applyNumberFormat="1" applyFont="1" applyBorder="1" applyAlignment="1">
      <alignment horizontal="center" textRotation="90"/>
    </xf>
    <xf numFmtId="0" fontId="6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10" fontId="0" fillId="0" borderId="18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0" fillId="0" borderId="23" xfId="0" applyNumberFormat="1" applyFont="1" applyBorder="1" applyAlignment="1">
      <alignment horizontal="left"/>
    </xf>
    <xf numFmtId="49" fontId="0" fillId="0" borderId="23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49" fontId="0" fillId="0" borderId="0" xfId="0" applyNumberFormat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5" fillId="0" borderId="24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 textRotation="90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14" xfId="0" applyNumberFormat="1" applyBorder="1" applyAlignment="1">
      <alignment horizontal="left"/>
    </xf>
    <xf numFmtId="10" fontId="5" fillId="0" borderId="16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0" fillId="0" borderId="29" xfId="0" applyFont="1" applyFill="1" applyBorder="1" applyAlignment="1" applyProtection="1">
      <alignment horizontal="center" textRotation="90"/>
      <protection locked="0"/>
    </xf>
    <xf numFmtId="0" fontId="0" fillId="0" borderId="30" xfId="0" applyFont="1" applyFill="1" applyBorder="1" applyAlignment="1" applyProtection="1">
      <alignment horizontal="center" textRotation="90"/>
      <protection locked="0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23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 applyProtection="1">
      <alignment horizontal="center" textRotation="90"/>
      <protection locked="0"/>
    </xf>
    <xf numFmtId="0" fontId="0" fillId="0" borderId="13" xfId="0" applyFont="1" applyFill="1" applyBorder="1" applyAlignment="1" applyProtection="1">
      <alignment horizontal="center" textRotation="90"/>
      <protection locked="0"/>
    </xf>
    <xf numFmtId="164" fontId="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3" xfId="0" applyNumberFormat="1" applyFill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0" fontId="0" fillId="0" borderId="35" xfId="0" applyNumberFormat="1" applyFont="1" applyBorder="1" applyAlignment="1">
      <alignment horizontal="right"/>
    </xf>
    <xf numFmtId="10" fontId="0" fillId="0" borderId="36" xfId="0" applyNumberFormat="1" applyFont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10" fontId="0" fillId="0" borderId="0" xfId="0" applyNumberFormat="1" applyBorder="1" applyAlignment="1">
      <alignment horizontal="left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/>
    </xf>
    <xf numFmtId="49" fontId="0" fillId="33" borderId="36" xfId="0" applyNumberForma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10" fontId="0" fillId="0" borderId="37" xfId="0" applyNumberFormat="1" applyFont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10" fontId="0" fillId="0" borderId="0" xfId="0" applyNumberFormat="1" applyBorder="1" applyAlignment="1">
      <alignment/>
    </xf>
    <xf numFmtId="164" fontId="0" fillId="0" borderId="23" xfId="0" applyNumberFormat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textRotation="90"/>
    </xf>
    <xf numFmtId="0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0" fontId="0" fillId="0" borderId="24" xfId="0" applyNumberFormat="1" applyFont="1" applyBorder="1" applyAlignment="1">
      <alignment horizontal="right"/>
    </xf>
    <xf numFmtId="10" fontId="0" fillId="0" borderId="38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17" xfId="0" applyFont="1" applyFill="1" applyBorder="1" applyAlignment="1">
      <alignment horizontal="center" textRotation="9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1" fillId="0" borderId="49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48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48" xfId="0" applyFont="1" applyFill="1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47" xfId="0" applyFont="1" applyFill="1" applyBorder="1" applyAlignment="1" applyProtection="1">
      <alignment/>
      <protection locked="0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0" fontId="0" fillId="0" borderId="50" xfId="0" applyNumberFormat="1" applyFont="1" applyBorder="1" applyAlignment="1">
      <alignment horizontal="right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vertical="center"/>
    </xf>
    <xf numFmtId="0" fontId="16" fillId="0" borderId="22" xfId="0" applyFont="1" applyFill="1" applyBorder="1" applyAlignment="1" applyProtection="1">
      <alignment horizontal="center" textRotation="90"/>
      <protection locked="0"/>
    </xf>
    <xf numFmtId="0" fontId="17" fillId="0" borderId="14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4" fontId="0" fillId="0" borderId="15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4" borderId="16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left" vertical="center"/>
    </xf>
    <xf numFmtId="0" fontId="0" fillId="0" borderId="48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49" fontId="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0" fontId="5" fillId="0" borderId="16" xfId="0" applyFont="1" applyFill="1" applyBorder="1" applyAlignment="1" applyProtection="1">
      <alignment vertical="center"/>
      <protection locked="0"/>
    </xf>
    <xf numFmtId="2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 locked="0"/>
    </xf>
    <xf numFmtId="1" fontId="5" fillId="0" borderId="16" xfId="0" applyNumberFormat="1" applyFont="1" applyBorder="1" applyAlignment="1" applyProtection="1">
      <alignment horizontal="center" vertical="center"/>
      <protection hidden="1" locked="0"/>
    </xf>
    <xf numFmtId="2" fontId="5" fillId="0" borderId="17" xfId="0" applyNumberFormat="1" applyFont="1" applyBorder="1" applyAlignment="1" applyProtection="1">
      <alignment horizontal="center" vertical="center"/>
      <protection hidden="1" locked="0"/>
    </xf>
    <xf numFmtId="0" fontId="5" fillId="0" borderId="18" xfId="0" applyFont="1" applyBorder="1" applyAlignment="1" applyProtection="1">
      <alignment horizontal="left" vertical="center"/>
      <protection hidden="1"/>
    </xf>
    <xf numFmtId="2" fontId="5" fillId="0" borderId="18" xfId="0" applyNumberFormat="1" applyFont="1" applyBorder="1" applyAlignment="1" applyProtection="1">
      <alignment horizontal="center" vertical="center"/>
      <protection hidden="1" locked="0"/>
    </xf>
    <xf numFmtId="1" fontId="5" fillId="0" borderId="18" xfId="0" applyNumberFormat="1" applyFont="1" applyBorder="1" applyAlignment="1" applyProtection="1">
      <alignment horizontal="center" vertical="center"/>
      <protection hidden="1" locked="0"/>
    </xf>
    <xf numFmtId="2" fontId="5" fillId="0" borderId="19" xfId="0" applyNumberFormat="1" applyFont="1" applyBorder="1" applyAlignment="1" applyProtection="1">
      <alignment horizontal="center" vertical="center"/>
      <protection hidden="1" locked="0"/>
    </xf>
    <xf numFmtId="2" fontId="5" fillId="0" borderId="17" xfId="0" applyNumberFormat="1" applyFont="1" applyFill="1" applyBorder="1" applyAlignment="1" applyProtection="1">
      <alignment horizontal="center" vertical="center"/>
      <protection hidden="1"/>
    </xf>
    <xf numFmtId="2" fontId="5" fillId="0" borderId="19" xfId="0" applyNumberFormat="1" applyFont="1" applyFill="1" applyBorder="1" applyAlignment="1" applyProtection="1">
      <alignment horizontal="center" vertical="center"/>
      <protection hidden="1"/>
    </xf>
    <xf numFmtId="2" fontId="18" fillId="0" borderId="51" xfId="0" applyNumberFormat="1" applyFont="1" applyBorder="1" applyAlignment="1">
      <alignment vertical="center"/>
    </xf>
    <xf numFmtId="1" fontId="5" fillId="0" borderId="52" xfId="0" applyNumberFormat="1" applyFont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0" fontId="5" fillId="0" borderId="18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0" fontId="0" fillId="0" borderId="45" xfId="0" applyNumberFormat="1" applyFont="1" applyBorder="1" applyAlignment="1">
      <alignment horizontal="right"/>
    </xf>
    <xf numFmtId="0" fontId="0" fillId="0" borderId="18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left"/>
    </xf>
    <xf numFmtId="0" fontId="0" fillId="0" borderId="26" xfId="0" applyNumberFormat="1" applyFont="1" applyFill="1" applyBorder="1" applyAlignment="1">
      <alignment horizontal="center"/>
    </xf>
    <xf numFmtId="49" fontId="0" fillId="0" borderId="53" xfId="0" applyNumberFormat="1" applyBorder="1" applyAlignment="1">
      <alignment horizontal="left"/>
    </xf>
    <xf numFmtId="49" fontId="0" fillId="0" borderId="54" xfId="0" applyNumberFormat="1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10" fontId="0" fillId="0" borderId="56" xfId="0" applyNumberFormat="1" applyFont="1" applyBorder="1" applyAlignment="1">
      <alignment horizontal="right"/>
    </xf>
    <xf numFmtId="10" fontId="0" fillId="0" borderId="57" xfId="0" applyNumberFormat="1" applyFont="1" applyBorder="1" applyAlignment="1">
      <alignment horizontal="right"/>
    </xf>
    <xf numFmtId="0" fontId="0" fillId="0" borderId="56" xfId="0" applyNumberFormat="1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49" fontId="0" fillId="0" borderId="52" xfId="0" applyNumberFormat="1" applyBorder="1" applyAlignment="1">
      <alignment horizontal="left"/>
    </xf>
    <xf numFmtId="0" fontId="0" fillId="0" borderId="5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5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60" xfId="0" applyNumberFormat="1" applyBorder="1" applyAlignment="1">
      <alignment horizontal="left"/>
    </xf>
    <xf numFmtId="49" fontId="0" fillId="0" borderId="61" xfId="0" applyNumberFormat="1" applyBorder="1" applyAlignment="1">
      <alignment horizontal="left"/>
    </xf>
    <xf numFmtId="49" fontId="0" fillId="0" borderId="62" xfId="0" applyNumberFormat="1" applyBorder="1" applyAlignment="1">
      <alignment horizontal="left"/>
    </xf>
    <xf numFmtId="1" fontId="19" fillId="35" borderId="63" xfId="0" applyNumberFormat="1" applyFont="1" applyFill="1" applyBorder="1" applyAlignment="1">
      <alignment vertical="center"/>
    </xf>
    <xf numFmtId="1" fontId="18" fillId="0" borderId="51" xfId="0" applyNumberFormat="1" applyFont="1" applyBorder="1" applyAlignment="1">
      <alignment vertical="center"/>
    </xf>
    <xf numFmtId="164" fontId="5" fillId="0" borderId="49" xfId="0" applyNumberFormat="1" applyFont="1" applyBorder="1" applyAlignment="1">
      <alignment vertical="center"/>
    </xf>
    <xf numFmtId="49" fontId="5" fillId="0" borderId="5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1" fontId="18" fillId="0" borderId="48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vertical="center"/>
    </xf>
    <xf numFmtId="49" fontId="15" fillId="0" borderId="24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hidden="1"/>
    </xf>
    <xf numFmtId="0" fontId="15" fillId="0" borderId="16" xfId="0" applyFont="1" applyBorder="1" applyAlignment="1" applyProtection="1">
      <alignment horizontal="left" vertical="center"/>
      <protection hidden="1"/>
    </xf>
    <xf numFmtId="2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49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2" fontId="19" fillId="35" borderId="63" xfId="0" applyNumberFormat="1" applyFont="1" applyFill="1" applyBorder="1" applyAlignment="1">
      <alignment vertical="center"/>
    </xf>
    <xf numFmtId="2" fontId="19" fillId="35" borderId="64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164" fontId="20" fillId="35" borderId="63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" fontId="5" fillId="0" borderId="5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vertical="center"/>
    </xf>
    <xf numFmtId="164" fontId="18" fillId="0" borderId="51" xfId="0" applyNumberFormat="1" applyFont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horizont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left" vertical="center"/>
    </xf>
    <xf numFmtId="164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164" fontId="5" fillId="0" borderId="20" xfId="0" applyNumberFormat="1" applyFont="1" applyBorder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5" fillId="0" borderId="16" xfId="0" applyNumberFormat="1" applyFont="1" applyBorder="1" applyAlignment="1">
      <alignment horizontal="left" vertical="center"/>
    </xf>
    <xf numFmtId="164" fontId="15" fillId="0" borderId="51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164" fontId="5" fillId="0" borderId="16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164" fontId="5" fillId="0" borderId="18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19" fillId="35" borderId="6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5" borderId="64" xfId="0" applyFont="1" applyFill="1" applyBorder="1" applyAlignment="1" applyProtection="1">
      <alignment vertical="center"/>
      <protection locked="0"/>
    </xf>
    <xf numFmtId="1" fontId="19" fillId="35" borderId="64" xfId="0" applyNumberFormat="1" applyFont="1" applyFill="1" applyBorder="1" applyAlignment="1">
      <alignment horizontal="center" vertical="center"/>
    </xf>
    <xf numFmtId="1" fontId="19" fillId="35" borderId="6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19" fillId="35" borderId="65" xfId="0" applyNumberFormat="1" applyFont="1" applyFill="1" applyBorder="1" applyAlignment="1">
      <alignment horizontal="center" vertical="center"/>
    </xf>
    <xf numFmtId="0" fontId="19" fillId="35" borderId="6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8" fillId="0" borderId="51" xfId="0" applyFont="1" applyFill="1" applyBorder="1" applyAlignment="1" applyProtection="1">
      <alignment vertical="center"/>
      <protection locked="0"/>
    </xf>
    <xf numFmtId="0" fontId="5" fillId="0" borderId="49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8" fillId="0" borderId="51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2" fontId="5" fillId="0" borderId="49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0" fontId="18" fillId="0" borderId="51" xfId="0" applyFont="1" applyBorder="1" applyAlignment="1">
      <alignment vertical="center"/>
    </xf>
    <xf numFmtId="164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49" xfId="0" applyNumberFormat="1" applyFont="1" applyFill="1" applyBorder="1" applyAlignment="1" applyProtection="1">
      <alignment vertical="center"/>
      <protection locked="0"/>
    </xf>
    <xf numFmtId="0" fontId="5" fillId="0" borderId="49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vertical="center"/>
    </xf>
    <xf numFmtId="1" fontId="18" fillId="0" borderId="51" xfId="0" applyNumberFormat="1" applyFont="1" applyBorder="1" applyAlignment="1">
      <alignment horizontal="center" vertical="center"/>
    </xf>
    <xf numFmtId="0" fontId="18" fillId="0" borderId="48" xfId="0" applyFont="1" applyFill="1" applyBorder="1" applyAlignment="1" applyProtection="1">
      <alignment vertical="center"/>
      <protection locked="0"/>
    </xf>
    <xf numFmtId="2" fontId="5" fillId="0" borderId="66" xfId="0" applyNumberFormat="1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2" fontId="5" fillId="0" borderId="16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164" fontId="5" fillId="0" borderId="16" xfId="0" applyNumberFormat="1" applyFont="1" applyFill="1" applyBorder="1" applyAlignment="1" applyProtection="1">
      <alignment horizontal="center" vertical="center"/>
      <protection locked="0"/>
    </xf>
    <xf numFmtId="2" fontId="15" fillId="0" borderId="15" xfId="0" applyNumberFormat="1" applyFont="1" applyBorder="1" applyAlignment="1">
      <alignment vertical="center"/>
    </xf>
    <xf numFmtId="0" fontId="15" fillId="0" borderId="25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49" fontId="1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" fontId="5" fillId="0" borderId="15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vertical="center"/>
    </xf>
    <xf numFmtId="0" fontId="15" fillId="0" borderId="16" xfId="0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164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59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vertical="center"/>
    </xf>
    <xf numFmtId="49" fontId="15" fillId="0" borderId="17" xfId="0" applyNumberFormat="1" applyFont="1" applyFill="1" applyBorder="1" applyAlignment="1">
      <alignment horizontal="center" vertical="center"/>
    </xf>
    <xf numFmtId="2" fontId="5" fillId="0" borderId="67" xfId="0" applyNumberFormat="1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left" vertical="center"/>
      <protection hidden="1"/>
    </xf>
    <xf numFmtId="1" fontId="5" fillId="0" borderId="35" xfId="0" applyNumberFormat="1" applyFont="1" applyFill="1" applyBorder="1" applyAlignment="1" applyProtection="1">
      <alignment horizontal="center" vertical="center"/>
      <protection hidden="1"/>
    </xf>
    <xf numFmtId="1" fontId="5" fillId="0" borderId="36" xfId="0" applyNumberFormat="1" applyFont="1" applyFill="1" applyBorder="1" applyAlignment="1" applyProtection="1">
      <alignment horizontal="center" vertical="center"/>
      <protection hidden="1"/>
    </xf>
    <xf numFmtId="1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64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Border="1" applyAlignment="1">
      <alignment horizontal="center" vertical="center"/>
    </xf>
    <xf numFmtId="2" fontId="5" fillId="0" borderId="59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16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40" xfId="0" applyNumberFormat="1" applyFont="1" applyFill="1" applyBorder="1" applyAlignment="1" applyProtection="1">
      <alignment horizontal="center" vertical="center"/>
      <protection hidden="1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hidden="1"/>
    </xf>
    <xf numFmtId="1" fontId="5" fillId="0" borderId="16" xfId="0" applyNumberFormat="1" applyFont="1" applyFill="1" applyBorder="1" applyAlignment="1" applyProtection="1">
      <alignment horizontal="center" vertical="center"/>
      <protection hidden="1"/>
    </xf>
    <xf numFmtId="1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5" fillId="0" borderId="6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vertical="center"/>
    </xf>
    <xf numFmtId="164" fontId="5" fillId="0" borderId="36" xfId="0" applyNumberFormat="1" applyFont="1" applyBorder="1" applyAlignment="1">
      <alignment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/>
      <protection locked="0"/>
    </xf>
    <xf numFmtId="1" fontId="15" fillId="0" borderId="16" xfId="0" applyNumberFormat="1" applyFont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2" fontId="5" fillId="0" borderId="17" xfId="0" applyNumberFormat="1" applyFont="1" applyBorder="1" applyAlignment="1">
      <alignment vertical="center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>
      <alignment vertical="center"/>
    </xf>
    <xf numFmtId="2" fontId="15" fillId="0" borderId="16" xfId="0" applyNumberFormat="1" applyFont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18" fillId="0" borderId="48" xfId="0" applyFont="1" applyFill="1" applyBorder="1" applyAlignment="1">
      <alignment vertical="center"/>
    </xf>
    <xf numFmtId="49" fontId="5" fillId="0" borderId="66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 applyProtection="1">
      <alignment horizontal="center" vertical="center"/>
      <protection hidden="1"/>
    </xf>
    <xf numFmtId="0" fontId="15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 applyProtection="1">
      <alignment vertical="center"/>
      <protection locked="0"/>
    </xf>
    <xf numFmtId="2" fontId="15" fillId="0" borderId="17" xfId="0" applyNumberFormat="1" applyFont="1" applyBorder="1" applyAlignment="1">
      <alignment vertical="center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2" fontId="15" fillId="0" borderId="25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vertical="center"/>
    </xf>
    <xf numFmtId="18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 applyProtection="1">
      <alignment vertical="center"/>
      <protection locked="0"/>
    </xf>
    <xf numFmtId="2" fontId="5" fillId="0" borderId="19" xfId="0" applyNumberFormat="1" applyFont="1" applyBorder="1" applyAlignment="1">
      <alignment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left" vertical="center"/>
      <protection hidden="1"/>
    </xf>
    <xf numFmtId="1" fontId="15" fillId="0" borderId="16" xfId="0" applyNumberFormat="1" applyFont="1" applyFill="1" applyBorder="1" applyAlignment="1" applyProtection="1">
      <alignment horizontal="center" vertical="center"/>
      <protection hidden="1"/>
    </xf>
    <xf numFmtId="1" fontId="15" fillId="0" borderId="17" xfId="0" applyNumberFormat="1" applyFont="1" applyFill="1" applyBorder="1" applyAlignment="1" applyProtection="1">
      <alignment horizontal="center" vertical="center"/>
      <protection hidden="1"/>
    </xf>
    <xf numFmtId="2" fontId="5" fillId="0" borderId="24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1" fontId="15" fillId="0" borderId="24" xfId="0" applyNumberFormat="1" applyFont="1" applyFill="1" applyBorder="1" applyAlignment="1" applyProtection="1">
      <alignment horizontal="center" vertical="center"/>
      <protection hidden="1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hidden="1"/>
    </xf>
    <xf numFmtId="1" fontId="5" fillId="0" borderId="18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83" fontId="5" fillId="0" borderId="18" xfId="0" applyNumberFormat="1" applyFont="1" applyBorder="1" applyAlignment="1">
      <alignment vertical="center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/>
      <protection locked="0"/>
    </xf>
    <xf numFmtId="2" fontId="5" fillId="0" borderId="38" xfId="0" applyNumberFormat="1" applyFont="1" applyBorder="1" applyAlignment="1">
      <alignment vertical="center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15" fillId="0" borderId="51" xfId="0" applyNumberFormat="1" applyFont="1" applyFill="1" applyBorder="1" applyAlignment="1">
      <alignment vertical="center"/>
    </xf>
    <xf numFmtId="0" fontId="5" fillId="0" borderId="49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2" fontId="5" fillId="0" borderId="16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 vertical="center"/>
      <protection hidden="1" locked="0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2" fontId="5" fillId="0" borderId="0" xfId="0" applyNumberFormat="1" applyFont="1" applyAlignment="1">
      <alignment horizontal="left" vertical="center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Border="1" applyAlignment="1">
      <alignment horizontal="left"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6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>
      <alignment horizontal="center" vertical="center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16" xfId="0" applyNumberFormat="1" applyFont="1" applyBorder="1" applyAlignment="1">
      <alignment horizontal="left" vertical="center"/>
    </xf>
    <xf numFmtId="0" fontId="1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35" borderId="64" xfId="0" applyFont="1" applyFill="1" applyBorder="1" applyAlignment="1" applyProtection="1">
      <alignment vertical="center"/>
      <protection locked="0"/>
    </xf>
    <xf numFmtId="0" fontId="21" fillId="35" borderId="64" xfId="0" applyNumberFormat="1" applyFont="1" applyFill="1" applyBorder="1" applyAlignment="1" applyProtection="1">
      <alignment horizontal="center" vertical="center"/>
      <protection locked="0"/>
    </xf>
    <xf numFmtId="49" fontId="21" fillId="35" borderId="64" xfId="0" applyNumberFormat="1" applyFont="1" applyFill="1" applyBorder="1" applyAlignment="1" applyProtection="1">
      <alignment horizontal="center" vertical="center"/>
      <protection locked="0"/>
    </xf>
    <xf numFmtId="0" fontId="21" fillId="35" borderId="64" xfId="0" applyFont="1" applyFill="1" applyBorder="1" applyAlignment="1" applyProtection="1">
      <alignment horizontal="center" vertical="center"/>
      <protection locked="0"/>
    </xf>
    <xf numFmtId="49" fontId="21" fillId="35" borderId="65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Alignment="1">
      <alignment horizontal="center" vertical="center"/>
    </xf>
    <xf numFmtId="0" fontId="21" fillId="35" borderId="64" xfId="0" applyFont="1" applyFill="1" applyBorder="1" applyAlignment="1">
      <alignment vertical="center"/>
    </xf>
    <xf numFmtId="0" fontId="21" fillId="35" borderId="6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35" borderId="65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49" fontId="21" fillId="35" borderId="64" xfId="0" applyNumberFormat="1" applyFont="1" applyFill="1" applyBorder="1" applyAlignment="1">
      <alignment horizontal="center" vertical="center"/>
    </xf>
    <xf numFmtId="49" fontId="21" fillId="35" borderId="65" xfId="0" applyNumberFormat="1" applyFont="1" applyFill="1" applyBorder="1" applyAlignment="1">
      <alignment horizontal="center" vertical="center"/>
    </xf>
    <xf numFmtId="1" fontId="21" fillId="35" borderId="64" xfId="0" applyNumberFormat="1" applyFont="1" applyFill="1" applyBorder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" fontId="1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>
      <alignment vertical="center"/>
    </xf>
    <xf numFmtId="0" fontId="5" fillId="0" borderId="25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0" xfId="0" applyFont="1" applyFill="1" applyBorder="1" applyAlignment="1" quotePrefix="1">
      <alignment horizontal="center"/>
    </xf>
    <xf numFmtId="1" fontId="18" fillId="0" borderId="49" xfId="0" applyNumberFormat="1" applyFont="1" applyBorder="1" applyAlignment="1">
      <alignment vertical="center"/>
    </xf>
    <xf numFmtId="1" fontId="5" fillId="0" borderId="25" xfId="0" applyNumberFormat="1" applyFont="1" applyBorder="1" applyAlignment="1">
      <alignment vertical="center"/>
    </xf>
    <xf numFmtId="1" fontId="15" fillId="0" borderId="25" xfId="0" applyNumberFormat="1" applyFont="1" applyBorder="1" applyAlignment="1">
      <alignment vertical="center"/>
    </xf>
    <xf numFmtId="1" fontId="5" fillId="0" borderId="59" xfId="0" applyNumberFormat="1" applyFont="1" applyBorder="1" applyAlignment="1">
      <alignment vertical="center"/>
    </xf>
    <xf numFmtId="1" fontId="5" fillId="0" borderId="49" xfId="0" applyNumberFormat="1" applyFont="1" applyBorder="1" applyAlignment="1">
      <alignment vertical="center"/>
    </xf>
    <xf numFmtId="2" fontId="21" fillId="35" borderId="65" xfId="0" applyNumberFormat="1" applyFont="1" applyFill="1" applyBorder="1" applyAlignment="1">
      <alignment horizontal="center" vertical="center"/>
    </xf>
    <xf numFmtId="1" fontId="21" fillId="35" borderId="64" xfId="0" applyNumberFormat="1" applyFont="1" applyFill="1" applyBorder="1" applyAlignment="1">
      <alignment vertical="center"/>
    </xf>
    <xf numFmtId="164" fontId="21" fillId="35" borderId="64" xfId="0" applyNumberFormat="1" applyFont="1" applyFill="1" applyBorder="1" applyAlignment="1">
      <alignment horizontal="center" vertical="center"/>
    </xf>
    <xf numFmtId="164" fontId="21" fillId="35" borderId="64" xfId="0" applyNumberFormat="1" applyFont="1" applyFill="1" applyBorder="1" applyAlignment="1" applyProtection="1">
      <alignment horizontal="center" vertical="center"/>
      <protection locked="0"/>
    </xf>
    <xf numFmtId="2" fontId="21" fillId="35" borderId="64" xfId="0" applyNumberFormat="1" applyFont="1" applyFill="1" applyBorder="1" applyAlignment="1">
      <alignment horizontal="center" vertical="center"/>
    </xf>
    <xf numFmtId="164" fontId="21" fillId="35" borderId="65" xfId="0" applyNumberFormat="1" applyFont="1" applyFill="1" applyBorder="1" applyAlignment="1">
      <alignment horizontal="center" vertical="center"/>
    </xf>
    <xf numFmtId="164" fontId="19" fillId="35" borderId="63" xfId="0" applyNumberFormat="1" applyFont="1" applyFill="1" applyBorder="1" applyAlignment="1">
      <alignment vertical="center"/>
    </xf>
    <xf numFmtId="164" fontId="21" fillId="35" borderId="64" xfId="0" applyNumberFormat="1" applyFont="1" applyFill="1" applyBorder="1" applyAlignment="1">
      <alignment vertical="center"/>
    </xf>
    <xf numFmtId="0" fontId="19" fillId="35" borderId="63" xfId="0" applyFont="1" applyFill="1" applyBorder="1" applyAlignment="1">
      <alignment vertical="center"/>
    </xf>
    <xf numFmtId="0" fontId="19" fillId="35" borderId="64" xfId="0" applyFont="1" applyFill="1" applyBorder="1" applyAlignment="1">
      <alignment vertical="center"/>
    </xf>
    <xf numFmtId="164" fontId="19" fillId="35" borderId="64" xfId="0" applyNumberFormat="1" applyFont="1" applyFill="1" applyBorder="1" applyAlignment="1">
      <alignment horizontal="center" vertical="center"/>
    </xf>
    <xf numFmtId="164" fontId="19" fillId="35" borderId="65" xfId="0" applyNumberFormat="1" applyFont="1" applyFill="1" applyBorder="1" applyAlignment="1">
      <alignment horizontal="center" vertical="center"/>
    </xf>
    <xf numFmtId="164" fontId="19" fillId="35" borderId="64" xfId="0" applyNumberFormat="1" applyFont="1" applyFill="1" applyBorder="1" applyAlignment="1">
      <alignment vertical="center"/>
    </xf>
    <xf numFmtId="2" fontId="19" fillId="35" borderId="64" xfId="0" applyNumberFormat="1" applyFont="1" applyFill="1" applyBorder="1" applyAlignment="1">
      <alignment horizontal="center" vertical="center"/>
    </xf>
    <xf numFmtId="2" fontId="19" fillId="35" borderId="65" xfId="0" applyNumberFormat="1" applyFont="1" applyFill="1" applyBorder="1" applyAlignment="1">
      <alignment horizontal="center" vertical="center"/>
    </xf>
    <xf numFmtId="0" fontId="19" fillId="35" borderId="64" xfId="0" applyFont="1" applyFill="1" applyBorder="1" applyAlignment="1">
      <alignment horizontal="center" vertical="center"/>
    </xf>
    <xf numFmtId="0" fontId="19" fillId="35" borderId="64" xfId="0" applyNumberFormat="1" applyFont="1" applyFill="1" applyBorder="1" applyAlignment="1">
      <alignment horizontal="center" vertical="center"/>
    </xf>
    <xf numFmtId="0" fontId="19" fillId="35" borderId="65" xfId="0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164" fontId="5" fillId="0" borderId="49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18" fillId="0" borderId="51" xfId="0" applyNumberFormat="1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19" fillId="35" borderId="63" xfId="0" applyFont="1" applyFill="1" applyBorder="1" applyAlignment="1" applyProtection="1">
      <alignment vertical="center"/>
      <protection locked="0"/>
    </xf>
    <xf numFmtId="0" fontId="5" fillId="0" borderId="4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51" xfId="0" applyFont="1" applyBorder="1" applyAlignment="1">
      <alignment vertical="center"/>
    </xf>
    <xf numFmtId="164" fontId="0" fillId="0" borderId="49" xfId="0" applyNumberFormat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5" fillId="0" borderId="5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64" fontId="5" fillId="0" borderId="59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57" applyFont="1" applyBorder="1" applyAlignment="1">
      <alignment horizontal="left" vertical="center"/>
      <protection/>
    </xf>
    <xf numFmtId="0" fontId="5" fillId="0" borderId="16" xfId="57" applyFont="1" applyBorder="1" applyAlignment="1">
      <alignment horizontal="center" vertical="center"/>
      <protection/>
    </xf>
    <xf numFmtId="164" fontId="5" fillId="0" borderId="16" xfId="57" applyNumberFormat="1" applyFont="1" applyBorder="1" applyAlignment="1">
      <alignment horizontal="center" vertical="center"/>
      <protection/>
    </xf>
    <xf numFmtId="1" fontId="5" fillId="0" borderId="16" xfId="57" applyNumberFormat="1" applyFont="1" applyBorder="1" applyAlignment="1">
      <alignment horizontal="center" vertical="center"/>
      <protection/>
    </xf>
    <xf numFmtId="164" fontId="0" fillId="0" borderId="16" xfId="56" applyNumberFormat="1" applyFont="1" applyFill="1" applyBorder="1" applyAlignment="1">
      <alignment horizontal="center" vertical="center"/>
      <protection/>
    </xf>
    <xf numFmtId="0" fontId="0" fillId="0" borderId="16" xfId="56" applyNumberFormat="1" applyFont="1" applyFill="1" applyBorder="1" applyAlignment="1">
      <alignment horizontal="center" vertical="center"/>
      <protection/>
    </xf>
    <xf numFmtId="1" fontId="5" fillId="0" borderId="17" xfId="57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0" fillId="0" borderId="16" xfId="56" applyNumberFormat="1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5" fillId="0" borderId="18" xfId="57" applyFont="1" applyBorder="1" applyAlignment="1">
      <alignment horizontal="left" vertical="center"/>
      <protection/>
    </xf>
    <xf numFmtId="0" fontId="5" fillId="0" borderId="18" xfId="57" applyFont="1" applyBorder="1" applyAlignment="1">
      <alignment horizontal="center" vertical="center"/>
      <protection/>
    </xf>
    <xf numFmtId="1" fontId="5" fillId="0" borderId="18" xfId="57" applyNumberFormat="1" applyFont="1" applyFill="1" applyBorder="1" applyAlignment="1">
      <alignment horizontal="center" vertical="center"/>
      <protection/>
    </xf>
    <xf numFmtId="164" fontId="0" fillId="0" borderId="18" xfId="56" applyNumberFormat="1" applyFont="1" applyFill="1" applyBorder="1" applyAlignment="1">
      <alignment horizontal="center" vertical="center"/>
      <protection/>
    </xf>
    <xf numFmtId="0" fontId="0" fillId="0" borderId="18" xfId="56" applyNumberFormat="1" applyFont="1" applyFill="1" applyBorder="1" applyAlignment="1">
      <alignment horizontal="center" vertical="center"/>
      <protection/>
    </xf>
    <xf numFmtId="1" fontId="5" fillId="0" borderId="19" xfId="57" applyNumberFormat="1" applyFont="1" applyFill="1" applyBorder="1" applyAlignment="1">
      <alignment horizontal="center" vertical="center"/>
      <protection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left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2" fontId="5" fillId="0" borderId="16" xfId="55" applyNumberFormat="1" applyFont="1" applyFill="1" applyBorder="1" applyAlignment="1">
      <alignment horizontal="center" vertical="center"/>
      <protection/>
    </xf>
    <xf numFmtId="1" fontId="5" fillId="0" borderId="16" xfId="55" applyNumberFormat="1" applyFont="1" applyFill="1" applyBorder="1" applyAlignment="1">
      <alignment horizontal="center" vertical="center"/>
      <protection/>
    </xf>
    <xf numFmtId="164" fontId="5" fillId="0" borderId="16" xfId="54" applyNumberFormat="1" applyFont="1" applyFill="1" applyBorder="1" applyAlignment="1">
      <alignment horizontal="center" vertical="center"/>
      <protection/>
    </xf>
    <xf numFmtId="1" fontId="5" fillId="0" borderId="17" xfId="55" applyNumberFormat="1" applyFont="1" applyFill="1" applyBorder="1" applyAlignment="1">
      <alignment horizontal="center" vertical="center"/>
      <protection/>
    </xf>
    <xf numFmtId="164" fontId="0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>
      <alignment horizontal="center" vertical="center"/>
      <protection/>
    </xf>
    <xf numFmtId="1" fontId="5" fillId="0" borderId="18" xfId="55" applyNumberFormat="1" applyFont="1" applyFill="1" applyBorder="1" applyAlignment="1">
      <alignment horizontal="center" vertical="center"/>
      <protection/>
    </xf>
    <xf numFmtId="164" fontId="5" fillId="0" borderId="18" xfId="54" applyNumberFormat="1" applyFont="1" applyFill="1" applyBorder="1" applyAlignment="1">
      <alignment horizontal="center" vertical="center"/>
      <protection/>
    </xf>
    <xf numFmtId="1" fontId="5" fillId="0" borderId="19" xfId="55" applyNumberFormat="1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left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164" fontId="5" fillId="0" borderId="16" xfId="52" applyNumberFormat="1" applyFont="1" applyFill="1" applyBorder="1" applyAlignment="1">
      <alignment horizontal="center" vertical="center"/>
      <protection/>
    </xf>
    <xf numFmtId="164" fontId="5" fillId="0" borderId="17" xfId="52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5" fillId="0" borderId="20" xfId="52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left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164" fontId="5" fillId="0" borderId="18" xfId="52" applyNumberFormat="1" applyFont="1" applyFill="1" applyBorder="1" applyAlignment="1">
      <alignment horizontal="center" vertical="center"/>
      <protection/>
    </xf>
    <xf numFmtId="164" fontId="5" fillId="0" borderId="19" xfId="52" applyNumberFormat="1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0" fontId="5" fillId="0" borderId="16" xfId="53" applyFont="1" applyFill="1" applyBorder="1" applyAlignment="1">
      <alignment horizontal="left" vertical="center"/>
      <protection/>
    </xf>
    <xf numFmtId="0" fontId="5" fillId="0" borderId="16" xfId="53" applyFont="1" applyFill="1" applyBorder="1" applyAlignment="1">
      <alignment horizontal="center" vertical="center"/>
      <protection/>
    </xf>
    <xf numFmtId="164" fontId="5" fillId="0" borderId="16" xfId="53" applyNumberFormat="1" applyFont="1" applyFill="1" applyBorder="1" applyAlignment="1">
      <alignment horizontal="center" vertical="center"/>
      <protection/>
    </xf>
    <xf numFmtId="164" fontId="5" fillId="0" borderId="17" xfId="53" applyNumberFormat="1" applyFont="1" applyFill="1" applyBorder="1" applyAlignment="1">
      <alignment horizontal="center" vertical="center"/>
      <protection/>
    </xf>
    <xf numFmtId="0" fontId="15" fillId="0" borderId="15" xfId="53" applyFont="1" applyFill="1" applyBorder="1" applyAlignment="1">
      <alignment horizontal="center" vertical="center"/>
      <protection/>
    </xf>
    <xf numFmtId="0" fontId="15" fillId="0" borderId="16" xfId="53" applyFont="1" applyFill="1" applyBorder="1" applyAlignment="1">
      <alignment horizontal="left" vertical="center"/>
      <protection/>
    </xf>
    <xf numFmtId="0" fontId="15" fillId="0" borderId="16" xfId="53" applyFont="1" applyFill="1" applyBorder="1" applyAlignment="1">
      <alignment horizontal="center" vertical="center"/>
      <protection/>
    </xf>
    <xf numFmtId="164" fontId="15" fillId="0" borderId="16" xfId="53" applyNumberFormat="1" applyFont="1" applyFill="1" applyBorder="1" applyAlignment="1">
      <alignment horizontal="center" vertical="center"/>
      <protection/>
    </xf>
    <xf numFmtId="164" fontId="15" fillId="0" borderId="17" xfId="53" applyNumberFormat="1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>
      <alignment horizontal="center" vertical="center"/>
    </xf>
    <xf numFmtId="0" fontId="5" fillId="0" borderId="20" xfId="53" applyFont="1" applyFill="1" applyBorder="1" applyAlignment="1">
      <alignment horizontal="center" vertical="center"/>
      <protection/>
    </xf>
    <xf numFmtId="0" fontId="5" fillId="0" borderId="18" xfId="53" applyFont="1" applyFill="1" applyBorder="1" applyAlignment="1">
      <alignment horizontal="left" vertical="center"/>
      <protection/>
    </xf>
    <xf numFmtId="0" fontId="5" fillId="0" borderId="18" xfId="53" applyFont="1" applyFill="1" applyBorder="1" applyAlignment="1">
      <alignment horizontal="center" vertical="center"/>
      <protection/>
    </xf>
    <xf numFmtId="164" fontId="5" fillId="0" borderId="18" xfId="53" applyNumberFormat="1" applyFont="1" applyFill="1" applyBorder="1" applyAlignment="1">
      <alignment horizontal="center" vertical="center"/>
      <protection/>
    </xf>
    <xf numFmtId="164" fontId="5" fillId="0" borderId="19" xfId="53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64" fontId="0" fillId="0" borderId="19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2" fillId="35" borderId="63" xfId="0" applyFont="1" applyFill="1" applyBorder="1" applyAlignment="1">
      <alignment vertical="center"/>
    </xf>
    <xf numFmtId="0" fontId="0" fillId="35" borderId="64" xfId="0" applyFont="1" applyFill="1" applyBorder="1" applyAlignment="1">
      <alignment vertical="center"/>
    </xf>
    <xf numFmtId="164" fontId="0" fillId="35" borderId="6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5" fillId="0" borderId="49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164" fontId="0" fillId="0" borderId="17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64" fontId="5" fillId="35" borderId="64" xfId="0" applyNumberFormat="1" applyFont="1" applyFill="1" applyBorder="1" applyAlignment="1">
      <alignment vertical="center"/>
    </xf>
    <xf numFmtId="164" fontId="5" fillId="35" borderId="64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49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vertical="center"/>
    </xf>
    <xf numFmtId="49" fontId="15" fillId="0" borderId="17" xfId="0" applyNumberFormat="1" applyFont="1" applyBorder="1" applyAlignment="1">
      <alignment vertical="center"/>
    </xf>
    <xf numFmtId="164" fontId="15" fillId="0" borderId="15" xfId="0" applyNumberFormat="1" applyFont="1" applyBorder="1" applyAlignment="1">
      <alignment vertical="center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/>
    </xf>
    <xf numFmtId="0" fontId="5" fillId="0" borderId="16" xfId="0" applyFont="1" applyFill="1" applyBorder="1" applyAlignment="1" applyProtection="1" quotePrefix="1">
      <alignment vertical="center"/>
      <protection locked="0"/>
    </xf>
    <xf numFmtId="0" fontId="5" fillId="0" borderId="21" xfId="0" applyFont="1" applyBorder="1" applyAlignment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justify" vertical="center"/>
    </xf>
    <xf numFmtId="164" fontId="15" fillId="0" borderId="15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" fontId="5" fillId="0" borderId="6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7" fontId="5" fillId="0" borderId="16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 quotePrefix="1">
      <alignment vertical="center"/>
      <protection locked="0"/>
    </xf>
    <xf numFmtId="0" fontId="5" fillId="0" borderId="0" xfId="0" applyNumberFormat="1" applyFont="1" applyAlignment="1" quotePrefix="1">
      <alignment vertical="center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>
      <alignment vertical="center"/>
    </xf>
    <xf numFmtId="49" fontId="15" fillId="0" borderId="16" xfId="0" applyNumberFormat="1" applyFon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164" fontId="0" fillId="0" borderId="18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5" fillId="0" borderId="52" xfId="0" applyNumberFormat="1" applyFont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5" fillId="36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3" fillId="0" borderId="16" xfId="0" applyFont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13" fillId="0" borderId="18" xfId="0" applyFont="1" applyBorder="1" applyAlignment="1">
      <alignment/>
    </xf>
    <xf numFmtId="0" fontId="15" fillId="0" borderId="15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left"/>
    </xf>
    <xf numFmtId="186" fontId="21" fillId="35" borderId="65" xfId="0" applyNumberFormat="1" applyFont="1" applyFill="1" applyBorder="1" applyAlignment="1">
      <alignment horizontal="center" vertical="center"/>
    </xf>
    <xf numFmtId="186" fontId="5" fillId="0" borderId="52" xfId="0" applyNumberFormat="1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center"/>
    </xf>
    <xf numFmtId="186" fontId="15" fillId="0" borderId="17" xfId="0" applyNumberFormat="1" applyFont="1" applyBorder="1" applyAlignment="1">
      <alignment horizontal="center"/>
    </xf>
    <xf numFmtId="186" fontId="5" fillId="0" borderId="19" xfId="0" applyNumberFormat="1" applyFont="1" applyBorder="1" applyAlignment="1">
      <alignment horizontal="center"/>
    </xf>
    <xf numFmtId="186" fontId="5" fillId="0" borderId="0" xfId="0" applyNumberFormat="1" applyFont="1" applyAlignment="1">
      <alignment horizontal="center" vertical="center"/>
    </xf>
    <xf numFmtId="186" fontId="5" fillId="0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186" fontId="5" fillId="0" borderId="18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18" fillId="0" borderId="49" xfId="0" applyNumberFormat="1" applyFont="1" applyBorder="1" applyAlignment="1">
      <alignment vertical="center"/>
    </xf>
    <xf numFmtId="164" fontId="5" fillId="0" borderId="25" xfId="0" applyNumberFormat="1" applyFont="1" applyBorder="1" applyAlignment="1">
      <alignment vertical="center"/>
    </xf>
    <xf numFmtId="164" fontId="15" fillId="0" borderId="25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16" xfId="0" applyNumberFormat="1" applyFont="1" applyBorder="1" applyAlignment="1">
      <alignment/>
    </xf>
    <xf numFmtId="164" fontId="5" fillId="0" borderId="16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164" fontId="5" fillId="0" borderId="52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2" fontId="18" fillId="0" borderId="51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18" fillId="0" borderId="51" xfId="0" applyNumberFormat="1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vertical="center"/>
    </xf>
    <xf numFmtId="164" fontId="18" fillId="0" borderId="51" xfId="0" applyNumberFormat="1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0" fontId="13" fillId="0" borderId="18" xfId="51" applyFont="1" applyBorder="1" applyAlignment="1">
      <alignment horizontal="center" vertical="center"/>
      <protection/>
    </xf>
    <xf numFmtId="0" fontId="13" fillId="0" borderId="19" xfId="51" applyFont="1" applyBorder="1" applyAlignment="1">
      <alignment horizontal="center" vertical="center"/>
      <protection/>
    </xf>
    <xf numFmtId="0" fontId="13" fillId="0" borderId="15" xfId="51" applyFont="1" applyBorder="1" applyAlignment="1">
      <alignment horizontal="center" vertical="center"/>
      <protection/>
    </xf>
    <xf numFmtId="0" fontId="13" fillId="0" borderId="20" xfId="51" applyFont="1" applyBorder="1" applyAlignment="1">
      <alignment horizontal="center" vertical="center"/>
      <protection/>
    </xf>
    <xf numFmtId="0" fontId="13" fillId="0" borderId="16" xfId="51" applyFont="1" applyBorder="1" applyAlignment="1">
      <alignment vertical="center"/>
      <protection/>
    </xf>
    <xf numFmtId="164" fontId="13" fillId="0" borderId="16" xfId="51" applyNumberFormat="1" applyFont="1" applyBorder="1" applyAlignment="1">
      <alignment horizontal="center" vertical="center"/>
      <protection/>
    </xf>
    <xf numFmtId="164" fontId="22" fillId="0" borderId="16" xfId="51" applyNumberFormat="1" applyFont="1" applyBorder="1" applyAlignment="1">
      <alignment horizontal="center" vertical="center"/>
      <protection/>
    </xf>
    <xf numFmtId="164" fontId="13" fillId="0" borderId="17" xfId="51" applyNumberFormat="1" applyFont="1" applyBorder="1" applyAlignment="1">
      <alignment horizontal="center" vertical="center"/>
      <protection/>
    </xf>
    <xf numFmtId="0" fontId="13" fillId="0" borderId="18" xfId="51" applyFont="1" applyBorder="1" applyAlignment="1">
      <alignment vertical="center"/>
      <protection/>
    </xf>
    <xf numFmtId="164" fontId="13" fillId="0" borderId="18" xfId="51" applyNumberFormat="1" applyFont="1" applyBorder="1" applyAlignment="1">
      <alignment horizontal="center" vertical="center"/>
      <protection/>
    </xf>
    <xf numFmtId="164" fontId="13" fillId="0" borderId="19" xfId="51" applyNumberFormat="1" applyFont="1" applyBorder="1" applyAlignment="1">
      <alignment horizontal="center" vertical="center"/>
      <protection/>
    </xf>
    <xf numFmtId="0" fontId="13" fillId="0" borderId="15" xfId="51" applyFont="1" applyBorder="1" applyAlignment="1">
      <alignment vertical="center"/>
      <protection/>
    </xf>
    <xf numFmtId="0" fontId="22" fillId="0" borderId="15" xfId="51" applyFont="1" applyBorder="1" applyAlignment="1">
      <alignment vertical="center"/>
      <protection/>
    </xf>
    <xf numFmtId="164" fontId="22" fillId="0" borderId="17" xfId="51" applyNumberFormat="1" applyFont="1" applyBorder="1" applyAlignment="1">
      <alignment horizontal="center" vertical="center"/>
      <protection/>
    </xf>
    <xf numFmtId="0" fontId="13" fillId="0" borderId="20" xfId="51" applyFont="1" applyBorder="1" applyAlignment="1">
      <alignment vertical="center"/>
      <protection/>
    </xf>
    <xf numFmtId="164" fontId="13" fillId="0" borderId="24" xfId="51" applyNumberFormat="1" applyFont="1" applyBorder="1" applyAlignment="1">
      <alignment horizontal="center" vertical="center"/>
      <protection/>
    </xf>
    <xf numFmtId="164" fontId="15" fillId="0" borderId="16" xfId="0" applyNumberFormat="1" applyFont="1" applyBorder="1" applyAlignment="1">
      <alignment/>
    </xf>
    <xf numFmtId="164" fontId="15" fillId="0" borderId="16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164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/>
    </xf>
    <xf numFmtId="164" fontId="15" fillId="0" borderId="16" xfId="0" applyNumberFormat="1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6" xfId="51" applyFont="1" applyBorder="1" applyAlignment="1">
      <alignment/>
      <protection/>
    </xf>
    <xf numFmtId="164" fontId="5" fillId="0" borderId="16" xfId="51" applyNumberFormat="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164" fontId="5" fillId="0" borderId="17" xfId="51" applyNumberFormat="1" applyFont="1" applyBorder="1" applyAlignment="1">
      <alignment horizontal="center"/>
      <protection/>
    </xf>
    <xf numFmtId="0" fontId="5" fillId="0" borderId="20" xfId="51" applyFont="1" applyBorder="1" applyAlignment="1">
      <alignment horizontal="center"/>
      <protection/>
    </xf>
    <xf numFmtId="0" fontId="5" fillId="0" borderId="18" xfId="51" applyFont="1" applyBorder="1" applyAlignment="1">
      <alignment/>
      <protection/>
    </xf>
    <xf numFmtId="164" fontId="5" fillId="0" borderId="18" xfId="51" applyNumberFormat="1" applyFont="1" applyBorder="1" applyAlignment="1">
      <alignment horizontal="center"/>
      <protection/>
    </xf>
    <xf numFmtId="164" fontId="5" fillId="0" borderId="19" xfId="51" applyNumberFormat="1" applyFont="1" applyBorder="1" applyAlignment="1">
      <alignment horizontal="center"/>
      <protection/>
    </xf>
    <xf numFmtId="0" fontId="5" fillId="0" borderId="15" xfId="51" applyFont="1" applyBorder="1" applyAlignment="1">
      <alignment/>
      <protection/>
    </xf>
    <xf numFmtId="0" fontId="5" fillId="0" borderId="20" xfId="51" applyFont="1" applyBorder="1" applyAlignment="1">
      <alignment/>
      <protection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3" fillId="0" borderId="51" xfId="0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3" fillId="0" borderId="51" xfId="0" applyFont="1" applyFill="1" applyBorder="1" applyAlignment="1">
      <alignment horizontal="left" vertical="center"/>
    </xf>
    <xf numFmtId="164" fontId="0" fillId="0" borderId="49" xfId="0" applyNumberFormat="1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8" xfId="0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5" fillId="37" borderId="16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0" fontId="0" fillId="0" borderId="49" xfId="0" applyFont="1" applyBorder="1" applyAlignment="1">
      <alignment vertical="center"/>
    </xf>
    <xf numFmtId="164" fontId="0" fillId="0" borderId="52" xfId="0" applyNumberFormat="1" applyFont="1" applyBorder="1" applyAlignment="1">
      <alignment horizontal="center" vertical="center"/>
    </xf>
    <xf numFmtId="0" fontId="2" fillId="35" borderId="64" xfId="0" applyFont="1" applyFill="1" applyBorder="1" applyAlignment="1">
      <alignment vertical="center"/>
    </xf>
    <xf numFmtId="164" fontId="2" fillId="35" borderId="64" xfId="0" applyNumberFormat="1" applyFont="1" applyFill="1" applyBorder="1" applyAlignment="1">
      <alignment horizontal="center" vertical="center"/>
    </xf>
    <xf numFmtId="164" fontId="2" fillId="35" borderId="65" xfId="0" applyNumberFormat="1" applyFont="1" applyFill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/>
    </xf>
    <xf numFmtId="164" fontId="0" fillId="0" borderId="68" xfId="0" applyNumberFormat="1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69" xfId="0" applyFont="1" applyBorder="1" applyAlignment="1">
      <alignment/>
    </xf>
    <xf numFmtId="0" fontId="4" fillId="0" borderId="69" xfId="0" applyFont="1" applyBorder="1" applyAlignment="1">
      <alignment/>
    </xf>
    <xf numFmtId="164" fontId="0" fillId="0" borderId="49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25" fillId="0" borderId="70" xfId="0" applyNumberFormat="1" applyFont="1" applyBorder="1" applyAlignment="1">
      <alignment horizontal="center"/>
    </xf>
    <xf numFmtId="164" fontId="26" fillId="0" borderId="7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71" xfId="0" applyFont="1" applyBorder="1" applyAlignment="1">
      <alignment/>
    </xf>
    <xf numFmtId="164" fontId="0" fillId="0" borderId="72" xfId="0" applyNumberFormat="1" applyFont="1" applyBorder="1" applyAlignment="1">
      <alignment horizontal="center"/>
    </xf>
    <xf numFmtId="164" fontId="25" fillId="0" borderId="73" xfId="0" applyNumberFormat="1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164" fontId="2" fillId="35" borderId="64" xfId="0" applyNumberFormat="1" applyFont="1" applyFill="1" applyBorder="1" applyAlignment="1">
      <alignment vertical="center"/>
    </xf>
    <xf numFmtId="164" fontId="2" fillId="35" borderId="6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3" fillId="0" borderId="68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164" fontId="5" fillId="0" borderId="68" xfId="0" applyNumberFormat="1" applyFont="1" applyBorder="1" applyAlignment="1">
      <alignment horizontal="center" vertical="center"/>
    </xf>
    <xf numFmtId="0" fontId="15" fillId="0" borderId="68" xfId="0" applyFont="1" applyBorder="1" applyAlignment="1">
      <alignment vertical="center"/>
    </xf>
    <xf numFmtId="164" fontId="15" fillId="0" borderId="68" xfId="0" applyNumberFormat="1" applyFont="1" applyBorder="1" applyAlignment="1">
      <alignment horizontal="center" vertical="center"/>
    </xf>
    <xf numFmtId="194" fontId="15" fillId="0" borderId="74" xfId="0" applyNumberFormat="1" applyFont="1" applyBorder="1" applyAlignment="1">
      <alignment horizontal="center" vertical="center"/>
    </xf>
    <xf numFmtId="164" fontId="22" fillId="0" borderId="70" xfId="0" applyNumberFormat="1" applyFont="1" applyBorder="1" applyAlignment="1">
      <alignment horizontal="center" vertical="center"/>
    </xf>
    <xf numFmtId="194" fontId="5" fillId="0" borderId="74" xfId="0" applyNumberFormat="1" applyFont="1" applyBorder="1" applyAlignment="1">
      <alignment horizontal="center" vertical="center"/>
    </xf>
    <xf numFmtId="164" fontId="13" fillId="0" borderId="70" xfId="0" applyNumberFormat="1" applyFont="1" applyBorder="1" applyAlignment="1">
      <alignment horizontal="center" vertical="center"/>
    </xf>
    <xf numFmtId="194" fontId="5" fillId="0" borderId="75" xfId="0" applyNumberFormat="1" applyFont="1" applyBorder="1" applyAlignment="1">
      <alignment horizontal="center" vertical="center"/>
    </xf>
    <xf numFmtId="0" fontId="5" fillId="0" borderId="72" xfId="0" applyFont="1" applyBorder="1" applyAlignment="1">
      <alignment vertical="center"/>
    </xf>
    <xf numFmtId="164" fontId="5" fillId="0" borderId="72" xfId="0" applyNumberFormat="1" applyFont="1" applyBorder="1" applyAlignment="1">
      <alignment horizontal="center" vertical="center"/>
    </xf>
    <xf numFmtId="164" fontId="13" fillId="0" borderId="73" xfId="0" applyNumberFormat="1" applyFont="1" applyBorder="1" applyAlignment="1">
      <alignment horizontal="center"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0" fillId="33" borderId="35" xfId="0" applyNumberForma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 quotePrefix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ill="1" applyBorder="1" applyAlignment="1" quotePrefix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quotePrefix="1">
      <alignment horizontal="center" vertical="center"/>
    </xf>
    <xf numFmtId="164" fontId="0" fillId="0" borderId="16" xfId="0" applyNumberForma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1" fontId="3" fillId="0" borderId="51" xfId="0" applyNumberFormat="1" applyFont="1" applyFill="1" applyBorder="1" applyAlignment="1">
      <alignment vertical="center"/>
    </xf>
    <xf numFmtId="1" fontId="0" fillId="0" borderId="49" xfId="0" applyNumberForma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164" fontId="2" fillId="35" borderId="63" xfId="0" applyNumberFormat="1" applyFont="1" applyFill="1" applyBorder="1" applyAlignment="1">
      <alignment vertical="center"/>
    </xf>
    <xf numFmtId="49" fontId="0" fillId="35" borderId="64" xfId="0" applyNumberFormat="1" applyFont="1" applyFill="1" applyBorder="1" applyAlignment="1">
      <alignment horizontal="center" vertical="center"/>
    </xf>
    <xf numFmtId="0" fontId="2" fillId="35" borderId="64" xfId="0" applyNumberFormat="1" applyFont="1" applyFill="1" applyBorder="1" applyAlignment="1">
      <alignment horizontal="center" vertical="center"/>
    </xf>
    <xf numFmtId="1" fontId="2" fillId="35" borderId="64" xfId="0" applyNumberFormat="1" applyFont="1" applyFill="1" applyBorder="1" applyAlignment="1">
      <alignment horizontal="center" vertical="center"/>
    </xf>
    <xf numFmtId="1" fontId="2" fillId="35" borderId="6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8" xfId="0" applyNumberFormat="1" applyFill="1" applyBorder="1" applyAlignment="1">
      <alignment vertical="center"/>
    </xf>
    <xf numFmtId="164" fontId="0" fillId="0" borderId="18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164" fontId="0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2" fillId="35" borderId="64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49" fontId="2" fillId="35" borderId="65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4" fontId="0" fillId="0" borderId="16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left" vertical="center"/>
    </xf>
    <xf numFmtId="164" fontId="3" fillId="0" borderId="51" xfId="0" applyNumberFormat="1" applyFont="1" applyFill="1" applyBorder="1" applyAlignment="1">
      <alignment vertical="center"/>
    </xf>
    <xf numFmtId="0" fontId="0" fillId="0" borderId="49" xfId="0" applyBorder="1" applyAlignment="1">
      <alignment/>
    </xf>
    <xf numFmtId="0" fontId="0" fillId="0" borderId="49" xfId="0" applyNumberFormat="1" applyFill="1" applyBorder="1" applyAlignment="1">
      <alignment horizontal="center" vertical="center"/>
    </xf>
    <xf numFmtId="49" fontId="0" fillId="0" borderId="52" xfId="0" applyNumberFormat="1" applyBorder="1" applyAlignment="1">
      <alignment horizontal="center"/>
    </xf>
    <xf numFmtId="164" fontId="0" fillId="0" borderId="15" xfId="0" applyNumberForma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164" fontId="0" fillId="0" borderId="20" xfId="0" applyNumberForma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/>
    </xf>
    <xf numFmtId="164" fontId="0" fillId="0" borderId="49" xfId="0" applyNumberFormat="1" applyFill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164" fontId="13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164" fontId="22" fillId="0" borderId="16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64" fontId="13" fillId="0" borderId="18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0" fillId="0" borderId="5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vertical="center"/>
    </xf>
    <xf numFmtId="0" fontId="5" fillId="36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horizontal="left" vertical="center"/>
    </xf>
    <xf numFmtId="164" fontId="0" fillId="0" borderId="15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2" fillId="35" borderId="6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4" fontId="4" fillId="0" borderId="63" xfId="0" applyNumberFormat="1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164" fontId="0" fillId="0" borderId="64" xfId="0" applyNumberFormat="1" applyFont="1" applyBorder="1" applyAlignment="1">
      <alignment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49" xfId="0" applyNumberFormat="1" applyFont="1" applyFill="1" applyBorder="1" applyAlignment="1">
      <alignment vertical="center"/>
    </xf>
    <xf numFmtId="164" fontId="0" fillId="0" borderId="49" xfId="0" applyNumberFormat="1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164" fontId="0" fillId="0" borderId="0" xfId="0" applyNumberFormat="1" applyFont="1" applyAlignment="1">
      <alignment horizontal="center"/>
    </xf>
    <xf numFmtId="0" fontId="2" fillId="35" borderId="64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76" xfId="0" applyNumberFormat="1" applyBorder="1" applyAlignment="1">
      <alignment vertical="center"/>
    </xf>
    <xf numFmtId="2" fontId="13" fillId="0" borderId="16" xfId="0" applyNumberFormat="1" applyFont="1" applyFill="1" applyBorder="1" applyAlignment="1">
      <alignment horizontal="center"/>
    </xf>
    <xf numFmtId="16" fontId="5" fillId="0" borderId="15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16" fontId="5" fillId="0" borderId="20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left" vertical="center"/>
    </xf>
    <xf numFmtId="164" fontId="2" fillId="35" borderId="64" xfId="0" applyNumberFormat="1" applyFont="1" applyFill="1" applyBorder="1" applyAlignment="1">
      <alignment horizontal="left" vertical="center"/>
    </xf>
    <xf numFmtId="164" fontId="0" fillId="0" borderId="64" xfId="0" applyNumberFormat="1" applyFont="1" applyBorder="1" applyAlignment="1">
      <alignment horizontal="left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left" vertical="top"/>
      <protection/>
    </xf>
    <xf numFmtId="164" fontId="5" fillId="0" borderId="16" xfId="0" applyNumberFormat="1" applyFont="1" applyFill="1" applyBorder="1" applyAlignment="1" applyProtection="1">
      <alignment horizontal="center" vertical="top"/>
      <protection/>
    </xf>
    <xf numFmtId="1" fontId="5" fillId="0" borderId="15" xfId="0" applyNumberFormat="1" applyFont="1" applyFill="1" applyBorder="1" applyAlignment="1" applyProtection="1">
      <alignment horizontal="center" vertical="top"/>
      <protection/>
    </xf>
    <xf numFmtId="1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20" xfId="0" applyNumberFormat="1" applyFont="1" applyFill="1" applyBorder="1" applyAlignment="1" applyProtection="1">
      <alignment horizontal="left" vertical="top"/>
      <protection/>
    </xf>
    <xf numFmtId="1" fontId="15" fillId="0" borderId="15" xfId="0" applyNumberFormat="1" applyFont="1" applyFill="1" applyBorder="1" applyAlignment="1" applyProtection="1">
      <alignment horizontal="center" vertical="top"/>
      <protection/>
    </xf>
    <xf numFmtId="0" fontId="15" fillId="0" borderId="16" xfId="0" applyNumberFormat="1" applyFont="1" applyFill="1" applyBorder="1" applyAlignment="1" applyProtection="1">
      <alignment horizontal="left" vertical="top"/>
      <protection/>
    </xf>
    <xf numFmtId="164" fontId="15" fillId="0" borderId="16" xfId="0" applyNumberFormat="1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15" fillId="0" borderId="15" xfId="0" applyNumberFormat="1" applyFont="1" applyFill="1" applyBorder="1" applyAlignment="1" applyProtection="1">
      <alignment horizontal="left" vertical="top"/>
      <protection/>
    </xf>
    <xf numFmtId="49" fontId="5" fillId="0" borderId="15" xfId="0" applyNumberFormat="1" applyFont="1" applyFill="1" applyBorder="1" applyAlignment="1" applyProtection="1">
      <alignment horizontal="center" vertical="top"/>
      <protection/>
    </xf>
    <xf numFmtId="49" fontId="5" fillId="0" borderId="20" xfId="0" applyNumberFormat="1" applyFont="1" applyFill="1" applyBorder="1" applyAlignment="1" applyProtection="1">
      <alignment horizontal="center" vertical="top"/>
      <protection/>
    </xf>
    <xf numFmtId="0" fontId="28" fillId="0" borderId="0" xfId="0" applyFont="1" applyFill="1" applyBorder="1" applyAlignment="1">
      <alignment vertical="center"/>
    </xf>
    <xf numFmtId="164" fontId="0" fillId="0" borderId="0" xfId="0" applyNumberFormat="1" applyAlignment="1" quotePrefix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164" fontId="5" fillId="0" borderId="15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5" xfId="0" applyFont="1" applyBorder="1" applyAlignment="1">
      <alignment/>
    </xf>
    <xf numFmtId="164" fontId="5" fillId="0" borderId="35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15" fillId="0" borderId="15" xfId="0" applyFont="1" applyBorder="1" applyAlignment="1">
      <alignment horizontal="left" vertical="center"/>
    </xf>
    <xf numFmtId="164" fontId="4" fillId="0" borderId="64" xfId="0" applyNumberFormat="1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186" fontId="4" fillId="0" borderId="17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86" fontId="0" fillId="0" borderId="17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 vertical="center"/>
    </xf>
    <xf numFmtId="164" fontId="29" fillId="35" borderId="64" xfId="0" applyNumberFormat="1" applyFont="1" applyFill="1" applyBorder="1" applyAlignment="1">
      <alignment vertical="center"/>
    </xf>
    <xf numFmtId="164" fontId="29" fillId="35" borderId="64" xfId="0" applyNumberFormat="1" applyFont="1" applyFill="1" applyBorder="1" applyAlignment="1">
      <alignment horizontal="center" vertical="center"/>
    </xf>
    <xf numFmtId="164" fontId="29" fillId="35" borderId="6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 vertical="center"/>
    </xf>
    <xf numFmtId="164" fontId="0" fillId="0" borderId="25" xfId="0" applyNumberFormat="1" applyBorder="1" applyAlignment="1">
      <alignment horizontal="left" vertical="center"/>
    </xf>
    <xf numFmtId="0" fontId="5" fillId="0" borderId="25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164" fontId="0" fillId="0" borderId="59" xfId="0" applyNumberForma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64" fontId="13" fillId="0" borderId="18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0" fontId="27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164" fontId="15" fillId="0" borderId="18" xfId="0" applyNumberFormat="1" applyFont="1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 horizontal="left"/>
    </xf>
    <xf numFmtId="0" fontId="13" fillId="0" borderId="0" xfId="0" applyFont="1" applyAlignment="1">
      <alignment/>
    </xf>
    <xf numFmtId="164" fontId="0" fillId="0" borderId="64" xfId="0" applyNumberFormat="1" applyFont="1" applyBorder="1" applyAlignment="1">
      <alignment vertical="center"/>
    </xf>
    <xf numFmtId="164" fontId="0" fillId="0" borderId="6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/>
    </xf>
    <xf numFmtId="164" fontId="3" fillId="0" borderId="77" xfId="0" applyNumberFormat="1" applyFont="1" applyBorder="1" applyAlignment="1">
      <alignment horizontal="left" vertical="center"/>
    </xf>
    <xf numFmtId="164" fontId="0" fillId="0" borderId="78" xfId="0" applyNumberFormat="1" applyFill="1" applyBorder="1" applyAlignment="1">
      <alignment horizontal="center" vertical="center"/>
    </xf>
    <xf numFmtId="164" fontId="0" fillId="0" borderId="78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" fontId="0" fillId="0" borderId="49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vertical="center"/>
      <protection hidden="1"/>
    </xf>
    <xf numFmtId="2" fontId="5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8" xfId="0" applyFont="1" applyFill="1" applyBorder="1" applyAlignment="1" applyProtection="1">
      <alignment vertical="center"/>
      <protection hidden="1"/>
    </xf>
    <xf numFmtId="2" fontId="5" fillId="0" borderId="18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7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164" fontId="3" fillId="0" borderId="48" xfId="0" applyNumberFormat="1" applyFont="1" applyFill="1" applyBorder="1" applyAlignment="1">
      <alignment vertical="center"/>
    </xf>
    <xf numFmtId="49" fontId="0" fillId="0" borderId="66" xfId="0" applyNumberForma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10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center"/>
    </xf>
    <xf numFmtId="10" fontId="33" fillId="0" borderId="0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 horizontal="center"/>
    </xf>
    <xf numFmtId="10" fontId="33" fillId="0" borderId="0" xfId="0" applyNumberFormat="1" applyFont="1" applyBorder="1" applyAlignment="1">
      <alignment horizontal="right"/>
    </xf>
    <xf numFmtId="0" fontId="33" fillId="0" borderId="0" xfId="0" applyNumberFormat="1" applyFont="1" applyFill="1" applyBorder="1" applyAlignment="1">
      <alignment horizontal="center"/>
    </xf>
    <xf numFmtId="10" fontId="33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5" fillId="0" borderId="57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0" fontId="0" fillId="0" borderId="13" xfId="0" applyNumberFormat="1" applyFont="1" applyBorder="1" applyAlignment="1">
      <alignment horizontal="right"/>
    </xf>
    <xf numFmtId="10" fontId="0" fillId="0" borderId="29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34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49" fontId="0" fillId="0" borderId="17" xfId="0" applyNumberForma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2" fontId="13" fillId="0" borderId="16" xfId="0" applyNumberFormat="1" applyFont="1" applyBorder="1" applyAlignment="1">
      <alignment horizontal="center" vertical="center"/>
    </xf>
    <xf numFmtId="0" fontId="2" fillId="35" borderId="51" xfId="0" applyFont="1" applyFill="1" applyBorder="1" applyAlignment="1">
      <alignment vertical="center"/>
    </xf>
    <xf numFmtId="0" fontId="2" fillId="35" borderId="49" xfId="0" applyFont="1" applyFill="1" applyBorder="1" applyAlignment="1">
      <alignment vertical="center"/>
    </xf>
    <xf numFmtId="164" fontId="2" fillId="35" borderId="49" xfId="0" applyNumberFormat="1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164" fontId="2" fillId="35" borderId="52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2" fontId="13" fillId="0" borderId="18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164" fontId="13" fillId="0" borderId="16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left"/>
    </xf>
    <xf numFmtId="164" fontId="0" fillId="0" borderId="18" xfId="0" applyNumberFormat="1" applyFill="1" applyBorder="1" applyAlignment="1">
      <alignment horizontal="left" vertical="center"/>
    </xf>
    <xf numFmtId="49" fontId="0" fillId="0" borderId="19" xfId="0" applyNumberForma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31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164" fontId="18" fillId="0" borderId="51" xfId="0" applyNumberFormat="1" applyFont="1" applyBorder="1" applyAlignment="1">
      <alignment horizontal="left" vertical="center"/>
    </xf>
    <xf numFmtId="164" fontId="5" fillId="0" borderId="49" xfId="0" applyNumberFormat="1" applyFont="1" applyBorder="1" applyAlignment="1">
      <alignment horizontal="left" vertical="center"/>
    </xf>
    <xf numFmtId="49" fontId="0" fillId="0" borderId="49" xfId="0" applyNumberFormat="1" applyFont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164" fontId="5" fillId="0" borderId="24" xfId="0" applyNumberFormat="1" applyFont="1" applyBorder="1" applyAlignment="1">
      <alignment horizontal="left" vertical="center"/>
    </xf>
    <xf numFmtId="164" fontId="0" fillId="0" borderId="24" xfId="0" applyNumberFormat="1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ill="1" applyBorder="1" applyAlignment="1">
      <alignment horizontal="left"/>
    </xf>
    <xf numFmtId="0" fontId="5" fillId="0" borderId="24" xfId="0" applyFont="1" applyFill="1" applyBorder="1" applyAlignment="1">
      <alignment horizontal="left" vertical="center"/>
    </xf>
    <xf numFmtId="164" fontId="0" fillId="0" borderId="24" xfId="0" applyNumberFormat="1" applyFill="1" applyBorder="1" applyAlignment="1">
      <alignment horizontal="left" vertical="center"/>
    </xf>
    <xf numFmtId="0" fontId="13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49" fontId="0" fillId="0" borderId="24" xfId="0" applyNumberFormat="1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164" fontId="13" fillId="0" borderId="24" xfId="0" applyNumberFormat="1" applyFont="1" applyFill="1" applyBorder="1" applyAlignment="1">
      <alignment vertical="center"/>
    </xf>
    <xf numFmtId="0" fontId="0" fillId="0" borderId="24" xfId="0" applyFill="1" applyBorder="1" applyAlignment="1">
      <alignment horizont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38" xfId="0" applyNumberFormat="1" applyFill="1" applyBorder="1" applyAlignment="1">
      <alignment horizontal="center" vertical="center"/>
    </xf>
    <xf numFmtId="186" fontId="0" fillId="0" borderId="16" xfId="0" applyNumberFormat="1" applyBorder="1" applyAlignment="1">
      <alignment horizontal="center"/>
    </xf>
    <xf numFmtId="186" fontId="0" fillId="0" borderId="16" xfId="0" applyNumberFormat="1" applyFill="1" applyBorder="1" applyAlignment="1">
      <alignment horizontal="center"/>
    </xf>
    <xf numFmtId="186" fontId="0" fillId="0" borderId="16" xfId="0" applyNumberFormat="1" applyFont="1" applyFill="1" applyBorder="1" applyAlignment="1">
      <alignment horizontal="center"/>
    </xf>
    <xf numFmtId="186" fontId="4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5" borderId="63" xfId="0" applyFont="1" applyFill="1" applyBorder="1" applyAlignment="1">
      <alignment horizontal="left" vertical="center"/>
    </xf>
    <xf numFmtId="2" fontId="0" fillId="0" borderId="16" xfId="0" applyNumberForma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16" xfId="0" applyNumberFormat="1" applyFont="1" applyFill="1" applyBorder="1" applyAlignment="1">
      <alignment horizontal="left" vertical="center"/>
    </xf>
    <xf numFmtId="164" fontId="5" fillId="0" borderId="18" xfId="0" applyNumberFormat="1" applyFont="1" applyFill="1" applyBorder="1" applyAlignment="1">
      <alignment horizontal="left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left" vertical="center"/>
    </xf>
    <xf numFmtId="164" fontId="5" fillId="0" borderId="20" xfId="0" applyNumberFormat="1" applyFont="1" applyFill="1" applyBorder="1" applyAlignment="1">
      <alignment horizontal="left" vertical="center"/>
    </xf>
    <xf numFmtId="164" fontId="15" fillId="0" borderId="16" xfId="0" applyNumberFormat="1" applyFont="1" applyFill="1" applyBorder="1" applyAlignment="1">
      <alignment horizontal="left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0" fillId="35" borderId="65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left" vertical="center"/>
    </xf>
    <xf numFmtId="0" fontId="24" fillId="0" borderId="0" xfId="0" applyFont="1" applyAlignment="1">
      <alignment vertical="center"/>
    </xf>
    <xf numFmtId="14" fontId="0" fillId="0" borderId="2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0" fillId="38" borderId="0" xfId="0" applyFill="1" applyBorder="1" applyAlignment="1">
      <alignment horizontal="center" vertical="center"/>
    </xf>
    <xf numFmtId="164" fontId="25" fillId="0" borderId="16" xfId="0" applyNumberFormat="1" applyFont="1" applyBorder="1" applyAlignment="1">
      <alignment horizontal="center" vertical="center"/>
    </xf>
    <xf numFmtId="164" fontId="0" fillId="38" borderId="0" xfId="0" applyNumberForma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164" fontId="3" fillId="0" borderId="77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vertical="center"/>
    </xf>
    <xf numFmtId="164" fontId="0" fillId="0" borderId="22" xfId="0" applyNumberFormat="1" applyFont="1" applyBorder="1" applyAlignment="1">
      <alignment horizontal="center" vertical="center"/>
    </xf>
    <xf numFmtId="164" fontId="3" fillId="0" borderId="77" xfId="0" applyNumberFormat="1" applyFont="1" applyBorder="1" applyAlignment="1">
      <alignment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left" vertical="center"/>
    </xf>
    <xf numFmtId="164" fontId="0" fillId="0" borderId="18" xfId="0" applyNumberFormat="1" applyFon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20" xfId="0" applyNumberFormat="1" applyBorder="1" applyAlignment="1">
      <alignment horizontal="left" vertical="center"/>
    </xf>
    <xf numFmtId="0" fontId="2" fillId="35" borderId="63" xfId="0" applyFont="1" applyFill="1" applyBorder="1" applyAlignment="1">
      <alignment/>
    </xf>
    <xf numFmtId="0" fontId="0" fillId="35" borderId="64" xfId="0" applyFill="1" applyBorder="1" applyAlignment="1">
      <alignment/>
    </xf>
    <xf numFmtId="164" fontId="0" fillId="35" borderId="64" xfId="0" applyNumberFormat="1" applyFill="1" applyBorder="1" applyAlignment="1">
      <alignment horizontal="center"/>
    </xf>
    <xf numFmtId="164" fontId="0" fillId="35" borderId="65" xfId="0" applyNumberFormat="1" applyFill="1" applyBorder="1" applyAlignment="1">
      <alignment horizontal="center"/>
    </xf>
    <xf numFmtId="0" fontId="3" fillId="0" borderId="51" xfId="0" applyFont="1" applyBorder="1" applyAlignment="1">
      <alignment/>
    </xf>
    <xf numFmtId="164" fontId="0" fillId="0" borderId="49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86" fontId="13" fillId="0" borderId="17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186" fontId="22" fillId="0" borderId="17" xfId="0" applyNumberFormat="1" applyFont="1" applyBorder="1" applyAlignment="1">
      <alignment horizontal="center" vertical="center"/>
    </xf>
    <xf numFmtId="186" fontId="13" fillId="0" borderId="19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" fillId="35" borderId="63" xfId="0" applyFont="1" applyFill="1" applyBorder="1" applyAlignment="1">
      <alignment vertical="center"/>
    </xf>
    <xf numFmtId="0" fontId="2" fillId="35" borderId="64" xfId="0" applyFont="1" applyFill="1" applyBorder="1" applyAlignment="1">
      <alignment vertical="center"/>
    </xf>
    <xf numFmtId="0" fontId="2" fillId="35" borderId="64" xfId="0" applyFont="1" applyFill="1" applyBorder="1" applyAlignment="1">
      <alignment horizontal="center" vertical="center"/>
    </xf>
    <xf numFmtId="49" fontId="2" fillId="35" borderId="64" xfId="0" applyNumberFormat="1" applyFont="1" applyFill="1" applyBorder="1" applyAlignment="1">
      <alignment horizontal="center" vertical="center"/>
    </xf>
    <xf numFmtId="49" fontId="2" fillId="35" borderId="65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42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164" fontId="0" fillId="39" borderId="64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/>
    </xf>
    <xf numFmtId="0" fontId="2" fillId="39" borderId="63" xfId="0" applyFont="1" applyFill="1" applyBorder="1" applyAlignment="1">
      <alignment vertical="center"/>
    </xf>
    <xf numFmtId="0" fontId="0" fillId="39" borderId="64" xfId="0" applyFont="1" applyFill="1" applyBorder="1" applyAlignment="1">
      <alignment vertical="center"/>
    </xf>
    <xf numFmtId="0" fontId="0" fillId="39" borderId="65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1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5" fillId="0" borderId="48" xfId="0" applyFont="1" applyFill="1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49" fontId="1" fillId="40" borderId="11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40" borderId="12" xfId="0" applyNumberFormat="1" applyFont="1" applyFill="1" applyBorder="1" applyAlignment="1">
      <alignment horizontal="center" vertical="center"/>
    </xf>
    <xf numFmtId="49" fontId="1" fillId="40" borderId="13" xfId="0" applyNumberFormat="1" applyFont="1" applyFill="1" applyBorder="1" applyAlignment="1">
      <alignment horizontal="center" vertical="center"/>
    </xf>
    <xf numFmtId="1" fontId="5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" fontId="5" fillId="0" borderId="24" xfId="0" applyNumberFormat="1" applyFont="1" applyBorder="1" applyAlignment="1" quotePrefix="1">
      <alignment vertical="center"/>
    </xf>
    <xf numFmtId="0" fontId="5" fillId="0" borderId="24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186" fontId="5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90" fontId="5" fillId="0" borderId="1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2" fontId="5" fillId="0" borderId="60" xfId="0" applyNumberFormat="1" applyFont="1" applyBorder="1" applyAlignment="1">
      <alignment horizontal="center" vertical="center"/>
    </xf>
    <xf numFmtId="2" fontId="5" fillId="0" borderId="80" xfId="0" applyNumberFormat="1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 vertical="center"/>
    </xf>
    <xf numFmtId="2" fontId="5" fillId="0" borderId="51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64" fontId="5" fillId="0" borderId="38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64" fontId="5" fillId="0" borderId="81" xfId="0" applyNumberFormat="1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2" fontId="5" fillId="0" borderId="61" xfId="0" applyNumberFormat="1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 vertical="center"/>
    </xf>
    <xf numFmtId="2" fontId="5" fillId="0" borderId="66" xfId="0" applyNumberFormat="1" applyFont="1" applyBorder="1" applyAlignment="1">
      <alignment horizontal="center" vertical="center"/>
    </xf>
    <xf numFmtId="0" fontId="19" fillId="35" borderId="63" xfId="0" applyFont="1" applyFill="1" applyBorder="1" applyAlignment="1" applyProtection="1">
      <alignment vertical="center"/>
      <protection locked="0"/>
    </xf>
    <xf numFmtId="0" fontId="21" fillId="0" borderId="64" xfId="0" applyFont="1" applyBorder="1" applyAlignment="1">
      <alignment vertical="center"/>
    </xf>
    <xf numFmtId="0" fontId="21" fillId="0" borderId="65" xfId="0" applyFont="1" applyBorder="1" applyAlignment="1">
      <alignment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 textRotation="90"/>
      <protection locked="0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56" xfId="0" applyFont="1" applyFill="1" applyBorder="1" applyAlignment="1" applyProtection="1">
      <alignment horizontal="center" vertical="center" textRotation="90"/>
      <protection locked="0"/>
    </xf>
    <xf numFmtId="0" fontId="5" fillId="0" borderId="50" xfId="0" applyFont="1" applyFill="1" applyBorder="1" applyAlignment="1" applyProtection="1">
      <alignment horizontal="center" vertical="center" textRotation="90"/>
      <protection locked="0"/>
    </xf>
    <xf numFmtId="0" fontId="5" fillId="0" borderId="45" xfId="0" applyFont="1" applyFill="1" applyBorder="1" applyAlignment="1" applyProtection="1">
      <alignment horizontal="center" vertical="center" textRotation="90"/>
      <protection locked="0"/>
    </xf>
    <xf numFmtId="0" fontId="5" fillId="0" borderId="13" xfId="0" applyFont="1" applyFill="1" applyBorder="1" applyAlignment="1" applyProtection="1">
      <alignment horizontal="center" vertical="center" textRotation="90"/>
      <protection locked="0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1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9" fillId="35" borderId="51" xfId="0" applyFont="1" applyFill="1" applyBorder="1" applyAlignment="1" applyProtection="1">
      <alignment/>
      <protection locked="0"/>
    </xf>
    <xf numFmtId="0" fontId="19" fillId="35" borderId="49" xfId="0" applyFont="1" applyFill="1" applyBorder="1" applyAlignment="1" applyProtection="1">
      <alignment/>
      <protection locked="0"/>
    </xf>
    <xf numFmtId="0" fontId="19" fillId="0" borderId="49" xfId="0" applyFont="1" applyBorder="1" applyAlignment="1">
      <alignment/>
    </xf>
    <xf numFmtId="0" fontId="19" fillId="0" borderId="52" xfId="0" applyFont="1" applyBorder="1" applyAlignment="1">
      <alignment/>
    </xf>
    <xf numFmtId="14" fontId="18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 textRotation="90"/>
      <protection locked="0"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vertical="center"/>
    </xf>
    <xf numFmtId="164" fontId="19" fillId="35" borderId="63" xfId="0" applyNumberFormat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49" fontId="0" fillId="0" borderId="52" xfId="0" applyNumberForma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49" fontId="0" fillId="0" borderId="49" xfId="0" applyNumberFormat="1" applyBorder="1" applyAlignment="1">
      <alignment horizontal="center" vertical="center" textRotation="90"/>
    </xf>
    <xf numFmtId="49" fontId="0" fillId="0" borderId="0" xfId="0" applyNumberFormat="1" applyBorder="1" applyAlignment="1">
      <alignment horizontal="center" vertical="center" textRotation="90"/>
    </xf>
    <xf numFmtId="0" fontId="0" fillId="0" borderId="67" xfId="0" applyBorder="1" applyAlignment="1">
      <alignment vertical="center" textRotation="90"/>
    </xf>
    <xf numFmtId="49" fontId="0" fillId="0" borderId="49" xfId="0" applyNumberFormat="1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67" xfId="0" applyBorder="1" applyAlignment="1">
      <alignment vertical="center"/>
    </xf>
    <xf numFmtId="0" fontId="0" fillId="0" borderId="0" xfId="0" applyBorder="1" applyAlignment="1">
      <alignment horizontal="center" vertical="center" textRotation="90" wrapText="1"/>
    </xf>
    <xf numFmtId="0" fontId="3" fillId="0" borderId="51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3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22" fillId="0" borderId="16" xfId="0" applyFont="1" applyBorder="1" applyAlignment="1">
      <alignment vertical="center"/>
    </xf>
    <xf numFmtId="164" fontId="18" fillId="0" borderId="3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64" fontId="5" fillId="0" borderId="3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5" fillId="0" borderId="35" xfId="0" applyNumberFormat="1" applyFont="1" applyBorder="1" applyAlignment="1">
      <alignment vertical="center"/>
    </xf>
    <xf numFmtId="0" fontId="0" fillId="0" borderId="35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49" xfId="0" applyNumberFormat="1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vertical="center" textRotation="90"/>
    </xf>
    <xf numFmtId="49" fontId="0" fillId="0" borderId="0" xfId="0" applyNumberFormat="1" applyFont="1" applyBorder="1" applyAlignment="1">
      <alignment horizontal="center" vertical="center" textRotation="90"/>
    </xf>
    <xf numFmtId="0" fontId="0" fillId="0" borderId="67" xfId="0" applyFont="1" applyBorder="1" applyAlignment="1">
      <alignment vertical="center" textRotation="90"/>
    </xf>
    <xf numFmtId="49" fontId="0" fillId="0" borderId="0" xfId="0" applyNumberFormat="1" applyFont="1" applyBorder="1" applyAlignment="1">
      <alignment horizontal="center" vertical="center" textRotation="90" wrapText="1"/>
    </xf>
    <xf numFmtId="164" fontId="2" fillId="35" borderId="63" xfId="0" applyNumberFormat="1" applyFont="1" applyFill="1" applyBorder="1" applyAlignment="1">
      <alignment vertical="center"/>
    </xf>
    <xf numFmtId="49" fontId="0" fillId="0" borderId="52" xfId="0" applyNumberFormat="1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9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0" fontId="12" fillId="41" borderId="63" xfId="0" applyNumberFormat="1" applyFont="1" applyFill="1" applyBorder="1" applyAlignment="1">
      <alignment horizontal="left"/>
    </xf>
    <xf numFmtId="10" fontId="11" fillId="0" borderId="64" xfId="0" applyNumberFormat="1" applyFont="1" applyBorder="1" applyAlignment="1">
      <alignment horizontal="left"/>
    </xf>
    <xf numFmtId="10" fontId="11" fillId="0" borderId="49" xfId="0" applyNumberFormat="1" applyFont="1" applyBorder="1" applyAlignment="1">
      <alignment horizontal="left"/>
    </xf>
    <xf numFmtId="10" fontId="11" fillId="0" borderId="52" xfId="0" applyNumberFormat="1" applyFont="1" applyBorder="1" applyAlignment="1">
      <alignment horizontal="left"/>
    </xf>
    <xf numFmtId="0" fontId="0" fillId="0" borderId="12" xfId="0" applyFont="1" applyFill="1" applyBorder="1" applyAlignment="1" applyProtection="1">
      <alignment horizontal="center" textRotation="90"/>
      <protection locked="0"/>
    </xf>
    <xf numFmtId="0" fontId="5" fillId="0" borderId="16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textRotation="90"/>
      <protection locked="0"/>
    </xf>
    <xf numFmtId="0" fontId="5" fillId="0" borderId="14" xfId="0" applyFont="1" applyFill="1" applyBorder="1" applyAlignment="1">
      <alignment horizontal="center"/>
    </xf>
    <xf numFmtId="0" fontId="0" fillId="0" borderId="30" xfId="0" applyFont="1" applyFill="1" applyBorder="1" applyAlignment="1" applyProtection="1">
      <alignment horizontal="center" textRotation="90"/>
      <protection locked="0"/>
    </xf>
    <xf numFmtId="0" fontId="5" fillId="0" borderId="25" xfId="0" applyFont="1" applyFill="1" applyBorder="1" applyAlignment="1">
      <alignment horizontal="center"/>
    </xf>
    <xf numFmtId="0" fontId="12" fillId="0" borderId="51" xfId="0" applyFont="1" applyFill="1" applyBorder="1" applyAlignment="1">
      <alignment/>
    </xf>
    <xf numFmtId="0" fontId="11" fillId="0" borderId="49" xfId="0" applyFont="1" applyBorder="1" applyAlignment="1">
      <alignment/>
    </xf>
    <xf numFmtId="0" fontId="11" fillId="0" borderId="52" xfId="0" applyFont="1" applyBorder="1" applyAlignment="1">
      <alignment/>
    </xf>
    <xf numFmtId="0" fontId="5" fillId="0" borderId="60" xfId="0" applyFont="1" applyFill="1" applyBorder="1" applyAlignment="1">
      <alignment horizontal="center" vertical="center" textRotation="45"/>
    </xf>
    <xf numFmtId="0" fontId="0" fillId="0" borderId="61" xfId="0" applyFont="1" applyBorder="1" applyAlignment="1">
      <alignment horizontal="center" vertical="center" textRotation="45"/>
    </xf>
    <xf numFmtId="0" fontId="5" fillId="0" borderId="58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_100 m jednotlivci" xfId="52"/>
    <cellStyle name="normální_List1" xfId="53"/>
    <cellStyle name="normální_List2" xfId="54"/>
    <cellStyle name="normální_List4" xfId="55"/>
    <cellStyle name="normální_štafety 4 x 100 m" xfId="56"/>
    <cellStyle name="normální_výsledková listina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13">
    <dxf>
      <font>
        <b/>
        <i val="0"/>
        <color indexed="57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strike/>
        <color auto="1"/>
      </font>
    </dxf>
    <dxf>
      <font>
        <strike/>
      </font>
    </dxf>
    <dxf>
      <font>
        <strike/>
      </font>
      <border/>
    </dxf>
    <dxf>
      <font>
        <b/>
        <i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0.125" style="96" bestFit="1" customWidth="1"/>
    <col min="2" max="2" width="21.875" style="59" bestFit="1" customWidth="1"/>
    <col min="3" max="3" width="9.00390625" style="67" bestFit="1" customWidth="1"/>
    <col min="4" max="4" width="8.25390625" style="61" customWidth="1"/>
    <col min="5" max="5" width="13.375" style="85" bestFit="1" customWidth="1"/>
    <col min="6" max="6" width="15.125" style="61" bestFit="1" customWidth="1"/>
    <col min="7" max="7" width="8.375" style="67" customWidth="1"/>
    <col min="8" max="8" width="9.125" style="59" customWidth="1"/>
    <col min="9" max="9" width="10.125" style="96" bestFit="1" customWidth="1"/>
    <col min="10" max="10" width="21.875" style="59" bestFit="1" customWidth="1"/>
    <col min="11" max="11" width="9.00390625" style="67" customWidth="1"/>
    <col min="12" max="12" width="8.25390625" style="61" bestFit="1" customWidth="1"/>
    <col min="13" max="13" width="13.375" style="61" bestFit="1" customWidth="1"/>
    <col min="14" max="14" width="17.75390625" style="61" bestFit="1" customWidth="1"/>
    <col min="15" max="15" width="8.375" style="67" bestFit="1" customWidth="1"/>
    <col min="16" max="16384" width="9.125" style="59" customWidth="1"/>
  </cols>
  <sheetData>
    <row r="1" spans="1:15" ht="18">
      <c r="A1" s="1538" t="s">
        <v>57</v>
      </c>
      <c r="B1" s="1541"/>
      <c r="C1" s="1541"/>
      <c r="D1" s="1541"/>
      <c r="E1" s="1541"/>
      <c r="F1" s="1541"/>
      <c r="G1" s="1542"/>
      <c r="I1" s="1538" t="s">
        <v>58</v>
      </c>
      <c r="J1" s="1539"/>
      <c r="K1" s="1539"/>
      <c r="L1" s="1539"/>
      <c r="M1" s="1539"/>
      <c r="N1" s="1539"/>
      <c r="O1" s="1540"/>
    </row>
    <row r="2" spans="1:15" ht="12.75" customHeight="1">
      <c r="A2" s="121" t="s">
        <v>3262</v>
      </c>
      <c r="B2" s="122" t="s">
        <v>3263</v>
      </c>
      <c r="C2" s="123" t="s">
        <v>3264</v>
      </c>
      <c r="D2" s="122" t="s">
        <v>3265</v>
      </c>
      <c r="E2" s="999" t="s">
        <v>3266</v>
      </c>
      <c r="F2" s="122" t="s">
        <v>3267</v>
      </c>
      <c r="G2" s="124" t="s">
        <v>3268</v>
      </c>
      <c r="I2" s="121" t="s">
        <v>3262</v>
      </c>
      <c r="J2" s="122" t="s">
        <v>3263</v>
      </c>
      <c r="K2" s="123" t="s">
        <v>3264</v>
      </c>
      <c r="L2" s="122" t="s">
        <v>3265</v>
      </c>
      <c r="M2" s="122" t="s">
        <v>3266</v>
      </c>
      <c r="N2" s="122" t="s">
        <v>3267</v>
      </c>
      <c r="O2" s="124" t="s">
        <v>3268</v>
      </c>
    </row>
    <row r="3" spans="1:15" ht="12.75" customHeight="1">
      <c r="A3" s="230">
        <v>40671</v>
      </c>
      <c r="B3" s="229" t="s">
        <v>436</v>
      </c>
      <c r="C3" s="231" t="s">
        <v>437</v>
      </c>
      <c r="D3" s="232" t="s">
        <v>3247</v>
      </c>
      <c r="E3" s="227">
        <v>9</v>
      </c>
      <c r="F3" s="232" t="s">
        <v>425</v>
      </c>
      <c r="G3" s="228" t="s">
        <v>438</v>
      </c>
      <c r="I3" s="230">
        <v>40671</v>
      </c>
      <c r="J3" s="229" t="s">
        <v>436</v>
      </c>
      <c r="K3" s="231" t="s">
        <v>439</v>
      </c>
      <c r="L3" s="232" t="s">
        <v>3244</v>
      </c>
      <c r="M3" s="232">
        <v>4</v>
      </c>
      <c r="N3" s="232" t="s">
        <v>195</v>
      </c>
      <c r="O3" s="228" t="s">
        <v>440</v>
      </c>
    </row>
    <row r="4" spans="1:15" ht="12.75" customHeight="1">
      <c r="A4" s="1536">
        <v>40676</v>
      </c>
      <c r="B4" s="1534" t="s">
        <v>1656</v>
      </c>
      <c r="C4" s="235" t="s">
        <v>1661</v>
      </c>
      <c r="D4" s="232" t="s">
        <v>42</v>
      </c>
      <c r="E4" s="1535">
        <v>30</v>
      </c>
      <c r="F4" s="1533" t="s">
        <v>1580</v>
      </c>
      <c r="G4" s="1531" t="s">
        <v>1657</v>
      </c>
      <c r="I4" s="230">
        <v>40676</v>
      </c>
      <c r="J4" s="229" t="s">
        <v>1656</v>
      </c>
      <c r="K4" s="231" t="s">
        <v>1658</v>
      </c>
      <c r="L4" s="232" t="s">
        <v>3244</v>
      </c>
      <c r="M4" s="227">
        <v>11</v>
      </c>
      <c r="N4" s="232" t="s">
        <v>1659</v>
      </c>
      <c r="O4" s="228" t="s">
        <v>1660</v>
      </c>
    </row>
    <row r="5" spans="1:15" ht="12.75" customHeight="1">
      <c r="A5" s="1537"/>
      <c r="B5" s="1534"/>
      <c r="C5" s="235" t="s">
        <v>1662</v>
      </c>
      <c r="D5" s="232" t="s">
        <v>3325</v>
      </c>
      <c r="E5" s="1534"/>
      <c r="F5" s="1534"/>
      <c r="G5" s="1532"/>
      <c r="I5" s="230">
        <v>40684</v>
      </c>
      <c r="J5" s="229" t="s">
        <v>425</v>
      </c>
      <c r="K5" s="231" t="s">
        <v>1702</v>
      </c>
      <c r="L5" s="232" t="s">
        <v>3244</v>
      </c>
      <c r="M5" s="227">
        <v>13</v>
      </c>
      <c r="N5" s="232" t="s">
        <v>1686</v>
      </c>
      <c r="O5" s="228" t="s">
        <v>1703</v>
      </c>
    </row>
    <row r="6" spans="1:15" ht="12.75" customHeight="1">
      <c r="A6" s="1536">
        <v>40684</v>
      </c>
      <c r="B6" s="1534" t="s">
        <v>425</v>
      </c>
      <c r="C6" s="235" t="s">
        <v>1661</v>
      </c>
      <c r="D6" s="232" t="s">
        <v>42</v>
      </c>
      <c r="E6" s="1535">
        <v>39</v>
      </c>
      <c r="F6" s="1533" t="s">
        <v>1573</v>
      </c>
      <c r="G6" s="1531" t="s">
        <v>1701</v>
      </c>
      <c r="I6" s="230">
        <v>40705</v>
      </c>
      <c r="J6" s="229" t="s">
        <v>426</v>
      </c>
      <c r="K6" s="231" t="s">
        <v>2201</v>
      </c>
      <c r="L6" s="232" t="s">
        <v>3248</v>
      </c>
      <c r="M6" s="227">
        <v>13</v>
      </c>
      <c r="N6" s="232" t="s">
        <v>1659</v>
      </c>
      <c r="O6" s="228" t="s">
        <v>2202</v>
      </c>
    </row>
    <row r="7" spans="1:15" ht="12.75" customHeight="1">
      <c r="A7" s="1537"/>
      <c r="B7" s="1534"/>
      <c r="C7" s="235" t="s">
        <v>1700</v>
      </c>
      <c r="D7" s="232" t="s">
        <v>42</v>
      </c>
      <c r="E7" s="1534"/>
      <c r="F7" s="1534"/>
      <c r="G7" s="1532"/>
      <c r="I7" s="230">
        <v>40712</v>
      </c>
      <c r="J7" s="229" t="s">
        <v>1575</v>
      </c>
      <c r="K7" s="231" t="s">
        <v>2635</v>
      </c>
      <c r="L7" s="232" t="s">
        <v>3254</v>
      </c>
      <c r="M7" s="227">
        <v>9</v>
      </c>
      <c r="N7" s="232" t="s">
        <v>1575</v>
      </c>
      <c r="O7" s="228" t="s">
        <v>2636</v>
      </c>
    </row>
    <row r="8" spans="1:15" ht="12.75" customHeight="1">
      <c r="A8" s="1536">
        <v>40705</v>
      </c>
      <c r="B8" s="1534" t="s">
        <v>426</v>
      </c>
      <c r="C8" s="235" t="s">
        <v>2198</v>
      </c>
      <c r="D8" s="232" t="s">
        <v>3256</v>
      </c>
      <c r="E8" s="1535">
        <v>38</v>
      </c>
      <c r="F8" s="1533" t="s">
        <v>1684</v>
      </c>
      <c r="G8" s="1531" t="s">
        <v>2200</v>
      </c>
      <c r="I8" s="230">
        <v>40719</v>
      </c>
      <c r="J8" s="229" t="s">
        <v>2053</v>
      </c>
      <c r="K8" s="231" t="s">
        <v>2845</v>
      </c>
      <c r="L8" s="232" t="s">
        <v>3253</v>
      </c>
      <c r="M8" s="227">
        <v>12</v>
      </c>
      <c r="N8" s="232" t="s">
        <v>1595</v>
      </c>
      <c r="O8" s="228" t="s">
        <v>2846</v>
      </c>
    </row>
    <row r="9" spans="1:15" ht="12.75" customHeight="1">
      <c r="A9" s="1537"/>
      <c r="B9" s="1534"/>
      <c r="C9" s="235" t="s">
        <v>2199</v>
      </c>
      <c r="D9" s="232" t="s">
        <v>3339</v>
      </c>
      <c r="E9" s="1534"/>
      <c r="F9" s="1534"/>
      <c r="G9" s="1532"/>
      <c r="I9" s="1536">
        <v>40726</v>
      </c>
      <c r="J9" s="1534" t="s">
        <v>208</v>
      </c>
      <c r="K9" s="235" t="s">
        <v>2898</v>
      </c>
      <c r="L9" s="232" t="s">
        <v>3253</v>
      </c>
      <c r="M9" s="1535">
        <v>16</v>
      </c>
      <c r="N9" s="1533" t="s">
        <v>1572</v>
      </c>
      <c r="O9" s="1531" t="s">
        <v>2900</v>
      </c>
    </row>
    <row r="10" spans="1:15" ht="12.75" customHeight="1">
      <c r="A10" s="1536">
        <v>40712</v>
      </c>
      <c r="B10" s="1534" t="s">
        <v>1575</v>
      </c>
      <c r="C10" s="235" t="s">
        <v>2321</v>
      </c>
      <c r="D10" s="232" t="s">
        <v>3253</v>
      </c>
      <c r="E10" s="1535">
        <v>36</v>
      </c>
      <c r="F10" s="1533" t="s">
        <v>1575</v>
      </c>
      <c r="G10" s="1531" t="s">
        <v>2634</v>
      </c>
      <c r="I10" s="1537"/>
      <c r="J10" s="1534"/>
      <c r="K10" s="235" t="s">
        <v>2899</v>
      </c>
      <c r="L10" s="232" t="s">
        <v>3246</v>
      </c>
      <c r="M10" s="1534"/>
      <c r="N10" s="1534"/>
      <c r="O10" s="1532"/>
    </row>
    <row r="11" spans="1:15" ht="12.75" customHeight="1">
      <c r="A11" s="1537"/>
      <c r="B11" s="1534"/>
      <c r="C11" s="235" t="s">
        <v>2322</v>
      </c>
      <c r="D11" s="232" t="s">
        <v>3340</v>
      </c>
      <c r="E11" s="1534"/>
      <c r="F11" s="1534"/>
      <c r="G11" s="1532"/>
      <c r="I11" s="230">
        <v>40729</v>
      </c>
      <c r="J11" s="229" t="s">
        <v>1686</v>
      </c>
      <c r="K11" s="231" t="s">
        <v>2901</v>
      </c>
      <c r="L11" s="232" t="s">
        <v>3255</v>
      </c>
      <c r="M11" s="227">
        <v>11</v>
      </c>
      <c r="N11" s="232" t="s">
        <v>1686</v>
      </c>
      <c r="O11" s="228" t="s">
        <v>2902</v>
      </c>
    </row>
    <row r="12" spans="1:15" ht="12.75" customHeight="1">
      <c r="A12" s="230">
        <v>40719</v>
      </c>
      <c r="B12" s="229" t="s">
        <v>2053</v>
      </c>
      <c r="C12" s="231" t="s">
        <v>2843</v>
      </c>
      <c r="D12" s="232" t="s">
        <v>3336</v>
      </c>
      <c r="E12" s="227">
        <v>37</v>
      </c>
      <c r="F12" s="232" t="s">
        <v>1575</v>
      </c>
      <c r="G12" s="228" t="s">
        <v>2844</v>
      </c>
      <c r="I12" s="230">
        <v>40733</v>
      </c>
      <c r="J12" s="229" t="s">
        <v>1688</v>
      </c>
      <c r="K12" s="231" t="s">
        <v>3119</v>
      </c>
      <c r="L12" s="232" t="s">
        <v>3254</v>
      </c>
      <c r="M12" s="227">
        <v>10</v>
      </c>
      <c r="N12" s="232" t="s">
        <v>1575</v>
      </c>
      <c r="O12" s="228" t="s">
        <v>3120</v>
      </c>
    </row>
    <row r="13" spans="1:15" ht="12.75" customHeight="1">
      <c r="A13" s="1536">
        <v>40726</v>
      </c>
      <c r="B13" s="1534" t="s">
        <v>208</v>
      </c>
      <c r="C13" s="235" t="s">
        <v>1661</v>
      </c>
      <c r="D13" s="232" t="s">
        <v>42</v>
      </c>
      <c r="E13" s="1535">
        <v>43</v>
      </c>
      <c r="F13" s="1533" t="s">
        <v>1575</v>
      </c>
      <c r="G13" s="1531" t="s">
        <v>2892</v>
      </c>
      <c r="I13" s="230">
        <v>40734</v>
      </c>
      <c r="J13" s="229" t="s">
        <v>1698</v>
      </c>
      <c r="K13" s="231" t="s">
        <v>42</v>
      </c>
      <c r="L13" s="232" t="s">
        <v>42</v>
      </c>
      <c r="M13" s="227">
        <v>15</v>
      </c>
      <c r="N13" s="232" t="s">
        <v>1659</v>
      </c>
      <c r="O13" s="228" t="s">
        <v>3121</v>
      </c>
    </row>
    <row r="14" spans="1:15" ht="12.75" customHeight="1">
      <c r="A14" s="1537"/>
      <c r="B14" s="1534"/>
      <c r="C14" s="235" t="s">
        <v>2890</v>
      </c>
      <c r="D14" s="232" t="s">
        <v>3339</v>
      </c>
      <c r="E14" s="1534"/>
      <c r="F14" s="1534"/>
      <c r="G14" s="1532"/>
      <c r="I14" s="230">
        <v>40740</v>
      </c>
      <c r="J14" s="229" t="s">
        <v>1692</v>
      </c>
      <c r="K14" s="231" t="s">
        <v>3198</v>
      </c>
      <c r="L14" s="232" t="s">
        <v>3248</v>
      </c>
      <c r="M14" s="227">
        <v>10</v>
      </c>
      <c r="N14" s="232" t="s">
        <v>1689</v>
      </c>
      <c r="O14" s="228" t="s">
        <v>3197</v>
      </c>
    </row>
    <row r="15" spans="1:15" ht="12.75" customHeight="1">
      <c r="A15" s="1537"/>
      <c r="B15" s="1534"/>
      <c r="C15" s="235" t="s">
        <v>2891</v>
      </c>
      <c r="D15" s="232" t="s">
        <v>3350</v>
      </c>
      <c r="E15" s="1534"/>
      <c r="F15" s="1534"/>
      <c r="G15" s="1532"/>
      <c r="I15" s="230">
        <v>40747</v>
      </c>
      <c r="J15" s="229" t="s">
        <v>195</v>
      </c>
      <c r="K15" s="231" t="s">
        <v>3214</v>
      </c>
      <c r="L15" s="232" t="s">
        <v>3247</v>
      </c>
      <c r="M15" s="227">
        <v>18</v>
      </c>
      <c r="N15" s="232" t="s">
        <v>3200</v>
      </c>
      <c r="O15" s="228" t="s">
        <v>3215</v>
      </c>
    </row>
    <row r="16" spans="1:15" ht="12.75" customHeight="1">
      <c r="A16" s="1536">
        <v>40729</v>
      </c>
      <c r="B16" s="1534" t="s">
        <v>1686</v>
      </c>
      <c r="C16" s="235" t="s">
        <v>2893</v>
      </c>
      <c r="D16" s="232" t="s">
        <v>3254</v>
      </c>
      <c r="E16" s="1535">
        <v>39</v>
      </c>
      <c r="F16" s="1533" t="s">
        <v>1685</v>
      </c>
      <c r="G16" s="1531" t="s">
        <v>2895</v>
      </c>
      <c r="I16" s="230">
        <v>40754</v>
      </c>
      <c r="J16" s="229" t="s">
        <v>1684</v>
      </c>
      <c r="K16" s="231" t="s">
        <v>2919</v>
      </c>
      <c r="L16" s="232" t="s">
        <v>3250</v>
      </c>
      <c r="M16" s="227">
        <v>10</v>
      </c>
      <c r="N16" s="232" t="s">
        <v>1575</v>
      </c>
      <c r="O16" s="228" t="s">
        <v>2920</v>
      </c>
    </row>
    <row r="17" spans="1:15" ht="12.75" customHeight="1">
      <c r="A17" s="1537"/>
      <c r="B17" s="1534"/>
      <c r="C17" s="235" t="s">
        <v>2894</v>
      </c>
      <c r="D17" s="232" t="s">
        <v>3256</v>
      </c>
      <c r="E17" s="1534"/>
      <c r="F17" s="1534"/>
      <c r="G17" s="1532"/>
      <c r="I17" s="230">
        <v>40761</v>
      </c>
      <c r="J17" s="229" t="s">
        <v>1573</v>
      </c>
      <c r="K17" s="231" t="s">
        <v>2327</v>
      </c>
      <c r="L17" s="232" t="s">
        <v>3255</v>
      </c>
      <c r="M17" s="227">
        <v>12</v>
      </c>
      <c r="N17" s="232" t="s">
        <v>1659</v>
      </c>
      <c r="O17" s="228" t="s">
        <v>2328</v>
      </c>
    </row>
    <row r="18" spans="1:15" ht="12.75" customHeight="1">
      <c r="A18" s="230">
        <v>40729</v>
      </c>
      <c r="B18" s="229" t="s">
        <v>211</v>
      </c>
      <c r="C18" s="231" t="s">
        <v>2896</v>
      </c>
      <c r="D18" s="232" t="s">
        <v>3244</v>
      </c>
      <c r="E18" s="227">
        <v>10</v>
      </c>
      <c r="F18" s="232" t="s">
        <v>195</v>
      </c>
      <c r="G18" s="228" t="s">
        <v>2897</v>
      </c>
      <c r="I18" s="230">
        <v>40768</v>
      </c>
      <c r="J18" s="229" t="s">
        <v>1691</v>
      </c>
      <c r="K18" s="231" t="s">
        <v>2338</v>
      </c>
      <c r="L18" s="232" t="s">
        <v>3254</v>
      </c>
      <c r="M18" s="227">
        <v>9</v>
      </c>
      <c r="N18" s="232" t="s">
        <v>1575</v>
      </c>
      <c r="O18" s="228" t="s">
        <v>2339</v>
      </c>
    </row>
    <row r="19" spans="1:15" ht="12.75" customHeight="1">
      <c r="A19" s="1536">
        <v>40730</v>
      </c>
      <c r="B19" s="1534" t="s">
        <v>2887</v>
      </c>
      <c r="C19" s="235" t="s">
        <v>2907</v>
      </c>
      <c r="D19" s="232" t="s">
        <v>3244</v>
      </c>
      <c r="E19" s="1535">
        <v>18</v>
      </c>
      <c r="F19" s="1533" t="s">
        <v>1691</v>
      </c>
      <c r="G19" s="1531" t="s">
        <v>2908</v>
      </c>
      <c r="I19" s="230">
        <v>40775</v>
      </c>
      <c r="J19" s="229" t="s">
        <v>1683</v>
      </c>
      <c r="K19" s="231" t="s">
        <v>2580</v>
      </c>
      <c r="L19" s="232" t="s">
        <v>3250</v>
      </c>
      <c r="M19" s="227">
        <v>11</v>
      </c>
      <c r="N19" s="232" t="s">
        <v>1580</v>
      </c>
      <c r="O19" s="228" t="s">
        <v>2581</v>
      </c>
    </row>
    <row r="20" spans="1:15" ht="12.75" customHeight="1">
      <c r="A20" s="1537"/>
      <c r="B20" s="1534"/>
      <c r="C20" s="235" t="s">
        <v>1700</v>
      </c>
      <c r="D20" s="232" t="s">
        <v>42</v>
      </c>
      <c r="E20" s="1534"/>
      <c r="F20" s="1534"/>
      <c r="G20" s="1532"/>
      <c r="I20" s="230">
        <v>40775</v>
      </c>
      <c r="J20" s="229" t="s">
        <v>2577</v>
      </c>
      <c r="K20" s="231" t="s">
        <v>2585</v>
      </c>
      <c r="L20" s="232" t="s">
        <v>3254</v>
      </c>
      <c r="M20" s="227">
        <v>9</v>
      </c>
      <c r="N20" s="232" t="s">
        <v>1580</v>
      </c>
      <c r="O20" s="228" t="s">
        <v>2328</v>
      </c>
    </row>
    <row r="21" spans="1:15" ht="12.75" customHeight="1">
      <c r="A21" s="1536">
        <v>40733</v>
      </c>
      <c r="B21" s="1534" t="s">
        <v>1688</v>
      </c>
      <c r="C21" s="235" t="s">
        <v>3115</v>
      </c>
      <c r="D21" s="232" t="s">
        <v>3260</v>
      </c>
      <c r="E21" s="1535">
        <v>35</v>
      </c>
      <c r="F21" s="1533" t="s">
        <v>1694</v>
      </c>
      <c r="G21" s="1531" t="s">
        <v>3116</v>
      </c>
      <c r="I21" s="230">
        <v>40776</v>
      </c>
      <c r="J21" s="229" t="s">
        <v>1581</v>
      </c>
      <c r="K21" s="231" t="s">
        <v>2589</v>
      </c>
      <c r="L21" s="232" t="s">
        <v>3254</v>
      </c>
      <c r="M21" s="227">
        <v>8</v>
      </c>
      <c r="N21" s="232" t="s">
        <v>1575</v>
      </c>
      <c r="O21" s="228" t="s">
        <v>2590</v>
      </c>
    </row>
    <row r="22" spans="1:15" ht="12.75" customHeight="1">
      <c r="A22" s="1537"/>
      <c r="B22" s="1534"/>
      <c r="C22" s="235" t="s">
        <v>1700</v>
      </c>
      <c r="D22" s="232" t="s">
        <v>42</v>
      </c>
      <c r="E22" s="1534"/>
      <c r="F22" s="1534"/>
      <c r="G22" s="1532"/>
      <c r="I22" s="230">
        <v>40782</v>
      </c>
      <c r="J22" s="229" t="s">
        <v>256</v>
      </c>
      <c r="K22" s="231" t="s">
        <v>2608</v>
      </c>
      <c r="L22" s="232" t="s">
        <v>3249</v>
      </c>
      <c r="M22" s="227">
        <v>12</v>
      </c>
      <c r="N22" s="232" t="s">
        <v>1572</v>
      </c>
      <c r="O22" s="228" t="s">
        <v>2609</v>
      </c>
    </row>
    <row r="23" spans="1:15" ht="12.75" customHeight="1">
      <c r="A23" s="230">
        <v>40734</v>
      </c>
      <c r="B23" s="229" t="s">
        <v>1698</v>
      </c>
      <c r="C23" s="231" t="s">
        <v>3117</v>
      </c>
      <c r="D23" s="232" t="s">
        <v>3345</v>
      </c>
      <c r="E23" s="227">
        <v>39</v>
      </c>
      <c r="F23" s="232" t="s">
        <v>1683</v>
      </c>
      <c r="G23" s="228" t="s">
        <v>3118</v>
      </c>
      <c r="I23" s="230">
        <v>40789</v>
      </c>
      <c r="J23" s="229" t="s">
        <v>1659</v>
      </c>
      <c r="K23" s="231" t="s">
        <v>725</v>
      </c>
      <c r="L23" s="232" t="s">
        <v>3253</v>
      </c>
      <c r="M23" s="227">
        <v>11</v>
      </c>
      <c r="N23" s="232" t="s">
        <v>1575</v>
      </c>
      <c r="O23" s="228" t="s">
        <v>726</v>
      </c>
    </row>
    <row r="24" spans="1:15" ht="12.75" customHeight="1">
      <c r="A24" s="230">
        <v>40740</v>
      </c>
      <c r="B24" s="229" t="s">
        <v>1692</v>
      </c>
      <c r="C24" s="231" t="s">
        <v>42</v>
      </c>
      <c r="D24" s="232" t="s">
        <v>42</v>
      </c>
      <c r="E24" s="227">
        <v>34</v>
      </c>
      <c r="F24" s="232" t="s">
        <v>1685</v>
      </c>
      <c r="G24" s="228" t="s">
        <v>3195</v>
      </c>
      <c r="I24" s="230">
        <v>40790</v>
      </c>
      <c r="J24" s="229" t="s">
        <v>1940</v>
      </c>
      <c r="K24" s="231" t="s">
        <v>727</v>
      </c>
      <c r="L24" s="232" t="s">
        <v>3247</v>
      </c>
      <c r="M24" s="227">
        <v>12</v>
      </c>
      <c r="N24" s="232" t="s">
        <v>1573</v>
      </c>
      <c r="O24" s="228" t="s">
        <v>728</v>
      </c>
    </row>
    <row r="25" spans="1:15" ht="12.75" customHeight="1" thickBot="1">
      <c r="A25" s="1536">
        <v>40747</v>
      </c>
      <c r="B25" s="1534" t="s">
        <v>195</v>
      </c>
      <c r="C25" s="235" t="s">
        <v>1661</v>
      </c>
      <c r="D25" s="232" t="s">
        <v>42</v>
      </c>
      <c r="E25" s="1535">
        <v>36</v>
      </c>
      <c r="F25" s="1533" t="s">
        <v>198</v>
      </c>
      <c r="G25" s="1531" t="s">
        <v>3213</v>
      </c>
      <c r="I25" s="1455">
        <v>40796</v>
      </c>
      <c r="J25" s="913" t="s">
        <v>1572</v>
      </c>
      <c r="K25" s="1288" t="s">
        <v>729</v>
      </c>
      <c r="L25" s="1439" t="s">
        <v>3248</v>
      </c>
      <c r="M25" s="1142">
        <v>8</v>
      </c>
      <c r="N25" s="1439" t="s">
        <v>1573</v>
      </c>
      <c r="O25" s="1231" t="s">
        <v>730</v>
      </c>
    </row>
    <row r="26" spans="1:7" ht="12.75" customHeight="1">
      <c r="A26" s="1537"/>
      <c r="B26" s="1534"/>
      <c r="C26" s="235" t="s">
        <v>3212</v>
      </c>
      <c r="D26" s="232" t="s">
        <v>3250</v>
      </c>
      <c r="E26" s="1534"/>
      <c r="F26" s="1534"/>
      <c r="G26" s="1532"/>
    </row>
    <row r="27" spans="1:7" ht="12.75" customHeight="1">
      <c r="A27" s="230">
        <v>40754</v>
      </c>
      <c r="B27" s="229" t="s">
        <v>1684</v>
      </c>
      <c r="C27" s="231" t="s">
        <v>2917</v>
      </c>
      <c r="D27" s="232" t="s">
        <v>3260</v>
      </c>
      <c r="E27" s="227">
        <v>37</v>
      </c>
      <c r="F27" s="232" t="s">
        <v>2879</v>
      </c>
      <c r="G27" s="228" t="s">
        <v>2918</v>
      </c>
    </row>
    <row r="28" spans="1:7" ht="12.75" customHeight="1">
      <c r="A28" s="1536">
        <v>40761</v>
      </c>
      <c r="B28" s="1534" t="s">
        <v>1573</v>
      </c>
      <c r="C28" s="235" t="s">
        <v>1661</v>
      </c>
      <c r="D28" s="232" t="s">
        <v>3337</v>
      </c>
      <c r="E28" s="1535">
        <v>34</v>
      </c>
      <c r="F28" s="1533" t="s">
        <v>1685</v>
      </c>
      <c r="G28" s="1531" t="s">
        <v>2325</v>
      </c>
    </row>
    <row r="29" spans="1:7" ht="12.75" customHeight="1">
      <c r="A29" s="1537"/>
      <c r="B29" s="1534"/>
      <c r="C29" s="235" t="s">
        <v>1700</v>
      </c>
      <c r="D29" s="232" t="s">
        <v>42</v>
      </c>
      <c r="E29" s="1534"/>
      <c r="F29" s="1534"/>
      <c r="G29" s="1532"/>
    </row>
    <row r="30" spans="1:7" ht="12.75" customHeight="1">
      <c r="A30" s="230">
        <v>40762</v>
      </c>
      <c r="B30" s="229" t="s">
        <v>2885</v>
      </c>
      <c r="C30" s="231" t="s">
        <v>2330</v>
      </c>
      <c r="D30" s="232" t="s">
        <v>3245</v>
      </c>
      <c r="E30" s="227">
        <v>21</v>
      </c>
      <c r="F30" s="232" t="s">
        <v>1590</v>
      </c>
      <c r="G30" s="228" t="s">
        <v>2326</v>
      </c>
    </row>
    <row r="31" spans="1:7" ht="12.75" customHeight="1">
      <c r="A31" s="230">
        <v>40768</v>
      </c>
      <c r="B31" s="229" t="s">
        <v>2335</v>
      </c>
      <c r="C31" s="231" t="s">
        <v>2336</v>
      </c>
      <c r="D31" s="232" t="s">
        <v>3251</v>
      </c>
      <c r="E31" s="227">
        <v>26</v>
      </c>
      <c r="F31" s="232" t="s">
        <v>1591</v>
      </c>
      <c r="G31" s="228" t="s">
        <v>2337</v>
      </c>
    </row>
    <row r="32" spans="1:7" ht="12.75" customHeight="1">
      <c r="A32" s="1536">
        <v>40775</v>
      </c>
      <c r="B32" s="1534" t="s">
        <v>1683</v>
      </c>
      <c r="C32" s="235" t="s">
        <v>2578</v>
      </c>
      <c r="D32" s="232" t="s">
        <v>3261</v>
      </c>
      <c r="E32" s="1535">
        <v>36</v>
      </c>
      <c r="F32" s="1533" t="s">
        <v>1591</v>
      </c>
      <c r="G32" s="1531" t="s">
        <v>2579</v>
      </c>
    </row>
    <row r="33" spans="1:7" ht="12.75" customHeight="1">
      <c r="A33" s="1537"/>
      <c r="B33" s="1534"/>
      <c r="C33" s="235" t="s">
        <v>1700</v>
      </c>
      <c r="D33" s="232" t="s">
        <v>42</v>
      </c>
      <c r="E33" s="1534"/>
      <c r="F33" s="1534"/>
      <c r="G33" s="1532"/>
    </row>
    <row r="34" spans="1:7" ht="12.75" customHeight="1">
      <c r="A34" s="1536">
        <v>40775</v>
      </c>
      <c r="B34" s="1534" t="s">
        <v>2577</v>
      </c>
      <c r="C34" s="235" t="s">
        <v>2583</v>
      </c>
      <c r="D34" s="232" t="s">
        <v>3249</v>
      </c>
      <c r="E34" s="1535">
        <v>19</v>
      </c>
      <c r="F34" s="1533" t="s">
        <v>1698</v>
      </c>
      <c r="G34" s="1531" t="s">
        <v>2584</v>
      </c>
    </row>
    <row r="35" spans="1:7" ht="12.75" customHeight="1">
      <c r="A35" s="1537"/>
      <c r="B35" s="1534"/>
      <c r="C35" s="235" t="s">
        <v>2586</v>
      </c>
      <c r="D35" s="232" t="s">
        <v>3254</v>
      </c>
      <c r="E35" s="1534"/>
      <c r="F35" s="1534"/>
      <c r="G35" s="1532"/>
    </row>
    <row r="36" spans="1:7" ht="12.75" customHeight="1">
      <c r="A36" s="230">
        <v>40776</v>
      </c>
      <c r="B36" s="229" t="s">
        <v>1581</v>
      </c>
      <c r="C36" s="231" t="s">
        <v>2587</v>
      </c>
      <c r="D36" s="232" t="s">
        <v>3336</v>
      </c>
      <c r="E36" s="227">
        <v>26</v>
      </c>
      <c r="F36" s="232" t="s">
        <v>1684</v>
      </c>
      <c r="G36" s="228" t="s">
        <v>2588</v>
      </c>
    </row>
    <row r="37" spans="1:7" ht="12.75" customHeight="1">
      <c r="A37" s="1536">
        <v>40782</v>
      </c>
      <c r="B37" s="1534" t="s">
        <v>256</v>
      </c>
      <c r="C37" s="235" t="s">
        <v>2605</v>
      </c>
      <c r="D37" s="232" t="s">
        <v>3249</v>
      </c>
      <c r="E37" s="1535">
        <v>34</v>
      </c>
      <c r="F37" s="1533" t="s">
        <v>1573</v>
      </c>
      <c r="G37" s="1531" t="s">
        <v>2607</v>
      </c>
    </row>
    <row r="38" spans="1:7" ht="12.75" customHeight="1">
      <c r="A38" s="1537"/>
      <c r="B38" s="1534"/>
      <c r="C38" s="235" t="s">
        <v>2606</v>
      </c>
      <c r="D38" s="232" t="s">
        <v>3345</v>
      </c>
      <c r="E38" s="1534"/>
      <c r="F38" s="1534"/>
      <c r="G38" s="1532"/>
    </row>
    <row r="39" spans="1:7" ht="12.75" customHeight="1">
      <c r="A39" s="1536">
        <v>40789</v>
      </c>
      <c r="B39" s="1534" t="s">
        <v>1659</v>
      </c>
      <c r="C39" s="235" t="s">
        <v>718</v>
      </c>
      <c r="D39" s="232" t="s">
        <v>3344</v>
      </c>
      <c r="E39" s="1535">
        <v>35</v>
      </c>
      <c r="F39" s="1533" t="s">
        <v>1573</v>
      </c>
      <c r="G39" s="1531" t="s">
        <v>720</v>
      </c>
    </row>
    <row r="40" spans="1:7" ht="12.75" customHeight="1">
      <c r="A40" s="1537"/>
      <c r="B40" s="1534"/>
      <c r="C40" s="235" t="s">
        <v>719</v>
      </c>
      <c r="D40" s="232" t="s">
        <v>3261</v>
      </c>
      <c r="E40" s="1534"/>
      <c r="F40" s="1534"/>
      <c r="G40" s="1532"/>
    </row>
    <row r="41" spans="1:7" ht="12.75" customHeight="1">
      <c r="A41" s="230">
        <v>40790</v>
      </c>
      <c r="B41" s="229" t="s">
        <v>1940</v>
      </c>
      <c r="C41" s="231" t="s">
        <v>721</v>
      </c>
      <c r="D41" s="232" t="s">
        <v>3336</v>
      </c>
      <c r="E41" s="227">
        <v>27</v>
      </c>
      <c r="F41" s="232" t="s">
        <v>1573</v>
      </c>
      <c r="G41" s="228" t="s">
        <v>722</v>
      </c>
    </row>
    <row r="42" spans="1:7" ht="12.75" customHeight="1">
      <c r="A42" s="230">
        <v>40796</v>
      </c>
      <c r="B42" s="229" t="s">
        <v>1572</v>
      </c>
      <c r="C42" s="231" t="s">
        <v>723</v>
      </c>
      <c r="D42" s="232" t="s">
        <v>3251</v>
      </c>
      <c r="E42" s="227">
        <v>18</v>
      </c>
      <c r="F42" s="232" t="s">
        <v>1573</v>
      </c>
      <c r="G42" s="228" t="s">
        <v>724</v>
      </c>
    </row>
    <row r="43" spans="1:7" ht="12.75" customHeight="1" thickBot="1">
      <c r="A43" s="1455">
        <v>40810</v>
      </c>
      <c r="B43" s="913" t="s">
        <v>226</v>
      </c>
      <c r="C43" s="1288" t="s">
        <v>906</v>
      </c>
      <c r="D43" s="1439" t="s">
        <v>3248</v>
      </c>
      <c r="E43" s="1142">
        <v>16</v>
      </c>
      <c r="F43" s="1439" t="s">
        <v>195</v>
      </c>
      <c r="G43" s="1231" t="s">
        <v>907</v>
      </c>
    </row>
    <row r="44" ht="13.5" thickBot="1"/>
    <row r="45" spans="1:15" ht="18">
      <c r="A45" s="1538" t="s">
        <v>3464</v>
      </c>
      <c r="B45" s="1539"/>
      <c r="C45" s="1539"/>
      <c r="D45" s="1539"/>
      <c r="E45" s="1539"/>
      <c r="F45" s="1539"/>
      <c r="G45" s="1540"/>
      <c r="I45" s="1538" t="s">
        <v>59</v>
      </c>
      <c r="J45" s="1539"/>
      <c r="K45" s="1539"/>
      <c r="L45" s="1539"/>
      <c r="M45" s="1539"/>
      <c r="N45" s="1539"/>
      <c r="O45" s="1540"/>
    </row>
    <row r="46" spans="1:15" ht="12.75">
      <c r="A46" s="121" t="s">
        <v>3262</v>
      </c>
      <c r="B46" s="122" t="s">
        <v>3263</v>
      </c>
      <c r="C46" s="123" t="s">
        <v>3264</v>
      </c>
      <c r="D46" s="122" t="s">
        <v>3265</v>
      </c>
      <c r="E46" s="122" t="s">
        <v>3266</v>
      </c>
      <c r="F46" s="122" t="s">
        <v>3267</v>
      </c>
      <c r="G46" s="124" t="s">
        <v>3268</v>
      </c>
      <c r="I46" s="92" t="s">
        <v>3262</v>
      </c>
      <c r="J46" s="93" t="s">
        <v>3263</v>
      </c>
      <c r="K46" s="94" t="s">
        <v>3264</v>
      </c>
      <c r="L46" s="93" t="s">
        <v>3265</v>
      </c>
      <c r="M46" s="93" t="s">
        <v>3266</v>
      </c>
      <c r="N46" s="93" t="s">
        <v>3267</v>
      </c>
      <c r="O46" s="95" t="s">
        <v>3268</v>
      </c>
    </row>
    <row r="47" spans="1:15" ht="12.75">
      <c r="A47" s="230">
        <v>40684</v>
      </c>
      <c r="B47" s="229" t="s">
        <v>425</v>
      </c>
      <c r="C47" s="231" t="s">
        <v>1704</v>
      </c>
      <c r="D47" s="232" t="s">
        <v>3248</v>
      </c>
      <c r="E47" s="227">
        <v>4</v>
      </c>
      <c r="F47" s="232" t="s">
        <v>1575</v>
      </c>
      <c r="G47" s="228" t="s">
        <v>1705</v>
      </c>
      <c r="I47" s="230" t="s">
        <v>2205</v>
      </c>
      <c r="J47" s="229" t="s">
        <v>2206</v>
      </c>
      <c r="K47" s="231" t="s">
        <v>2207</v>
      </c>
      <c r="L47" s="232" t="s">
        <v>3338</v>
      </c>
      <c r="M47" s="227">
        <v>26</v>
      </c>
      <c r="N47" s="232" t="s">
        <v>200</v>
      </c>
      <c r="O47" s="228" t="s">
        <v>2208</v>
      </c>
    </row>
    <row r="48" spans="1:15" ht="12.75">
      <c r="A48" s="230">
        <v>40712</v>
      </c>
      <c r="B48" s="229" t="s">
        <v>1575</v>
      </c>
      <c r="C48" s="231" t="s">
        <v>2637</v>
      </c>
      <c r="D48" s="232" t="s">
        <v>3244</v>
      </c>
      <c r="E48" s="227">
        <v>4</v>
      </c>
      <c r="F48" s="232" t="s">
        <v>1575</v>
      </c>
      <c r="G48" s="228" t="s">
        <v>2638</v>
      </c>
      <c r="I48" s="230">
        <v>40705</v>
      </c>
      <c r="J48" s="229" t="s">
        <v>426</v>
      </c>
      <c r="K48" s="231" t="s">
        <v>2203</v>
      </c>
      <c r="L48" s="232" t="s">
        <v>3245</v>
      </c>
      <c r="M48" s="227">
        <v>16</v>
      </c>
      <c r="N48" s="232" t="s">
        <v>195</v>
      </c>
      <c r="O48" s="228" t="s">
        <v>2204</v>
      </c>
    </row>
    <row r="49" spans="1:15" ht="12.75">
      <c r="A49" s="230">
        <v>40726</v>
      </c>
      <c r="B49" s="229" t="s">
        <v>208</v>
      </c>
      <c r="C49" s="231" t="s">
        <v>2903</v>
      </c>
      <c r="D49" s="232" t="s">
        <v>3247</v>
      </c>
      <c r="E49" s="227">
        <v>3</v>
      </c>
      <c r="F49" s="232" t="s">
        <v>1575</v>
      </c>
      <c r="G49" s="228" t="s">
        <v>2904</v>
      </c>
      <c r="I49" s="230">
        <v>40713</v>
      </c>
      <c r="J49" s="229" t="s">
        <v>1575</v>
      </c>
      <c r="K49" s="231" t="s">
        <v>2639</v>
      </c>
      <c r="L49" s="232" t="s">
        <v>3260</v>
      </c>
      <c r="M49" s="227">
        <v>14</v>
      </c>
      <c r="N49" s="232" t="s">
        <v>196</v>
      </c>
      <c r="O49" s="228" t="s">
        <v>2640</v>
      </c>
    </row>
    <row r="50" spans="1:15" ht="12.75">
      <c r="A50" s="230">
        <v>40747</v>
      </c>
      <c r="B50" s="229" t="s">
        <v>195</v>
      </c>
      <c r="C50" s="231" t="s">
        <v>3216</v>
      </c>
      <c r="D50" s="232" t="s">
        <v>3244</v>
      </c>
      <c r="E50" s="227">
        <v>6</v>
      </c>
      <c r="F50" s="232" t="s">
        <v>1666</v>
      </c>
      <c r="G50" s="228" t="s">
        <v>3217</v>
      </c>
      <c r="I50" s="230">
        <v>40719</v>
      </c>
      <c r="J50" s="229" t="s">
        <v>230</v>
      </c>
      <c r="K50" s="231" t="s">
        <v>2847</v>
      </c>
      <c r="L50" s="232" t="s">
        <v>3254</v>
      </c>
      <c r="M50" s="227">
        <v>16</v>
      </c>
      <c r="N50" s="232" t="s">
        <v>2182</v>
      </c>
      <c r="O50" s="228" t="s">
        <v>2848</v>
      </c>
    </row>
    <row r="51" spans="1:15" ht="12.75">
      <c r="A51" s="230">
        <v>40754</v>
      </c>
      <c r="B51" s="229" t="s">
        <v>1684</v>
      </c>
      <c r="C51" s="231" t="s">
        <v>2921</v>
      </c>
      <c r="D51" s="232" t="s">
        <v>3244</v>
      </c>
      <c r="E51" s="227">
        <v>3</v>
      </c>
      <c r="F51" s="232" t="s">
        <v>1684</v>
      </c>
      <c r="G51" s="228" t="s">
        <v>2922</v>
      </c>
      <c r="I51" s="230">
        <v>40720</v>
      </c>
      <c r="J51" s="229" t="s">
        <v>211</v>
      </c>
      <c r="K51" s="231" t="s">
        <v>2849</v>
      </c>
      <c r="L51" s="232" t="s">
        <v>3247</v>
      </c>
      <c r="M51" s="227">
        <v>10</v>
      </c>
      <c r="N51" s="232" t="s">
        <v>193</v>
      </c>
      <c r="O51" s="228" t="s">
        <v>2850</v>
      </c>
    </row>
    <row r="52" spans="1:15" ht="12.75">
      <c r="A52" s="230">
        <v>40789</v>
      </c>
      <c r="B52" s="229" t="s">
        <v>1659</v>
      </c>
      <c r="C52" s="231" t="s">
        <v>731</v>
      </c>
      <c r="D52" s="232" t="s">
        <v>3247</v>
      </c>
      <c r="E52" s="227">
        <v>3</v>
      </c>
      <c r="F52" s="232" t="s">
        <v>1575</v>
      </c>
      <c r="G52" s="228" t="s">
        <v>732</v>
      </c>
      <c r="I52" s="230">
        <v>40730</v>
      </c>
      <c r="J52" s="229" t="s">
        <v>2887</v>
      </c>
      <c r="K52" s="231" t="s">
        <v>2909</v>
      </c>
      <c r="L52" s="232" t="s">
        <v>3247</v>
      </c>
      <c r="M52" s="227">
        <v>6</v>
      </c>
      <c r="N52" s="232" t="s">
        <v>196</v>
      </c>
      <c r="O52" s="228" t="s">
        <v>2910</v>
      </c>
    </row>
    <row r="53" spans="1:15" ht="13.5" thickBot="1">
      <c r="A53" s="1455">
        <v>40796</v>
      </c>
      <c r="B53" s="913" t="s">
        <v>3465</v>
      </c>
      <c r="C53" s="1288" t="s">
        <v>733</v>
      </c>
      <c r="D53" s="1439" t="s">
        <v>3244</v>
      </c>
      <c r="E53" s="1142">
        <v>8</v>
      </c>
      <c r="F53" s="1439" t="s">
        <v>3112</v>
      </c>
      <c r="G53" s="1231" t="s">
        <v>734</v>
      </c>
      <c r="I53" s="1455">
        <v>40789</v>
      </c>
      <c r="J53" s="913" t="s">
        <v>735</v>
      </c>
      <c r="K53" s="1288" t="s">
        <v>736</v>
      </c>
      <c r="L53" s="1439" t="s">
        <v>3245</v>
      </c>
      <c r="M53" s="1142">
        <v>10</v>
      </c>
      <c r="N53" s="1439" t="s">
        <v>1574</v>
      </c>
      <c r="O53" s="1231" t="s">
        <v>737</v>
      </c>
    </row>
    <row r="54" ht="13.5" thickBot="1"/>
    <row r="55" spans="9:15" ht="18">
      <c r="I55" s="1538" t="s">
        <v>60</v>
      </c>
      <c r="J55" s="1539"/>
      <c r="K55" s="1539"/>
      <c r="L55" s="1539"/>
      <c r="M55" s="1539"/>
      <c r="N55" s="1539"/>
      <c r="O55" s="1540"/>
    </row>
    <row r="56" spans="9:15" ht="12.75">
      <c r="I56" s="92" t="s">
        <v>3262</v>
      </c>
      <c r="J56" s="93" t="s">
        <v>3263</v>
      </c>
      <c r="K56" s="94" t="s">
        <v>3264</v>
      </c>
      <c r="L56" s="93" t="s">
        <v>3265</v>
      </c>
      <c r="M56" s="93" t="s">
        <v>3266</v>
      </c>
      <c r="N56" s="93" t="s">
        <v>3267</v>
      </c>
      <c r="O56" s="95" t="s">
        <v>3268</v>
      </c>
    </row>
    <row r="57" spans="9:15" ht="13.5" thickBot="1">
      <c r="I57" s="1455" t="s">
        <v>2205</v>
      </c>
      <c r="J57" s="913" t="s">
        <v>2206</v>
      </c>
      <c r="K57" s="1288" t="s">
        <v>2209</v>
      </c>
      <c r="L57" s="1439" t="s">
        <v>3345</v>
      </c>
      <c r="M57" s="1142">
        <v>31</v>
      </c>
      <c r="N57" s="1439" t="s">
        <v>2210</v>
      </c>
      <c r="O57" s="1231" t="s">
        <v>2211</v>
      </c>
    </row>
  </sheetData>
  <sheetProtection password="ED8C" sheet="1" objects="1" scenarios="1" selectLockedCells="1" selectUnlockedCells="1"/>
  <mergeCells count="80">
    <mergeCell ref="G37:G38"/>
    <mergeCell ref="A32:A33"/>
    <mergeCell ref="A37:A38"/>
    <mergeCell ref="B37:B38"/>
    <mergeCell ref="E37:E38"/>
    <mergeCell ref="F37:F38"/>
    <mergeCell ref="A34:A35"/>
    <mergeCell ref="B34:B35"/>
    <mergeCell ref="E34:E35"/>
    <mergeCell ref="F32:F33"/>
    <mergeCell ref="G21:G22"/>
    <mergeCell ref="F19:F20"/>
    <mergeCell ref="F25:F26"/>
    <mergeCell ref="F21:F22"/>
    <mergeCell ref="E32:E33"/>
    <mergeCell ref="B19:B20"/>
    <mergeCell ref="E21:E22"/>
    <mergeCell ref="E28:E29"/>
    <mergeCell ref="G34:G35"/>
    <mergeCell ref="G25:G26"/>
    <mergeCell ref="F28:F29"/>
    <mergeCell ref="G28:G29"/>
    <mergeCell ref="G32:G33"/>
    <mergeCell ref="F34:F35"/>
    <mergeCell ref="B8:B9"/>
    <mergeCell ref="A28:A29"/>
    <mergeCell ref="A21:A22"/>
    <mergeCell ref="B21:B22"/>
    <mergeCell ref="A25:A26"/>
    <mergeCell ref="B25:B26"/>
    <mergeCell ref="B28:B29"/>
    <mergeCell ref="A19:A20"/>
    <mergeCell ref="A13:A15"/>
    <mergeCell ref="F16:F17"/>
    <mergeCell ref="A1:G1"/>
    <mergeCell ref="F8:F9"/>
    <mergeCell ref="A8:A9"/>
    <mergeCell ref="E10:E11"/>
    <mergeCell ref="G8:G9"/>
    <mergeCell ref="A4:A5"/>
    <mergeCell ref="G4:G5"/>
    <mergeCell ref="E6:E7"/>
    <mergeCell ref="G6:G7"/>
    <mergeCell ref="G16:G17"/>
    <mergeCell ref="G13:G15"/>
    <mergeCell ref="G10:G11"/>
    <mergeCell ref="A16:A17"/>
    <mergeCell ref="B16:B17"/>
    <mergeCell ref="A6:A7"/>
    <mergeCell ref="B6:B7"/>
    <mergeCell ref="F10:F11"/>
    <mergeCell ref="B10:B11"/>
    <mergeCell ref="A10:A11"/>
    <mergeCell ref="I1:O1"/>
    <mergeCell ref="O9:O10"/>
    <mergeCell ref="M9:M10"/>
    <mergeCell ref="I9:I10"/>
    <mergeCell ref="N9:N10"/>
    <mergeCell ref="E13:E15"/>
    <mergeCell ref="F13:F15"/>
    <mergeCell ref="A39:A40"/>
    <mergeCell ref="B39:B40"/>
    <mergeCell ref="E39:E40"/>
    <mergeCell ref="F39:F40"/>
    <mergeCell ref="E8:E9"/>
    <mergeCell ref="I55:O55"/>
    <mergeCell ref="I45:O45"/>
    <mergeCell ref="A45:G45"/>
    <mergeCell ref="J9:J10"/>
    <mergeCell ref="E16:E17"/>
    <mergeCell ref="G39:G40"/>
    <mergeCell ref="F4:F5"/>
    <mergeCell ref="E4:E5"/>
    <mergeCell ref="B4:B5"/>
    <mergeCell ref="E19:E20"/>
    <mergeCell ref="B13:B15"/>
    <mergeCell ref="F6:F7"/>
    <mergeCell ref="G19:G20"/>
    <mergeCell ref="B32:B33"/>
    <mergeCell ref="E25:E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29"/>
  <sheetViews>
    <sheetView zoomScalePageLayoutView="0" workbookViewId="0" topLeftCell="A1">
      <selection activeCell="A1" sqref="A1:X1"/>
    </sheetView>
  </sheetViews>
  <sheetFormatPr defaultColWidth="9.00390625" defaultRowHeight="13.5" customHeight="1"/>
  <cols>
    <col min="1" max="1" width="4.75390625" style="481" customWidth="1"/>
    <col min="2" max="2" width="16.75390625" style="481" bestFit="1" customWidth="1"/>
    <col min="3" max="3" width="3.25390625" style="392" bestFit="1" customWidth="1"/>
    <col min="4" max="4" width="3.25390625" style="392" customWidth="1"/>
    <col min="5" max="6" width="3.25390625" style="392" bestFit="1" customWidth="1"/>
    <col min="7" max="8" width="3.25390625" style="392" customWidth="1"/>
    <col min="9" max="11" width="3.25390625" style="392" bestFit="1" customWidth="1"/>
    <col min="12" max="12" width="4.00390625" style="392" bestFit="1" customWidth="1"/>
    <col min="13" max="13" width="4.75390625" style="481" customWidth="1"/>
    <col min="14" max="14" width="16.25390625" style="481" bestFit="1" customWidth="1"/>
    <col min="15" max="15" width="3.25390625" style="392" bestFit="1" customWidth="1"/>
    <col min="16" max="16" width="3.25390625" style="392" customWidth="1"/>
    <col min="17" max="18" width="3.25390625" style="392" bestFit="1" customWidth="1"/>
    <col min="19" max="20" width="3.25390625" style="392" customWidth="1"/>
    <col min="21" max="23" width="3.25390625" style="392" bestFit="1" customWidth="1"/>
    <col min="24" max="24" width="4.00390625" style="392" bestFit="1" customWidth="1"/>
    <col min="25" max="25" width="9.125" style="103" customWidth="1"/>
    <col min="26" max="26" width="4.75390625" style="385" customWidth="1"/>
    <col min="27" max="27" width="16.875" style="464" customWidth="1"/>
    <col min="28" max="28" width="5.625" style="333" bestFit="1" customWidth="1"/>
    <col min="29" max="29" width="4.25390625" style="241" bestFit="1" customWidth="1"/>
    <col min="30" max="30" width="5.625" style="333" bestFit="1" customWidth="1"/>
    <col min="31" max="31" width="18.00390625" style="241" bestFit="1" customWidth="1"/>
    <col min="32" max="32" width="6.625" style="333" bestFit="1" customWidth="1"/>
    <col min="33" max="33" width="4.25390625" style="241" bestFit="1" customWidth="1"/>
    <col min="34" max="34" width="6.625" style="241" bestFit="1" customWidth="1"/>
    <col min="35" max="35" width="9.125" style="385" customWidth="1"/>
    <col min="36" max="36" width="4.75390625" style="388" customWidth="1"/>
    <col min="37" max="37" width="15.00390625" style="388" bestFit="1" customWidth="1"/>
    <col min="38" max="38" width="22.625" style="344" bestFit="1" customWidth="1"/>
    <col min="39" max="39" width="5.00390625" style="551" bestFit="1" customWidth="1"/>
    <col min="40" max="40" width="6.125" style="552" bestFit="1" customWidth="1"/>
    <col min="41" max="41" width="9.125" style="385" customWidth="1"/>
    <col min="42" max="42" width="4.75390625" style="464" customWidth="1"/>
    <col min="43" max="43" width="17.00390625" style="464" bestFit="1" customWidth="1"/>
    <col min="44" max="44" width="4.75390625" style="742" bestFit="1" customWidth="1"/>
    <col min="45" max="45" width="15.125" style="464" bestFit="1" customWidth="1"/>
    <col min="46" max="46" width="7.125" style="590" bestFit="1" customWidth="1"/>
    <col min="47" max="47" width="16.00390625" style="385" bestFit="1" customWidth="1"/>
    <col min="48" max="48" width="4.75390625" style="385" bestFit="1" customWidth="1"/>
    <col min="49" max="49" width="10.75390625" style="464" bestFit="1" customWidth="1"/>
    <col min="50" max="50" width="7.125" style="590" bestFit="1" customWidth="1"/>
    <col min="51" max="51" width="9.125" style="385" customWidth="1"/>
    <col min="52" max="52" width="4.75390625" style="388" customWidth="1"/>
    <col min="53" max="53" width="16.75390625" style="344" bestFit="1" customWidth="1"/>
    <col min="54" max="54" width="25.125" style="344" bestFit="1" customWidth="1"/>
    <col min="55" max="55" width="9.125" style="533" customWidth="1"/>
    <col min="56" max="56" width="9.125" style="385" customWidth="1"/>
    <col min="57" max="57" width="4.75390625" style="103" customWidth="1"/>
    <col min="58" max="58" width="11.875" style="464" bestFit="1" customWidth="1"/>
    <col min="59" max="59" width="4.75390625" style="464" bestFit="1" customWidth="1"/>
    <col min="60" max="60" width="6.625" style="465" bestFit="1" customWidth="1"/>
    <col min="61" max="62" width="6.625" style="102" bestFit="1" customWidth="1"/>
    <col min="63" max="63" width="10.75390625" style="359" bestFit="1" customWidth="1"/>
    <col min="64" max="64" width="4.75390625" style="441" customWidth="1"/>
    <col min="65" max="67" width="6.625" style="102" bestFit="1" customWidth="1"/>
    <col min="68" max="68" width="9.125" style="241" customWidth="1"/>
    <col min="69" max="69" width="4.75390625" style="303" customWidth="1"/>
    <col min="70" max="70" width="19.75390625" style="241" bestFit="1" customWidth="1"/>
    <col min="71" max="71" width="19.75390625" style="333" bestFit="1" customWidth="1"/>
    <col min="72" max="72" width="7.125" style="333" bestFit="1" customWidth="1"/>
    <col min="73" max="73" width="9.125" style="241" customWidth="1"/>
    <col min="74" max="74" width="4.75390625" style="333" customWidth="1"/>
    <col min="75" max="75" width="15.875" style="103" bestFit="1" customWidth="1"/>
    <col min="76" max="78" width="7.00390625" style="102" bestFit="1" customWidth="1"/>
    <col min="79" max="79" width="11.875" style="136" bestFit="1" customWidth="1"/>
    <col min="80" max="82" width="7.00390625" style="102" bestFit="1" customWidth="1"/>
    <col min="83" max="83" width="9.125" style="136" customWidth="1"/>
    <col min="84" max="84" width="4.75390625" style="136" customWidth="1"/>
    <col min="85" max="85" width="16.375" style="103" bestFit="1" customWidth="1"/>
    <col min="86" max="86" width="12.75390625" style="103" bestFit="1" customWidth="1"/>
    <col min="87" max="87" width="7.125" style="136" bestFit="1" customWidth="1"/>
    <col min="88" max="88" width="9.125" style="136" customWidth="1"/>
    <col min="89" max="89" width="4.75390625" style="385" customWidth="1"/>
    <col min="90" max="90" width="17.00390625" style="464" bestFit="1" customWidth="1"/>
    <col min="91" max="91" width="6.625" style="333" customWidth="1"/>
    <col min="92" max="92" width="4.625" style="241" bestFit="1" customWidth="1"/>
    <col min="93" max="93" width="7.625" style="333" bestFit="1" customWidth="1"/>
    <col min="94" max="94" width="6.625" style="333" bestFit="1" customWidth="1"/>
    <col min="95" max="95" width="4.25390625" style="241" bestFit="1" customWidth="1"/>
    <col min="96" max="96" width="7.625" style="333" bestFit="1" customWidth="1"/>
    <col min="97" max="97" width="8.25390625" style="333" bestFit="1" customWidth="1"/>
    <col min="98" max="98" width="9.125" style="136" customWidth="1"/>
    <col min="99" max="99" width="4.75390625" style="385" customWidth="1"/>
    <col min="100" max="100" width="21.125" style="241" customWidth="1"/>
    <col min="101" max="102" width="7.625" style="333" bestFit="1" customWidth="1"/>
    <col min="103" max="103" width="8.25390625" style="241" bestFit="1" customWidth="1"/>
    <col min="104" max="104" width="9.125" style="241" customWidth="1"/>
    <col min="105" max="105" width="4.75390625" style="385" customWidth="1"/>
    <col min="106" max="106" width="21.125" style="241" customWidth="1"/>
    <col min="107" max="107" width="6.625" style="333" bestFit="1" customWidth="1"/>
    <col min="108" max="108" width="4.25390625" style="241" bestFit="1" customWidth="1"/>
    <col min="109" max="109" width="6.625" style="241" bestFit="1" customWidth="1"/>
    <col min="110" max="110" width="9.125" style="102" customWidth="1"/>
    <col min="111" max="111" width="4.75390625" style="103" customWidth="1"/>
    <col min="112" max="112" width="19.00390625" style="304" bestFit="1" customWidth="1"/>
    <col min="113" max="113" width="13.375" style="304" bestFit="1" customWidth="1"/>
    <col min="114" max="114" width="4.75390625" style="534" bestFit="1" customWidth="1"/>
    <col min="115" max="115" width="6.75390625" style="333" bestFit="1" customWidth="1"/>
    <col min="116" max="116" width="5.625" style="534" bestFit="1" customWidth="1"/>
    <col min="117" max="117" width="5.625" style="241" customWidth="1"/>
    <col min="118" max="120" width="5.625" style="534" customWidth="1"/>
    <col min="121" max="121" width="5.00390625" style="333" bestFit="1" customWidth="1"/>
    <col min="122" max="122" width="9.125" style="102" customWidth="1"/>
    <col min="123" max="123" width="4.75390625" style="103" customWidth="1"/>
    <col min="124" max="124" width="15.875" style="103" bestFit="1" customWidth="1"/>
    <col min="125" max="127" width="6.625" style="102" bestFit="1" customWidth="1"/>
    <col min="128" max="128" width="11.875" style="102" bestFit="1" customWidth="1"/>
    <col min="129" max="131" width="6.625" style="102" bestFit="1" customWidth="1"/>
    <col min="132" max="132" width="10.75390625" style="102" bestFit="1" customWidth="1"/>
    <col min="133" max="135" width="6.625" style="102" bestFit="1" customWidth="1"/>
    <col min="136" max="136" width="9.125" style="102" customWidth="1"/>
    <col min="137" max="137" width="4.75390625" style="241" customWidth="1"/>
    <col min="138" max="138" width="17.25390625" style="304" bestFit="1" customWidth="1"/>
    <col min="139" max="139" width="13.625" style="304" bestFit="1" customWidth="1"/>
    <col min="140" max="140" width="6.125" style="303" bestFit="1" customWidth="1"/>
    <col min="141" max="141" width="15.375" style="305" bestFit="1" customWidth="1"/>
    <col min="142" max="142" width="10.75390625" style="304" bestFit="1" customWidth="1"/>
    <col min="143" max="143" width="6.125" style="303" bestFit="1" customWidth="1"/>
    <col min="144" max="144" width="9.125" style="102" customWidth="1"/>
    <col min="145" max="145" width="4.75390625" style="241" customWidth="1"/>
    <col min="146" max="146" width="20.875" style="304" bestFit="1" customWidth="1"/>
    <col min="147" max="147" width="7.125" style="303" bestFit="1" customWidth="1"/>
    <col min="148" max="148" width="12.75390625" style="136" bestFit="1" customWidth="1"/>
    <col min="149" max="149" width="7.125" style="136" bestFit="1" customWidth="1"/>
    <col min="150" max="150" width="9.125" style="385" customWidth="1"/>
    <col min="151" max="151" width="4.75390625" style="385" customWidth="1"/>
    <col min="152" max="152" width="16.25390625" style="241" bestFit="1" customWidth="1"/>
    <col min="153" max="153" width="5.625" style="241" bestFit="1" customWidth="1"/>
    <col min="154" max="154" width="4.75390625" style="241" customWidth="1"/>
    <col min="155" max="155" width="16.25390625" style="333" bestFit="1" customWidth="1"/>
    <col min="156" max="156" width="5.625" style="333" bestFit="1" customWidth="1"/>
    <col min="157" max="157" width="9.125" style="136" customWidth="1"/>
    <col min="158" max="158" width="4.75390625" style="385" customWidth="1"/>
    <col min="159" max="159" width="11.875" style="305" bestFit="1" customWidth="1"/>
    <col min="160" max="162" width="6.625" style="102" bestFit="1" customWidth="1"/>
    <col min="163" max="163" width="10.875" style="305" bestFit="1" customWidth="1"/>
    <col min="164" max="164" width="6.625" style="465" bestFit="1" customWidth="1"/>
    <col min="165" max="166" width="6.625" style="102" bestFit="1" customWidth="1"/>
    <col min="167" max="167" width="10.00390625" style="333" bestFit="1" customWidth="1"/>
    <col min="168" max="170" width="6.625" style="102" bestFit="1" customWidth="1"/>
    <col min="171" max="171" width="9.125" style="304" customWidth="1"/>
    <col min="172" max="172" width="4.75390625" style="102" customWidth="1"/>
    <col min="173" max="173" width="13.875" style="304" bestFit="1" customWidth="1"/>
    <col min="174" max="176" width="6.625" style="102" bestFit="1" customWidth="1"/>
    <col min="177" max="177" width="10.75390625" style="304" bestFit="1" customWidth="1"/>
    <col min="178" max="180" width="6.625" style="102" bestFit="1" customWidth="1"/>
    <col min="181" max="181" width="9.125" style="102" customWidth="1"/>
    <col min="182" max="182" width="4.75390625" style="102" customWidth="1"/>
    <col min="183" max="183" width="16.75390625" style="102" bestFit="1" customWidth="1"/>
    <col min="184" max="184" width="7.125" style="102" bestFit="1" customWidth="1"/>
    <col min="185" max="185" width="25.125" style="102" bestFit="1" customWidth="1"/>
    <col min="186" max="186" width="8.125" style="809" bestFit="1" customWidth="1"/>
    <col min="187" max="187" width="9.125" style="102" customWidth="1"/>
    <col min="188" max="188" width="4.75390625" style="102" customWidth="1"/>
    <col min="189" max="189" width="12.625" style="304" bestFit="1" customWidth="1"/>
    <col min="190" max="190" width="6.625" style="67" bestFit="1" customWidth="1"/>
    <col min="191" max="192" width="6.625" style="303" bestFit="1" customWidth="1"/>
    <col min="193" max="193" width="10.75390625" style="102" bestFit="1" customWidth="1"/>
    <col min="194" max="195" width="6.625" style="102" bestFit="1" customWidth="1"/>
    <col min="196" max="196" width="6.625" style="333" bestFit="1" customWidth="1"/>
    <col min="197" max="197" width="10.75390625" style="136" bestFit="1" customWidth="1"/>
    <col min="198" max="198" width="6.625" style="304" bestFit="1" customWidth="1"/>
    <col min="199" max="200" width="6.625" style="102" bestFit="1" customWidth="1"/>
    <col min="201" max="201" width="9.125" style="102" customWidth="1"/>
    <col min="202" max="202" width="4.75390625" style="103" customWidth="1"/>
    <col min="203" max="203" width="11.875" style="102" bestFit="1" customWidth="1"/>
    <col min="204" max="206" width="7.00390625" style="102" bestFit="1" customWidth="1"/>
    <col min="207" max="207" width="11.875" style="102" bestFit="1" customWidth="1"/>
    <col min="208" max="209" width="7.00390625" style="102" bestFit="1" customWidth="1"/>
    <col min="210" max="210" width="7.00390625" style="304" bestFit="1" customWidth="1"/>
    <col min="211" max="211" width="10.00390625" style="102" bestFit="1" customWidth="1"/>
    <col min="212" max="214" width="6.625" style="102" bestFit="1" customWidth="1"/>
    <col min="215" max="215" width="9.125" style="102" customWidth="1"/>
    <col min="216" max="216" width="4.75390625" style="102" customWidth="1"/>
    <col min="217" max="217" width="11.875" style="304" bestFit="1" customWidth="1"/>
    <col min="218" max="220" width="6.625" style="102" bestFit="1" customWidth="1"/>
    <col min="221" max="221" width="13.875" style="304" bestFit="1" customWidth="1"/>
    <col min="222" max="224" width="6.625" style="102" bestFit="1" customWidth="1"/>
    <col min="225" max="225" width="8.375" style="102" bestFit="1" customWidth="1"/>
    <col min="226" max="228" width="7.00390625" style="102" bestFit="1" customWidth="1"/>
    <col min="229" max="229" width="9.125" style="102" customWidth="1"/>
    <col min="230" max="230" width="4.75390625" style="304" customWidth="1"/>
    <col min="231" max="231" width="13.875" style="343" bestFit="1" customWidth="1"/>
    <col min="232" max="234" width="6.625" style="345" bestFit="1" customWidth="1"/>
    <col min="235" max="235" width="11.875" style="343" bestFit="1" customWidth="1"/>
    <col min="236" max="238" width="6.625" style="345" bestFit="1" customWidth="1"/>
    <col min="239" max="239" width="9.125" style="345" customWidth="1"/>
    <col min="240" max="240" width="4.75390625" style="322" customWidth="1"/>
    <col min="241" max="241" width="11.375" style="216" customWidth="1"/>
    <col min="242" max="244" width="6.625" style="345" bestFit="1" customWidth="1"/>
    <col min="245" max="245" width="10.375" style="342" bestFit="1" customWidth="1"/>
    <col min="246" max="246" width="6.625" style="142" bestFit="1" customWidth="1"/>
    <col min="247" max="247" width="6.625" style="552" bestFit="1" customWidth="1"/>
    <col min="248" max="248" width="6.625" style="342" bestFit="1" customWidth="1"/>
    <col min="249" max="249" width="9.125" style="142" customWidth="1"/>
    <col min="250" max="16384" width="9.125" style="102" customWidth="1"/>
  </cols>
  <sheetData>
    <row r="1" spans="1:249" s="583" customFormat="1" ht="16.5" thickBot="1">
      <c r="A1" s="1601" t="s">
        <v>1812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3"/>
      <c r="O1" s="1603"/>
      <c r="P1" s="1603"/>
      <c r="Q1" s="1603"/>
      <c r="R1" s="1603"/>
      <c r="S1" s="1603"/>
      <c r="T1" s="1603"/>
      <c r="U1" s="1603"/>
      <c r="V1" s="1603"/>
      <c r="W1" s="1603"/>
      <c r="X1" s="1604"/>
      <c r="Y1" s="570"/>
      <c r="Z1" s="626" t="s">
        <v>233</v>
      </c>
      <c r="AA1" s="382"/>
      <c r="AB1" s="615"/>
      <c r="AC1" s="383"/>
      <c r="AD1" s="615"/>
      <c r="AE1" s="383"/>
      <c r="AF1" s="615"/>
      <c r="AG1" s="383"/>
      <c r="AH1" s="384"/>
      <c r="AI1" s="571"/>
      <c r="AJ1" s="610" t="s">
        <v>137</v>
      </c>
      <c r="AK1" s="611"/>
      <c r="AL1" s="327"/>
      <c r="AM1" s="618"/>
      <c r="AN1" s="386"/>
      <c r="AO1" s="571"/>
      <c r="AP1" s="626" t="s">
        <v>248</v>
      </c>
      <c r="AQ1" s="572"/>
      <c r="AR1" s="573"/>
      <c r="AS1" s="572"/>
      <c r="AT1" s="574"/>
      <c r="AU1" s="575"/>
      <c r="AV1" s="575"/>
      <c r="AW1" s="572"/>
      <c r="AX1" s="576"/>
      <c r="AY1" s="571"/>
      <c r="AZ1" s="610" t="s">
        <v>467</v>
      </c>
      <c r="BA1" s="611"/>
      <c r="BB1" s="327"/>
      <c r="BC1" s="386"/>
      <c r="BD1" s="571"/>
      <c r="BE1" s="610" t="s">
        <v>429</v>
      </c>
      <c r="BF1" s="617"/>
      <c r="BG1" s="617"/>
      <c r="BH1" s="612"/>
      <c r="BI1" s="612"/>
      <c r="BJ1" s="612"/>
      <c r="BK1" s="611"/>
      <c r="BL1" s="387"/>
      <c r="BM1" s="617"/>
      <c r="BN1" s="617"/>
      <c r="BO1" s="380"/>
      <c r="BP1" s="577"/>
      <c r="BQ1" s="610" t="s">
        <v>584</v>
      </c>
      <c r="BR1" s="611"/>
      <c r="BS1" s="327"/>
      <c r="BT1" s="386"/>
      <c r="BU1" s="577"/>
      <c r="BV1" s="326" t="s">
        <v>1597</v>
      </c>
      <c r="BW1" s="578"/>
      <c r="BX1" s="604"/>
      <c r="BY1" s="604"/>
      <c r="BZ1" s="604"/>
      <c r="CA1" s="579"/>
      <c r="CB1" s="604"/>
      <c r="CC1" s="604"/>
      <c r="CD1" s="607"/>
      <c r="CE1" s="580"/>
      <c r="CF1" s="610" t="s">
        <v>1652</v>
      </c>
      <c r="CG1" s="578"/>
      <c r="CH1" s="578"/>
      <c r="CI1" s="581"/>
      <c r="CJ1" s="580"/>
      <c r="CK1" s="1583" t="s">
        <v>1676</v>
      </c>
      <c r="CL1" s="1584"/>
      <c r="CM1" s="1584"/>
      <c r="CN1" s="1584"/>
      <c r="CO1" s="1584"/>
      <c r="CP1" s="1584"/>
      <c r="CQ1" s="1584"/>
      <c r="CR1" s="1584"/>
      <c r="CS1" s="1585"/>
      <c r="CT1" s="381"/>
      <c r="CU1" s="1583" t="s">
        <v>1677</v>
      </c>
      <c r="CV1" s="1584"/>
      <c r="CW1" s="1584"/>
      <c r="CX1" s="1584"/>
      <c r="CY1" s="1585"/>
      <c r="CZ1" s="582"/>
      <c r="DA1" s="1583" t="s">
        <v>1678</v>
      </c>
      <c r="DB1" s="1584"/>
      <c r="DC1" s="1584"/>
      <c r="DD1" s="1584"/>
      <c r="DE1" s="1585"/>
      <c r="DG1" s="608" t="s">
        <v>1862</v>
      </c>
      <c r="DH1" s="614"/>
      <c r="DI1" s="614"/>
      <c r="DJ1" s="615"/>
      <c r="DK1" s="615"/>
      <c r="DL1" s="615"/>
      <c r="DM1" s="383"/>
      <c r="DN1" s="615"/>
      <c r="DO1" s="615"/>
      <c r="DP1" s="615"/>
      <c r="DQ1" s="616"/>
      <c r="DS1" s="610" t="s">
        <v>1699</v>
      </c>
      <c r="DT1" s="578"/>
      <c r="DU1" s="604"/>
      <c r="DV1" s="604"/>
      <c r="DW1" s="604"/>
      <c r="DX1" s="604"/>
      <c r="DY1" s="604"/>
      <c r="DZ1" s="604"/>
      <c r="EA1" s="604"/>
      <c r="EB1" s="604"/>
      <c r="EC1" s="604"/>
      <c r="ED1" s="604"/>
      <c r="EE1" s="607"/>
      <c r="EG1" s="293" t="s">
        <v>1751</v>
      </c>
      <c r="EH1" s="609"/>
      <c r="EI1" s="609"/>
      <c r="EJ1" s="584"/>
      <c r="EK1" s="603"/>
      <c r="EL1" s="609"/>
      <c r="EM1" s="585"/>
      <c r="EO1" s="293" t="s">
        <v>1946</v>
      </c>
      <c r="EP1" s="609"/>
      <c r="EQ1" s="584"/>
      <c r="ER1" s="584"/>
      <c r="ES1" s="585"/>
      <c r="ET1" s="571"/>
      <c r="EU1" s="626" t="s">
        <v>2048</v>
      </c>
      <c r="EV1" s="578"/>
      <c r="EW1" s="578"/>
      <c r="EX1" s="586"/>
      <c r="EY1" s="606"/>
      <c r="EZ1" s="602"/>
      <c r="FA1" s="580"/>
      <c r="FB1" s="626" t="s">
        <v>2192</v>
      </c>
      <c r="FC1" s="603"/>
      <c r="FD1" s="604"/>
      <c r="FE1" s="604"/>
      <c r="FF1" s="604"/>
      <c r="FG1" s="603"/>
      <c r="FH1" s="605"/>
      <c r="FI1" s="604"/>
      <c r="FJ1" s="604"/>
      <c r="FK1" s="606"/>
      <c r="FL1" s="604"/>
      <c r="FM1" s="604"/>
      <c r="FN1" s="607"/>
      <c r="FO1" s="587"/>
      <c r="FP1" s="608" t="s">
        <v>2192</v>
      </c>
      <c r="FQ1" s="609"/>
      <c r="FR1" s="604"/>
      <c r="FS1" s="604"/>
      <c r="FT1" s="604"/>
      <c r="FU1" s="609"/>
      <c r="FV1" s="604"/>
      <c r="FW1" s="604"/>
      <c r="FX1" s="607"/>
      <c r="FZ1" s="608" t="s">
        <v>2695</v>
      </c>
      <c r="GA1" s="604"/>
      <c r="GB1" s="604"/>
      <c r="GC1" s="604"/>
      <c r="GD1" s="804"/>
      <c r="GF1" s="608" t="s">
        <v>2314</v>
      </c>
      <c r="GG1" s="609"/>
      <c r="GH1" s="584"/>
      <c r="GI1" s="584"/>
      <c r="GJ1" s="584"/>
      <c r="GK1" s="604"/>
      <c r="GL1" s="604"/>
      <c r="GM1" s="604"/>
      <c r="GN1" s="606"/>
      <c r="GO1" s="579"/>
      <c r="GP1" s="609"/>
      <c r="GQ1" s="604"/>
      <c r="GR1" s="607"/>
      <c r="GT1" s="610" t="s">
        <v>2316</v>
      </c>
      <c r="GU1" s="604"/>
      <c r="GV1" s="604"/>
      <c r="GW1" s="604"/>
      <c r="GX1" s="604"/>
      <c r="GY1" s="604"/>
      <c r="GZ1" s="604"/>
      <c r="HA1" s="604"/>
      <c r="HB1" s="609"/>
      <c r="HC1" s="604"/>
      <c r="HD1" s="604"/>
      <c r="HE1" s="604"/>
      <c r="HF1" s="607"/>
      <c r="HH1" s="608" t="s">
        <v>2840</v>
      </c>
      <c r="HI1" s="609"/>
      <c r="HJ1" s="604"/>
      <c r="HK1" s="604"/>
      <c r="HL1" s="604"/>
      <c r="HM1" s="609"/>
      <c r="HN1" s="604"/>
      <c r="HO1" s="604"/>
      <c r="HP1" s="604"/>
      <c r="HQ1" s="604"/>
      <c r="HR1" s="604"/>
      <c r="HS1" s="604"/>
      <c r="HT1" s="607"/>
      <c r="HV1" s="608" t="s">
        <v>2828</v>
      </c>
      <c r="HW1" s="606"/>
      <c r="HX1" s="604"/>
      <c r="HY1" s="604"/>
      <c r="HZ1" s="604"/>
      <c r="IA1" s="606"/>
      <c r="IB1" s="604"/>
      <c r="IC1" s="604"/>
      <c r="ID1" s="607"/>
      <c r="IF1" s="608" t="s">
        <v>2836</v>
      </c>
      <c r="IG1" s="579"/>
      <c r="IH1" s="604"/>
      <c r="II1" s="604"/>
      <c r="IJ1" s="604"/>
      <c r="IK1" s="604"/>
      <c r="IL1" s="579"/>
      <c r="IM1" s="584"/>
      <c r="IN1" s="607"/>
      <c r="IO1" s="588"/>
    </row>
    <row r="2" spans="1:248" ht="13.5" customHeight="1">
      <c r="A2" s="1605" t="s">
        <v>1571</v>
      </c>
      <c r="B2" s="1606"/>
      <c r="C2" s="1588" t="s">
        <v>1806</v>
      </c>
      <c r="D2" s="1588" t="s">
        <v>1807</v>
      </c>
      <c r="E2" s="1588" t="s">
        <v>1808</v>
      </c>
      <c r="F2" s="1588" t="s">
        <v>1809</v>
      </c>
      <c r="G2" s="1588" t="s">
        <v>1810</v>
      </c>
      <c r="H2" s="1588" t="s">
        <v>1811</v>
      </c>
      <c r="I2" s="1592" t="s">
        <v>1938</v>
      </c>
      <c r="J2" s="1592" t="s">
        <v>1937</v>
      </c>
      <c r="K2" s="1588" t="s">
        <v>1801</v>
      </c>
      <c r="L2" s="1595" t="s">
        <v>1802</v>
      </c>
      <c r="M2" s="1605" t="s">
        <v>1576</v>
      </c>
      <c r="N2" s="1606"/>
      <c r="O2" s="1588" t="s">
        <v>1806</v>
      </c>
      <c r="P2" s="1588" t="s">
        <v>1807</v>
      </c>
      <c r="Q2" s="1588" t="s">
        <v>1808</v>
      </c>
      <c r="R2" s="1588" t="s">
        <v>1809</v>
      </c>
      <c r="S2" s="1588" t="s">
        <v>1810</v>
      </c>
      <c r="T2" s="1588" t="s">
        <v>1811</v>
      </c>
      <c r="U2" s="1592" t="s">
        <v>1938</v>
      </c>
      <c r="V2" s="1592" t="s">
        <v>1937</v>
      </c>
      <c r="W2" s="1588" t="s">
        <v>1801</v>
      </c>
      <c r="X2" s="1595" t="s">
        <v>1802</v>
      </c>
      <c r="Z2" s="390" t="s">
        <v>189</v>
      </c>
      <c r="AA2" s="391"/>
      <c r="AB2" s="335" t="s">
        <v>190</v>
      </c>
      <c r="AC2" s="338" t="s">
        <v>191</v>
      </c>
      <c r="AD2" s="332"/>
      <c r="AE2" s="390" t="s">
        <v>192</v>
      </c>
      <c r="AF2" s="335" t="s">
        <v>190</v>
      </c>
      <c r="AG2" s="338" t="s">
        <v>191</v>
      </c>
      <c r="AH2" s="332"/>
      <c r="AJ2" s="393" t="s">
        <v>65</v>
      </c>
      <c r="AK2" s="394"/>
      <c r="AL2" s="395" t="s">
        <v>3377</v>
      </c>
      <c r="AM2" s="396" t="s">
        <v>66</v>
      </c>
      <c r="AN2" s="397" t="s">
        <v>3264</v>
      </c>
      <c r="AP2" s="390" t="s">
        <v>3258</v>
      </c>
      <c r="AQ2" s="391"/>
      <c r="AR2" s="738" t="s">
        <v>251</v>
      </c>
      <c r="AS2" s="739" t="s">
        <v>252</v>
      </c>
      <c r="AT2" s="740" t="s">
        <v>190</v>
      </c>
      <c r="AU2" s="741" t="s">
        <v>3259</v>
      </c>
      <c r="AV2" s="742" t="s">
        <v>251</v>
      </c>
      <c r="AW2" s="385" t="s">
        <v>252</v>
      </c>
      <c r="AX2" s="743" t="s">
        <v>190</v>
      </c>
      <c r="AZ2" s="393" t="s">
        <v>65</v>
      </c>
      <c r="BA2" s="394"/>
      <c r="BB2" s="395" t="s">
        <v>3377</v>
      </c>
      <c r="BC2" s="397" t="s">
        <v>3264</v>
      </c>
      <c r="BE2" s="398" t="s">
        <v>3258</v>
      </c>
      <c r="BF2" s="391"/>
      <c r="BG2" s="391" t="s">
        <v>251</v>
      </c>
      <c r="BH2" s="399" t="s">
        <v>434</v>
      </c>
      <c r="BI2" s="323" t="s">
        <v>435</v>
      </c>
      <c r="BJ2" s="334"/>
      <c r="BK2" s="257" t="s">
        <v>3259</v>
      </c>
      <c r="BL2" s="400" t="s">
        <v>251</v>
      </c>
      <c r="BM2" s="323" t="s">
        <v>434</v>
      </c>
      <c r="BN2" s="323" t="s">
        <v>435</v>
      </c>
      <c r="BO2" s="334"/>
      <c r="BQ2" s="393" t="s">
        <v>495</v>
      </c>
      <c r="BR2" s="394"/>
      <c r="BS2" s="394" t="s">
        <v>496</v>
      </c>
      <c r="BT2" s="744" t="s">
        <v>190</v>
      </c>
      <c r="BV2" s="257" t="s">
        <v>3258</v>
      </c>
      <c r="BW2" s="401"/>
      <c r="BX2" s="323" t="s">
        <v>434</v>
      </c>
      <c r="BY2" s="323" t="s">
        <v>435</v>
      </c>
      <c r="BZ2" s="334"/>
      <c r="CA2" s="398" t="s">
        <v>3259</v>
      </c>
      <c r="CB2" s="323" t="s">
        <v>434</v>
      </c>
      <c r="CC2" s="323" t="s">
        <v>435</v>
      </c>
      <c r="CD2" s="334"/>
      <c r="CF2" s="398" t="s">
        <v>3258</v>
      </c>
      <c r="CG2" s="401"/>
      <c r="CH2" s="401"/>
      <c r="CI2" s="402"/>
      <c r="CK2" s="390" t="s">
        <v>1571</v>
      </c>
      <c r="CL2" s="391"/>
      <c r="CM2" s="335" t="s">
        <v>190</v>
      </c>
      <c r="CN2" s="338" t="s">
        <v>191</v>
      </c>
      <c r="CO2" s="335" t="s">
        <v>1673</v>
      </c>
      <c r="CP2" s="335" t="s">
        <v>190</v>
      </c>
      <c r="CQ2" s="338" t="s">
        <v>191</v>
      </c>
      <c r="CR2" s="335" t="s">
        <v>1674</v>
      </c>
      <c r="CS2" s="332" t="s">
        <v>1675</v>
      </c>
      <c r="CU2" s="390" t="s">
        <v>1571</v>
      </c>
      <c r="CV2" s="390"/>
      <c r="CW2" s="335" t="s">
        <v>1673</v>
      </c>
      <c r="CX2" s="335" t="s">
        <v>1674</v>
      </c>
      <c r="CY2" s="332" t="s">
        <v>1675</v>
      </c>
      <c r="CZ2" s="403"/>
      <c r="DA2" s="390" t="s">
        <v>1571</v>
      </c>
      <c r="DB2" s="390"/>
      <c r="DC2" s="335" t="s">
        <v>190</v>
      </c>
      <c r="DD2" s="338" t="s">
        <v>191</v>
      </c>
      <c r="DE2" s="332"/>
      <c r="DG2" s="1568" t="s">
        <v>1814</v>
      </c>
      <c r="DH2" s="1563"/>
      <c r="DI2" s="1567"/>
      <c r="DJ2" s="1560" t="s">
        <v>1813</v>
      </c>
      <c r="DK2" s="1562" t="s">
        <v>1679</v>
      </c>
      <c r="DL2" s="1563"/>
      <c r="DM2" s="1566" t="s">
        <v>1816</v>
      </c>
      <c r="DN2" s="1563"/>
      <c r="DO2" s="1566" t="s">
        <v>1680</v>
      </c>
      <c r="DP2" s="1563"/>
      <c r="DQ2" s="1564" t="s">
        <v>1672</v>
      </c>
      <c r="DS2" s="398" t="s">
        <v>3258</v>
      </c>
      <c r="DT2" s="401"/>
      <c r="DU2" s="323" t="s">
        <v>434</v>
      </c>
      <c r="DV2" s="323" t="s">
        <v>435</v>
      </c>
      <c r="DW2" s="334"/>
      <c r="DX2" s="404" t="s">
        <v>3259</v>
      </c>
      <c r="DY2" s="323" t="s">
        <v>434</v>
      </c>
      <c r="DZ2" s="323" t="s">
        <v>435</v>
      </c>
      <c r="EA2" s="334"/>
      <c r="EB2" s="404" t="s">
        <v>3304</v>
      </c>
      <c r="EC2" s="323" t="s">
        <v>434</v>
      </c>
      <c r="ED2" s="323" t="s">
        <v>435</v>
      </c>
      <c r="EE2" s="334"/>
      <c r="EG2" s="405" t="s">
        <v>3258</v>
      </c>
      <c r="EH2" s="295"/>
      <c r="EI2" s="295" t="s">
        <v>252</v>
      </c>
      <c r="EJ2" s="296" t="s">
        <v>190</v>
      </c>
      <c r="EK2" s="294" t="s">
        <v>3259</v>
      </c>
      <c r="EL2" s="295" t="s">
        <v>252</v>
      </c>
      <c r="EM2" s="296" t="s">
        <v>190</v>
      </c>
      <c r="EO2" s="311" t="s">
        <v>1947</v>
      </c>
      <c r="EP2" s="312"/>
      <c r="EQ2" s="314" t="s">
        <v>190</v>
      </c>
      <c r="ER2" s="398" t="s">
        <v>3259</v>
      </c>
      <c r="ES2" s="402" t="s">
        <v>190</v>
      </c>
      <c r="EU2" s="406" t="s">
        <v>1571</v>
      </c>
      <c r="EV2" s="406"/>
      <c r="EW2" s="407" t="s">
        <v>190</v>
      </c>
      <c r="EX2" s="406" t="s">
        <v>1576</v>
      </c>
      <c r="EY2" s="406"/>
      <c r="EZ2" s="407" t="s">
        <v>190</v>
      </c>
      <c r="FB2" s="390" t="s">
        <v>1571</v>
      </c>
      <c r="FC2" s="601"/>
      <c r="FD2" s="323" t="s">
        <v>434</v>
      </c>
      <c r="FE2" s="323" t="s">
        <v>435</v>
      </c>
      <c r="FF2" s="334"/>
      <c r="FG2" s="597" t="s">
        <v>1576</v>
      </c>
      <c r="FH2" s="399" t="s">
        <v>434</v>
      </c>
      <c r="FI2" s="323" t="s">
        <v>435</v>
      </c>
      <c r="FJ2" s="334"/>
      <c r="FK2" s="257" t="s">
        <v>1667</v>
      </c>
      <c r="FL2" s="323" t="s">
        <v>434</v>
      </c>
      <c r="FM2" s="323" t="s">
        <v>435</v>
      </c>
      <c r="FN2" s="334"/>
      <c r="FP2" s="336" t="s">
        <v>3258</v>
      </c>
      <c r="FQ2" s="295"/>
      <c r="FR2" s="323" t="s">
        <v>434</v>
      </c>
      <c r="FS2" s="323" t="s">
        <v>435</v>
      </c>
      <c r="FT2" s="334"/>
      <c r="FU2" s="336" t="s">
        <v>3259</v>
      </c>
      <c r="FV2" s="323" t="s">
        <v>434</v>
      </c>
      <c r="FW2" s="323" t="s">
        <v>435</v>
      </c>
      <c r="FX2" s="334"/>
      <c r="FZ2" s="337" t="s">
        <v>3258</v>
      </c>
      <c r="GA2" s="323"/>
      <c r="GB2" s="323" t="s">
        <v>251</v>
      </c>
      <c r="GC2" s="295" t="s">
        <v>252</v>
      </c>
      <c r="GD2" s="805"/>
      <c r="GF2" s="336" t="s">
        <v>3258</v>
      </c>
      <c r="GG2" s="295"/>
      <c r="GH2" s="770" t="s">
        <v>434</v>
      </c>
      <c r="GI2" s="339" t="s">
        <v>435</v>
      </c>
      <c r="GJ2" s="296"/>
      <c r="GK2" s="825" t="s">
        <v>3259</v>
      </c>
      <c r="GL2" s="323" t="s">
        <v>434</v>
      </c>
      <c r="GM2" s="323" t="s">
        <v>435</v>
      </c>
      <c r="GN2" s="332"/>
      <c r="GO2" s="398" t="s">
        <v>3304</v>
      </c>
      <c r="GP2" s="323" t="s">
        <v>434</v>
      </c>
      <c r="GQ2" s="323" t="s">
        <v>435</v>
      </c>
      <c r="GR2" s="334"/>
      <c r="GT2" s="398" t="s">
        <v>1571</v>
      </c>
      <c r="GU2" s="323"/>
      <c r="GV2" s="323" t="s">
        <v>434</v>
      </c>
      <c r="GW2" s="323" t="s">
        <v>435</v>
      </c>
      <c r="GX2" s="334"/>
      <c r="GY2" s="336" t="s">
        <v>1576</v>
      </c>
      <c r="GZ2" s="323" t="s">
        <v>434</v>
      </c>
      <c r="HA2" s="323" t="s">
        <v>435</v>
      </c>
      <c r="HB2" s="777"/>
      <c r="HC2" s="336" t="s">
        <v>1667</v>
      </c>
      <c r="HD2" s="323" t="s">
        <v>434</v>
      </c>
      <c r="HE2" s="323" t="s">
        <v>435</v>
      </c>
      <c r="HF2" s="334"/>
      <c r="HH2" s="336" t="s">
        <v>1571</v>
      </c>
      <c r="HI2" s="295"/>
      <c r="HJ2" s="323" t="s">
        <v>434</v>
      </c>
      <c r="HK2" s="323" t="s">
        <v>435</v>
      </c>
      <c r="HL2" s="334"/>
      <c r="HM2" s="336" t="s">
        <v>1576</v>
      </c>
      <c r="HN2" s="323" t="s">
        <v>434</v>
      </c>
      <c r="HO2" s="323" t="s">
        <v>435</v>
      </c>
      <c r="HP2" s="323"/>
      <c r="HQ2" s="336" t="s">
        <v>1667</v>
      </c>
      <c r="HR2" s="323" t="s">
        <v>434</v>
      </c>
      <c r="HS2" s="323" t="s">
        <v>435</v>
      </c>
      <c r="HT2" s="334"/>
      <c r="HV2" s="336" t="s">
        <v>3258</v>
      </c>
      <c r="HW2" s="834"/>
      <c r="HX2" s="835" t="s">
        <v>434</v>
      </c>
      <c r="HY2" s="835" t="s">
        <v>435</v>
      </c>
      <c r="HZ2" s="836"/>
      <c r="IA2" s="841" t="s">
        <v>3259</v>
      </c>
      <c r="IB2" s="835" t="s">
        <v>434</v>
      </c>
      <c r="IC2" s="835" t="s">
        <v>435</v>
      </c>
      <c r="ID2" s="836"/>
      <c r="IF2" s="844" t="s">
        <v>1576</v>
      </c>
      <c r="IG2" s="845"/>
      <c r="IH2" s="835" t="s">
        <v>434</v>
      </c>
      <c r="II2" s="835" t="s">
        <v>435</v>
      </c>
      <c r="IJ2" s="836"/>
      <c r="IK2" s="849" t="s">
        <v>1571</v>
      </c>
      <c r="IL2" s="850" t="s">
        <v>434</v>
      </c>
      <c r="IM2" s="851" t="s">
        <v>435</v>
      </c>
      <c r="IN2" s="634"/>
    </row>
    <row r="3" spans="1:249" ht="13.5" customHeight="1" thickBot="1">
      <c r="A3" s="1607" t="s">
        <v>1803</v>
      </c>
      <c r="B3" s="1610" t="s">
        <v>1804</v>
      </c>
      <c r="C3" s="1589"/>
      <c r="D3" s="1589"/>
      <c r="E3" s="1589"/>
      <c r="F3" s="1589"/>
      <c r="G3" s="1589"/>
      <c r="H3" s="1589"/>
      <c r="I3" s="1593"/>
      <c r="J3" s="1593"/>
      <c r="K3" s="1589"/>
      <c r="L3" s="1596"/>
      <c r="M3" s="1607" t="s">
        <v>1803</v>
      </c>
      <c r="N3" s="1610" t="s">
        <v>1804</v>
      </c>
      <c r="O3" s="1589"/>
      <c r="P3" s="1589"/>
      <c r="Q3" s="1589"/>
      <c r="R3" s="1589"/>
      <c r="S3" s="1589"/>
      <c r="T3" s="1589"/>
      <c r="U3" s="1593"/>
      <c r="V3" s="1593"/>
      <c r="W3" s="1589"/>
      <c r="X3" s="1596"/>
      <c r="Z3" s="218" t="s">
        <v>3244</v>
      </c>
      <c r="AA3" s="306" t="s">
        <v>198</v>
      </c>
      <c r="AB3" s="244">
        <v>31.31</v>
      </c>
      <c r="AC3" s="650">
        <v>0</v>
      </c>
      <c r="AD3" s="246">
        <f aca="true" t="shared" si="0" ref="AD3:AD33">AB3+AC3</f>
        <v>31.31</v>
      </c>
      <c r="AE3" s="745" t="s">
        <v>194</v>
      </c>
      <c r="AF3" s="244">
        <v>28.31</v>
      </c>
      <c r="AG3" s="650">
        <v>0</v>
      </c>
      <c r="AH3" s="246">
        <f aca="true" t="shared" si="1" ref="AH3:AH32">AF3+AG3</f>
        <v>28.31</v>
      </c>
      <c r="AJ3" s="409" t="s">
        <v>3244</v>
      </c>
      <c r="AK3" s="410" t="s">
        <v>67</v>
      </c>
      <c r="AL3" s="411" t="s">
        <v>68</v>
      </c>
      <c r="AM3" s="412">
        <v>17</v>
      </c>
      <c r="AN3" s="413" t="s">
        <v>69</v>
      </c>
      <c r="AP3" s="409" t="s">
        <v>3244</v>
      </c>
      <c r="AQ3" s="243" t="s">
        <v>249</v>
      </c>
      <c r="AR3" s="746">
        <v>28</v>
      </c>
      <c r="AS3" s="243" t="s">
        <v>199</v>
      </c>
      <c r="AT3" s="747" t="s">
        <v>250</v>
      </c>
      <c r="AU3" s="414" t="s">
        <v>401</v>
      </c>
      <c r="AV3" s="408">
        <v>9</v>
      </c>
      <c r="AW3" s="243" t="s">
        <v>259</v>
      </c>
      <c r="AX3" s="747" t="s">
        <v>402</v>
      </c>
      <c r="AZ3" s="409" t="s">
        <v>3244</v>
      </c>
      <c r="BA3" s="411" t="s">
        <v>442</v>
      </c>
      <c r="BB3" s="411" t="s">
        <v>443</v>
      </c>
      <c r="BC3" s="413" t="s">
        <v>474</v>
      </c>
      <c r="BE3" s="307" t="s">
        <v>3244</v>
      </c>
      <c r="BF3" s="243" t="s">
        <v>425</v>
      </c>
      <c r="BG3" s="408">
        <v>1</v>
      </c>
      <c r="BH3" s="415">
        <v>20.244</v>
      </c>
      <c r="BI3" s="349">
        <v>20.679</v>
      </c>
      <c r="BJ3" s="350">
        <f>MAX(BH3:BI3)</f>
        <v>20.679</v>
      </c>
      <c r="BK3" s="416" t="s">
        <v>208</v>
      </c>
      <c r="BL3" s="417">
        <v>11</v>
      </c>
      <c r="BM3" s="418">
        <v>24.133</v>
      </c>
      <c r="BN3" s="418">
        <v>23.533</v>
      </c>
      <c r="BO3" s="419">
        <f>MAX(BM3:BN3)</f>
        <v>24.133</v>
      </c>
      <c r="BQ3" s="409" t="s">
        <v>3244</v>
      </c>
      <c r="BR3" s="410" t="s">
        <v>497</v>
      </c>
      <c r="BS3" s="410" t="s">
        <v>498</v>
      </c>
      <c r="BT3" s="747" t="s">
        <v>585</v>
      </c>
      <c r="BV3" s="307" t="s">
        <v>3244</v>
      </c>
      <c r="BW3" s="306" t="s">
        <v>1580</v>
      </c>
      <c r="BX3" s="349">
        <v>14.542</v>
      </c>
      <c r="BY3" s="349">
        <v>14.569</v>
      </c>
      <c r="BZ3" s="350">
        <v>14.569</v>
      </c>
      <c r="CA3" s="748" t="s">
        <v>208</v>
      </c>
      <c r="CB3" s="418">
        <v>17.977</v>
      </c>
      <c r="CC3" s="418">
        <v>17.381</v>
      </c>
      <c r="CD3" s="419">
        <v>17.977</v>
      </c>
      <c r="CF3" s="420" t="s">
        <v>3244</v>
      </c>
      <c r="CG3" s="421" t="s">
        <v>3276</v>
      </c>
      <c r="CH3" s="421" t="s">
        <v>208</v>
      </c>
      <c r="CI3" s="422" t="s">
        <v>1599</v>
      </c>
      <c r="CK3" s="218" t="s">
        <v>3244</v>
      </c>
      <c r="CL3" s="247" t="s">
        <v>1798</v>
      </c>
      <c r="CM3" s="423">
        <v>55.25</v>
      </c>
      <c r="CN3" s="245">
        <v>0</v>
      </c>
      <c r="CO3" s="244">
        <f>CN3+CM3</f>
        <v>55.25</v>
      </c>
      <c r="CP3" s="423">
        <v>64.03</v>
      </c>
      <c r="CQ3" s="245">
        <v>0</v>
      </c>
      <c r="CR3" s="244">
        <f>CP3+CQ3</f>
        <v>64.03</v>
      </c>
      <c r="CS3" s="246">
        <f aca="true" t="shared" si="2" ref="CS3:CS27">MIN(CR3,CO3)</f>
        <v>55.25</v>
      </c>
      <c r="CU3" s="218" t="s">
        <v>3244</v>
      </c>
      <c r="CV3" s="247" t="s">
        <v>198</v>
      </c>
      <c r="CW3" s="248">
        <v>53.74</v>
      </c>
      <c r="CX3" s="248">
        <v>45.74</v>
      </c>
      <c r="CY3" s="246">
        <f>MIN(CW3:CX3)</f>
        <v>45.74</v>
      </c>
      <c r="CZ3" s="403"/>
      <c r="DA3" s="218" t="s">
        <v>3244</v>
      </c>
      <c r="DB3" s="243" t="s">
        <v>198</v>
      </c>
      <c r="DC3" s="244">
        <v>85.58</v>
      </c>
      <c r="DD3" s="245">
        <v>0</v>
      </c>
      <c r="DE3" s="246">
        <v>85.58</v>
      </c>
      <c r="DG3" s="1577"/>
      <c r="DH3" s="1578"/>
      <c r="DI3" s="1579"/>
      <c r="DJ3" s="1561"/>
      <c r="DK3" s="403" t="s">
        <v>190</v>
      </c>
      <c r="DL3" s="424" t="s">
        <v>1681</v>
      </c>
      <c r="DM3" s="425" t="s">
        <v>1672</v>
      </c>
      <c r="DN3" s="424" t="s">
        <v>1681</v>
      </c>
      <c r="DO3" s="426" t="s">
        <v>190</v>
      </c>
      <c r="DP3" s="424" t="s">
        <v>1681</v>
      </c>
      <c r="DQ3" s="1586"/>
      <c r="DS3" s="307" t="s">
        <v>3244</v>
      </c>
      <c r="DT3" s="306" t="s">
        <v>1573</v>
      </c>
      <c r="DU3" s="349">
        <v>13.854</v>
      </c>
      <c r="DV3" s="349">
        <v>14.371</v>
      </c>
      <c r="DW3" s="350">
        <f aca="true" t="shared" si="3" ref="DW3:DW30">MAX(DU3:DV3)</f>
        <v>14.371</v>
      </c>
      <c r="DX3" s="427" t="s">
        <v>208</v>
      </c>
      <c r="DY3" s="418">
        <v>17.89</v>
      </c>
      <c r="DZ3" s="418">
        <v>18.221</v>
      </c>
      <c r="EA3" s="419">
        <f aca="true" t="shared" si="4" ref="EA3:EA12">MAX(DY3:DZ3)</f>
        <v>18.221</v>
      </c>
      <c r="EB3" s="428" t="s">
        <v>1575</v>
      </c>
      <c r="EC3" s="349">
        <v>16.593</v>
      </c>
      <c r="ED3" s="349">
        <v>15.916</v>
      </c>
      <c r="EE3" s="350">
        <f>MAX(EC3:ED3)</f>
        <v>16.593</v>
      </c>
      <c r="EG3" s="297" t="s">
        <v>3244</v>
      </c>
      <c r="EH3" s="298" t="s">
        <v>1707</v>
      </c>
      <c r="EI3" s="298" t="s">
        <v>514</v>
      </c>
      <c r="EJ3" s="299" t="s">
        <v>1753</v>
      </c>
      <c r="EK3" s="429" t="s">
        <v>1781</v>
      </c>
      <c r="EL3" s="298" t="s">
        <v>338</v>
      </c>
      <c r="EM3" s="299" t="s">
        <v>1791</v>
      </c>
      <c r="EO3" s="315" t="s">
        <v>3244</v>
      </c>
      <c r="EP3" s="316" t="s">
        <v>1948</v>
      </c>
      <c r="EQ3" s="317" t="s">
        <v>1990</v>
      </c>
      <c r="ER3" s="748" t="s">
        <v>1584</v>
      </c>
      <c r="ES3" s="749" t="s">
        <v>2006</v>
      </c>
      <c r="EU3" s="218" t="s">
        <v>3244</v>
      </c>
      <c r="EV3" s="247" t="s">
        <v>196</v>
      </c>
      <c r="EW3" s="246">
        <v>14.42</v>
      </c>
      <c r="EX3" s="218" t="s">
        <v>3244</v>
      </c>
      <c r="EY3" s="247" t="s">
        <v>196</v>
      </c>
      <c r="EZ3" s="255">
        <v>21.77</v>
      </c>
      <c r="FB3" s="218" t="s">
        <v>3244</v>
      </c>
      <c r="FC3" s="486" t="s">
        <v>1575</v>
      </c>
      <c r="FD3" s="349">
        <v>12.755</v>
      </c>
      <c r="FE3" s="349">
        <v>12.744</v>
      </c>
      <c r="FF3" s="350">
        <f aca="true" t="shared" si="5" ref="FF3:FF21">MAX(FD3:FE3)</f>
        <v>12.755</v>
      </c>
      <c r="FG3" s="598" t="s">
        <v>195</v>
      </c>
      <c r="FH3" s="415">
        <v>15.726</v>
      </c>
      <c r="FI3" s="349">
        <v>17.028</v>
      </c>
      <c r="FJ3" s="350">
        <f aca="true" t="shared" si="6" ref="FJ3:FJ18">MAX(FH3:FI3)</f>
        <v>17.028</v>
      </c>
      <c r="FK3" s="348" t="s">
        <v>1575</v>
      </c>
      <c r="FL3" s="349">
        <v>41.305</v>
      </c>
      <c r="FM3" s="349">
        <v>40.017</v>
      </c>
      <c r="FN3" s="350">
        <f>MAX(FL3:FM3)</f>
        <v>41.305</v>
      </c>
      <c r="FP3" s="351" t="s">
        <v>3244</v>
      </c>
      <c r="FQ3" s="298" t="s">
        <v>1684</v>
      </c>
      <c r="FR3" s="349">
        <v>13.786</v>
      </c>
      <c r="FS3" s="349">
        <v>13.595</v>
      </c>
      <c r="FT3" s="350">
        <f aca="true" t="shared" si="7" ref="FT3:FT34">MAX(FR3:FS3)</f>
        <v>13.786</v>
      </c>
      <c r="FU3" s="352" t="s">
        <v>1659</v>
      </c>
      <c r="FV3" s="349">
        <v>16.473</v>
      </c>
      <c r="FW3" s="349">
        <v>17.384</v>
      </c>
      <c r="FX3" s="350">
        <f aca="true" t="shared" si="8" ref="FX3:FX14">MAX(FV3:FW3)</f>
        <v>17.384</v>
      </c>
      <c r="FZ3" s="795" t="s">
        <v>3244</v>
      </c>
      <c r="GA3" s="785" t="s">
        <v>444</v>
      </c>
      <c r="GB3" s="786">
        <v>40</v>
      </c>
      <c r="GC3" s="785" t="s">
        <v>2696</v>
      </c>
      <c r="GD3" s="806" t="s">
        <v>2697</v>
      </c>
      <c r="GF3" s="351" t="s">
        <v>3244</v>
      </c>
      <c r="GG3" s="298" t="s">
        <v>1575</v>
      </c>
      <c r="GH3" s="763" t="s">
        <v>2227</v>
      </c>
      <c r="GI3" s="763" t="s">
        <v>2228</v>
      </c>
      <c r="GJ3" s="299" t="s">
        <v>2227</v>
      </c>
      <c r="GK3" s="826" t="s">
        <v>1575</v>
      </c>
      <c r="GL3" s="763" t="s">
        <v>2281</v>
      </c>
      <c r="GM3" s="763" t="s">
        <v>2282</v>
      </c>
      <c r="GN3" s="299" t="s">
        <v>2281</v>
      </c>
      <c r="GO3" s="750" t="s">
        <v>208</v>
      </c>
      <c r="GP3" s="769" t="s">
        <v>2299</v>
      </c>
      <c r="GQ3" s="769" t="s">
        <v>2300</v>
      </c>
      <c r="GR3" s="422" t="s">
        <v>2300</v>
      </c>
      <c r="GT3" s="351" t="s">
        <v>3244</v>
      </c>
      <c r="GU3" s="771" t="s">
        <v>196</v>
      </c>
      <c r="GV3" s="729">
        <v>13.533</v>
      </c>
      <c r="GW3" s="729">
        <v>12.776</v>
      </c>
      <c r="GX3" s="734">
        <f aca="true" t="shared" si="9" ref="GX3:GX18">IF(GV3&gt;GW3,GV3,GW3)</f>
        <v>13.533</v>
      </c>
      <c r="GY3" s="778" t="s">
        <v>196</v>
      </c>
      <c r="GZ3" s="729">
        <v>16.386</v>
      </c>
      <c r="HA3" s="729">
        <v>15.964</v>
      </c>
      <c r="HB3" s="734">
        <f aca="true" t="shared" si="10" ref="HB3:HB15">IF(GZ3&gt;HA3,GZ3,HA3)</f>
        <v>16.386</v>
      </c>
      <c r="HC3" s="360" t="s">
        <v>1575</v>
      </c>
      <c r="HD3" s="775">
        <v>35.7</v>
      </c>
      <c r="HE3" s="775">
        <v>35.147</v>
      </c>
      <c r="HF3" s="776">
        <v>35.7</v>
      </c>
      <c r="HG3" s="103"/>
      <c r="HH3" s="855" t="s">
        <v>3244</v>
      </c>
      <c r="HI3" s="857" t="s">
        <v>196</v>
      </c>
      <c r="HJ3" s="858">
        <v>12.06</v>
      </c>
      <c r="HK3" s="858">
        <v>11.962</v>
      </c>
      <c r="HL3" s="860">
        <v>12.06</v>
      </c>
      <c r="HM3" s="864" t="s">
        <v>2182</v>
      </c>
      <c r="HN3" s="858">
        <v>14.658</v>
      </c>
      <c r="HO3" s="858">
        <v>15.38</v>
      </c>
      <c r="HP3" s="868">
        <v>15.38</v>
      </c>
      <c r="HQ3" s="867" t="s">
        <v>426</v>
      </c>
      <c r="HR3" s="853">
        <v>37.233</v>
      </c>
      <c r="HS3" s="853">
        <v>41.444</v>
      </c>
      <c r="HT3" s="854">
        <v>41.444</v>
      </c>
      <c r="HU3" s="103"/>
      <c r="HV3" s="346" t="s">
        <v>3244</v>
      </c>
      <c r="HW3" s="832" t="s">
        <v>1575</v>
      </c>
      <c r="HX3" s="833">
        <v>14.292</v>
      </c>
      <c r="HY3" s="833">
        <v>14.191</v>
      </c>
      <c r="HZ3" s="837">
        <f aca="true" t="shared" si="11" ref="HZ3:HZ27">MAX(HX3:HY3)</f>
        <v>14.292</v>
      </c>
      <c r="IA3" s="842" t="s">
        <v>1595</v>
      </c>
      <c r="IB3" s="833">
        <v>17.465</v>
      </c>
      <c r="IC3" s="833">
        <v>17.197</v>
      </c>
      <c r="ID3" s="837">
        <f aca="true" t="shared" si="12" ref="ID3:ID13">MAX(IB3:IC3)</f>
        <v>17.465</v>
      </c>
      <c r="IF3" s="846" t="s">
        <v>3244</v>
      </c>
      <c r="IG3" s="828" t="s">
        <v>193</v>
      </c>
      <c r="IH3" s="620">
        <v>16.587</v>
      </c>
      <c r="II3" s="620">
        <v>16.475</v>
      </c>
      <c r="IJ3" s="636">
        <f aca="true" t="shared" si="13" ref="IJ3:IJ12">MAX(IH3:II3)</f>
        <v>16.587</v>
      </c>
      <c r="IK3" s="829" t="s">
        <v>2833</v>
      </c>
      <c r="IL3" s="620">
        <v>16.862</v>
      </c>
      <c r="IM3" s="620">
        <v>16.446</v>
      </c>
      <c r="IN3" s="636">
        <f aca="true" t="shared" si="14" ref="IN3:IN11">MAX(IL3:IM3)</f>
        <v>16.862</v>
      </c>
      <c r="IO3" s="304"/>
    </row>
    <row r="4" spans="1:249" ht="13.5" customHeight="1" thickBot="1">
      <c r="A4" s="1608"/>
      <c r="B4" s="1590"/>
      <c r="C4" s="1589"/>
      <c r="D4" s="1589"/>
      <c r="E4" s="1589"/>
      <c r="F4" s="1589"/>
      <c r="G4" s="1589"/>
      <c r="H4" s="1589"/>
      <c r="I4" s="1593"/>
      <c r="J4" s="1593"/>
      <c r="K4" s="1589"/>
      <c r="L4" s="1596"/>
      <c r="M4" s="1608"/>
      <c r="N4" s="1590"/>
      <c r="O4" s="1589"/>
      <c r="P4" s="1589"/>
      <c r="Q4" s="1589"/>
      <c r="R4" s="1589"/>
      <c r="S4" s="1589"/>
      <c r="T4" s="1589"/>
      <c r="U4" s="1593"/>
      <c r="V4" s="1593"/>
      <c r="W4" s="1589"/>
      <c r="X4" s="1596"/>
      <c r="Z4" s="218" t="s">
        <v>3248</v>
      </c>
      <c r="AA4" s="306" t="s">
        <v>194</v>
      </c>
      <c r="AB4" s="244">
        <v>32.25</v>
      </c>
      <c r="AC4" s="650">
        <v>0</v>
      </c>
      <c r="AD4" s="246">
        <f t="shared" si="0"/>
        <v>32.25</v>
      </c>
      <c r="AE4" s="745" t="s">
        <v>197</v>
      </c>
      <c r="AF4" s="244">
        <v>32.35</v>
      </c>
      <c r="AG4" s="650">
        <v>0</v>
      </c>
      <c r="AH4" s="246">
        <f t="shared" si="1"/>
        <v>32.35</v>
      </c>
      <c r="AJ4" s="409" t="s">
        <v>3248</v>
      </c>
      <c r="AK4" s="410" t="s">
        <v>3367</v>
      </c>
      <c r="AL4" s="411" t="s">
        <v>3369</v>
      </c>
      <c r="AM4" s="412">
        <v>44</v>
      </c>
      <c r="AN4" s="413" t="s">
        <v>70</v>
      </c>
      <c r="AP4" s="409" t="s">
        <v>3248</v>
      </c>
      <c r="AQ4" s="243" t="s">
        <v>253</v>
      </c>
      <c r="AR4" s="746">
        <v>41</v>
      </c>
      <c r="AS4" s="243" t="s">
        <v>254</v>
      </c>
      <c r="AT4" s="747" t="s">
        <v>255</v>
      </c>
      <c r="AU4" s="414" t="s">
        <v>403</v>
      </c>
      <c r="AV4" s="408">
        <v>13</v>
      </c>
      <c r="AW4" s="243" t="s">
        <v>198</v>
      </c>
      <c r="AX4" s="747" t="s">
        <v>404</v>
      </c>
      <c r="AZ4" s="409" t="s">
        <v>3248</v>
      </c>
      <c r="BA4" s="411" t="s">
        <v>444</v>
      </c>
      <c r="BB4" s="411" t="s">
        <v>451</v>
      </c>
      <c r="BC4" s="413" t="s">
        <v>475</v>
      </c>
      <c r="BE4" s="218" t="s">
        <v>3248</v>
      </c>
      <c r="BF4" s="243" t="s">
        <v>195</v>
      </c>
      <c r="BG4" s="408">
        <v>7</v>
      </c>
      <c r="BH4" s="415">
        <v>20.58</v>
      </c>
      <c r="BI4" s="349">
        <v>20.794</v>
      </c>
      <c r="BJ4" s="350">
        <f aca="true" t="shared" si="15" ref="BJ4:BJ11">MAX(BH4:BI4)</f>
        <v>20.794</v>
      </c>
      <c r="BK4" s="348" t="s">
        <v>195</v>
      </c>
      <c r="BL4" s="430">
        <v>13</v>
      </c>
      <c r="BM4" s="349">
        <v>28.878</v>
      </c>
      <c r="BN4" s="349">
        <v>28.833</v>
      </c>
      <c r="BO4" s="350">
        <f>MAX(BM4:BN4)</f>
        <v>28.878</v>
      </c>
      <c r="BQ4" s="409" t="s">
        <v>3248</v>
      </c>
      <c r="BR4" s="243" t="s">
        <v>499</v>
      </c>
      <c r="BS4" s="243" t="s">
        <v>500</v>
      </c>
      <c r="BT4" s="747" t="s">
        <v>586</v>
      </c>
      <c r="BV4" s="307" t="s">
        <v>3248</v>
      </c>
      <c r="BW4" s="306" t="s">
        <v>1581</v>
      </c>
      <c r="BX4" s="349">
        <v>14.066</v>
      </c>
      <c r="BY4" s="349">
        <v>14.585</v>
      </c>
      <c r="BZ4" s="350">
        <v>14.585</v>
      </c>
      <c r="CA4" s="745" t="s">
        <v>1594</v>
      </c>
      <c r="CB4" s="349">
        <v>17.94</v>
      </c>
      <c r="CC4" s="349">
        <v>18.106</v>
      </c>
      <c r="CD4" s="350">
        <v>18.106</v>
      </c>
      <c r="CF4" s="307" t="s">
        <v>3248</v>
      </c>
      <c r="CG4" s="306" t="s">
        <v>3329</v>
      </c>
      <c r="CH4" s="306" t="s">
        <v>256</v>
      </c>
      <c r="CI4" s="299" t="s">
        <v>1600</v>
      </c>
      <c r="CK4" s="218" t="s">
        <v>3248</v>
      </c>
      <c r="CL4" s="247" t="s">
        <v>198</v>
      </c>
      <c r="CM4" s="423">
        <v>61.62</v>
      </c>
      <c r="CN4" s="245">
        <v>0</v>
      </c>
      <c r="CO4" s="244">
        <f aca="true" t="shared" si="16" ref="CO4:CO27">CN4+CM4</f>
        <v>61.62</v>
      </c>
      <c r="CP4" s="423">
        <v>59.59</v>
      </c>
      <c r="CQ4" s="245">
        <v>0</v>
      </c>
      <c r="CR4" s="244">
        <f>CP4+CQ4</f>
        <v>59.59</v>
      </c>
      <c r="CS4" s="246">
        <f t="shared" si="2"/>
        <v>59.59</v>
      </c>
      <c r="CU4" s="218" t="s">
        <v>3248</v>
      </c>
      <c r="CV4" s="247" t="s">
        <v>196</v>
      </c>
      <c r="CW4" s="248">
        <v>51.01</v>
      </c>
      <c r="CX4" s="248">
        <v>53.75</v>
      </c>
      <c r="CY4" s="246">
        <f aca="true" t="shared" si="17" ref="CY4:CY18">MIN(CW4:CX4)</f>
        <v>51.01</v>
      </c>
      <c r="CZ4" s="403"/>
      <c r="DA4" s="218" t="s">
        <v>3248</v>
      </c>
      <c r="DB4" s="243" t="s">
        <v>202</v>
      </c>
      <c r="DC4" s="244">
        <v>92.12</v>
      </c>
      <c r="DD4" s="245">
        <v>0</v>
      </c>
      <c r="DE4" s="246">
        <v>92.12</v>
      </c>
      <c r="DG4" s="307" t="s">
        <v>3244</v>
      </c>
      <c r="DH4" s="1571" t="s">
        <v>202</v>
      </c>
      <c r="DI4" s="1572"/>
      <c r="DJ4" s="431">
        <v>2</v>
      </c>
      <c r="DK4" s="432">
        <v>127.43</v>
      </c>
      <c r="DL4" s="433">
        <v>2</v>
      </c>
      <c r="DM4" s="297">
        <v>5</v>
      </c>
      <c r="DN4" s="433">
        <v>1</v>
      </c>
      <c r="DO4" s="346">
        <v>39.77</v>
      </c>
      <c r="DP4" s="433">
        <v>2</v>
      </c>
      <c r="DQ4" s="431">
        <f>DP4+DL4+DJ4+DN4</f>
        <v>7</v>
      </c>
      <c r="DS4" s="307" t="s">
        <v>3248</v>
      </c>
      <c r="DT4" s="306" t="s">
        <v>1580</v>
      </c>
      <c r="DU4" s="349">
        <v>14.522</v>
      </c>
      <c r="DV4" s="349">
        <v>14.342</v>
      </c>
      <c r="DW4" s="350">
        <f t="shared" si="3"/>
        <v>14.522</v>
      </c>
      <c r="DX4" s="428" t="s">
        <v>1686</v>
      </c>
      <c r="DY4" s="349">
        <v>18.308</v>
      </c>
      <c r="DZ4" s="349">
        <v>18.311</v>
      </c>
      <c r="EA4" s="350">
        <f t="shared" si="4"/>
        <v>18.311</v>
      </c>
      <c r="EB4" s="427" t="s">
        <v>208</v>
      </c>
      <c r="EC4" s="418">
        <v>20.625</v>
      </c>
      <c r="ED4" s="418">
        <v>18.542</v>
      </c>
      <c r="EE4" s="419">
        <f>MAX(EC4:ED4)</f>
        <v>20.625</v>
      </c>
      <c r="EG4" s="297" t="s">
        <v>3248</v>
      </c>
      <c r="EH4" s="298" t="s">
        <v>1708</v>
      </c>
      <c r="EI4" s="298" t="s">
        <v>1739</v>
      </c>
      <c r="EJ4" s="299" t="s">
        <v>1754</v>
      </c>
      <c r="EK4" s="434" t="s">
        <v>3281</v>
      </c>
      <c r="EL4" s="316" t="s">
        <v>208</v>
      </c>
      <c r="EM4" s="422" t="s">
        <v>1792</v>
      </c>
      <c r="EO4" s="297" t="s">
        <v>3248</v>
      </c>
      <c r="EP4" s="298" t="s">
        <v>1949</v>
      </c>
      <c r="EQ4" s="313" t="s">
        <v>1991</v>
      </c>
      <c r="ER4" s="745" t="s">
        <v>1972</v>
      </c>
      <c r="ES4" s="308" t="s">
        <v>2007</v>
      </c>
      <c r="EU4" s="218" t="s">
        <v>3248</v>
      </c>
      <c r="EV4" s="247" t="s">
        <v>195</v>
      </c>
      <c r="EW4" s="246">
        <v>17.24</v>
      </c>
      <c r="EX4" s="218" t="s">
        <v>3248</v>
      </c>
      <c r="EY4" s="247" t="s">
        <v>224</v>
      </c>
      <c r="EZ4" s="255">
        <v>24.56</v>
      </c>
      <c r="FB4" s="218" t="s">
        <v>3248</v>
      </c>
      <c r="FC4" s="486" t="s">
        <v>195</v>
      </c>
      <c r="FD4" s="349">
        <v>12.546</v>
      </c>
      <c r="FE4" s="349">
        <v>13.254</v>
      </c>
      <c r="FF4" s="350">
        <f t="shared" si="5"/>
        <v>13.254</v>
      </c>
      <c r="FG4" s="598" t="s">
        <v>1572</v>
      </c>
      <c r="FH4" s="415">
        <v>17.122</v>
      </c>
      <c r="FI4" s="349">
        <v>17.203</v>
      </c>
      <c r="FJ4" s="350">
        <f t="shared" si="6"/>
        <v>17.203</v>
      </c>
      <c r="FK4" s="355" t="s">
        <v>426</v>
      </c>
      <c r="FL4" s="354">
        <v>63.16</v>
      </c>
      <c r="FM4" s="354">
        <v>60.674</v>
      </c>
      <c r="FN4" s="356">
        <f>MAX(FL4:FM4)</f>
        <v>63.16</v>
      </c>
      <c r="FP4" s="351" t="s">
        <v>3248</v>
      </c>
      <c r="FQ4" s="298" t="s">
        <v>1582</v>
      </c>
      <c r="FR4" s="349">
        <v>14.194</v>
      </c>
      <c r="FS4" s="349">
        <v>14.117</v>
      </c>
      <c r="FT4" s="350">
        <f t="shared" si="7"/>
        <v>14.194</v>
      </c>
      <c r="FU4" s="750" t="s">
        <v>208</v>
      </c>
      <c r="FV4" s="418">
        <v>17.487</v>
      </c>
      <c r="FW4" s="418">
        <v>17.421</v>
      </c>
      <c r="FX4" s="419">
        <f t="shared" si="8"/>
        <v>17.487</v>
      </c>
      <c r="FZ4" s="795" t="s">
        <v>3248</v>
      </c>
      <c r="GA4" s="787" t="s">
        <v>2698</v>
      </c>
      <c r="GB4" s="786">
        <v>50</v>
      </c>
      <c r="GC4" s="785" t="s">
        <v>2824</v>
      </c>
      <c r="GD4" s="806" t="s">
        <v>2699</v>
      </c>
      <c r="GF4" s="351" t="s">
        <v>3248</v>
      </c>
      <c r="GG4" s="298" t="s">
        <v>1698</v>
      </c>
      <c r="GH4" s="763" t="s">
        <v>2229</v>
      </c>
      <c r="GI4" s="763" t="s">
        <v>2230</v>
      </c>
      <c r="GJ4" s="299" t="s">
        <v>2230</v>
      </c>
      <c r="GK4" s="826" t="s">
        <v>1572</v>
      </c>
      <c r="GL4" s="763" t="s">
        <v>2283</v>
      </c>
      <c r="GM4" s="763" t="s">
        <v>2284</v>
      </c>
      <c r="GN4" s="299" t="s">
        <v>2283</v>
      </c>
      <c r="GO4" s="352" t="s">
        <v>1575</v>
      </c>
      <c r="GP4" s="763" t="s">
        <v>2301</v>
      </c>
      <c r="GQ4" s="763" t="s">
        <v>2302</v>
      </c>
      <c r="GR4" s="299" t="s">
        <v>2301</v>
      </c>
      <c r="GT4" s="351" t="s">
        <v>3248</v>
      </c>
      <c r="GU4" s="772" t="s">
        <v>1572</v>
      </c>
      <c r="GV4" s="729">
        <v>13.688</v>
      </c>
      <c r="GW4" s="729">
        <v>13.111</v>
      </c>
      <c r="GX4" s="734">
        <f t="shared" si="9"/>
        <v>13.688</v>
      </c>
      <c r="GY4" s="779" t="s">
        <v>1575</v>
      </c>
      <c r="GZ4" s="727">
        <v>17.266</v>
      </c>
      <c r="HA4" s="727">
        <v>18.256</v>
      </c>
      <c r="HB4" s="728">
        <f t="shared" si="10"/>
        <v>18.256</v>
      </c>
      <c r="HE4" s="304"/>
      <c r="HG4" s="103"/>
      <c r="HH4" s="855" t="s">
        <v>3248</v>
      </c>
      <c r="HI4" s="857" t="s">
        <v>1943</v>
      </c>
      <c r="HJ4" s="858">
        <v>11.861</v>
      </c>
      <c r="HK4" s="858">
        <v>12.177</v>
      </c>
      <c r="HL4" s="860">
        <v>12.177</v>
      </c>
      <c r="HM4" s="864" t="s">
        <v>195</v>
      </c>
      <c r="HN4" s="858">
        <v>16.04</v>
      </c>
      <c r="HO4" s="858">
        <v>16.09</v>
      </c>
      <c r="HP4" s="860">
        <v>16.09</v>
      </c>
      <c r="HQ4" s="103"/>
      <c r="HR4" s="103"/>
      <c r="HS4" s="103"/>
      <c r="HT4" s="103"/>
      <c r="HU4" s="103"/>
      <c r="HV4" s="346" t="s">
        <v>3248</v>
      </c>
      <c r="HW4" s="832" t="s">
        <v>1580</v>
      </c>
      <c r="HX4" s="833">
        <v>14.293</v>
      </c>
      <c r="HY4" s="833">
        <v>14.233</v>
      </c>
      <c r="HZ4" s="837">
        <f t="shared" si="11"/>
        <v>14.293</v>
      </c>
      <c r="IA4" s="842" t="s">
        <v>1575</v>
      </c>
      <c r="IB4" s="833">
        <v>16.9</v>
      </c>
      <c r="IC4" s="833">
        <v>17.844</v>
      </c>
      <c r="ID4" s="837">
        <f t="shared" si="12"/>
        <v>17.844</v>
      </c>
      <c r="IF4" s="846" t="s">
        <v>3248</v>
      </c>
      <c r="IG4" s="828" t="s">
        <v>2834</v>
      </c>
      <c r="IH4" s="620">
        <v>18.333</v>
      </c>
      <c r="II4" s="620">
        <v>18.435</v>
      </c>
      <c r="IJ4" s="636">
        <f t="shared" si="13"/>
        <v>18.435</v>
      </c>
      <c r="IK4" s="829" t="s">
        <v>193</v>
      </c>
      <c r="IL4" s="620">
        <v>18.733</v>
      </c>
      <c r="IM4" s="620">
        <v>16.96</v>
      </c>
      <c r="IN4" s="636">
        <f t="shared" si="14"/>
        <v>18.733</v>
      </c>
      <c r="IO4" s="304"/>
    </row>
    <row r="5" spans="1:249" ht="13.5" customHeight="1">
      <c r="A5" s="1608"/>
      <c r="B5" s="1590"/>
      <c r="C5" s="1589"/>
      <c r="D5" s="1589"/>
      <c r="E5" s="1589"/>
      <c r="F5" s="1589"/>
      <c r="G5" s="1589"/>
      <c r="H5" s="1589"/>
      <c r="I5" s="1593"/>
      <c r="J5" s="1593"/>
      <c r="K5" s="1589"/>
      <c r="L5" s="1596"/>
      <c r="M5" s="1608"/>
      <c r="N5" s="1590"/>
      <c r="O5" s="1589"/>
      <c r="P5" s="1589"/>
      <c r="Q5" s="1589"/>
      <c r="R5" s="1589"/>
      <c r="S5" s="1589"/>
      <c r="T5" s="1589"/>
      <c r="U5" s="1593"/>
      <c r="V5" s="1593"/>
      <c r="W5" s="1589"/>
      <c r="X5" s="1596"/>
      <c r="Z5" s="218" t="s">
        <v>3247</v>
      </c>
      <c r="AA5" s="306" t="s">
        <v>195</v>
      </c>
      <c r="AB5" s="244">
        <v>34.25</v>
      </c>
      <c r="AC5" s="650">
        <v>0</v>
      </c>
      <c r="AD5" s="246">
        <f t="shared" si="0"/>
        <v>34.25</v>
      </c>
      <c r="AE5" s="745" t="s">
        <v>196</v>
      </c>
      <c r="AF5" s="244">
        <v>33.22</v>
      </c>
      <c r="AG5" s="650">
        <v>0</v>
      </c>
      <c r="AH5" s="246">
        <f t="shared" si="1"/>
        <v>33.22</v>
      </c>
      <c r="AJ5" s="409" t="s">
        <v>3247</v>
      </c>
      <c r="AK5" s="410" t="s">
        <v>71</v>
      </c>
      <c r="AL5" s="411" t="s">
        <v>72</v>
      </c>
      <c r="AM5" s="412">
        <v>14</v>
      </c>
      <c r="AN5" s="413" t="s">
        <v>73</v>
      </c>
      <c r="AP5" s="409" t="s">
        <v>3247</v>
      </c>
      <c r="AQ5" s="243" t="s">
        <v>3329</v>
      </c>
      <c r="AR5" s="746">
        <v>62</v>
      </c>
      <c r="AS5" s="243" t="s">
        <v>256</v>
      </c>
      <c r="AT5" s="747" t="s">
        <v>257</v>
      </c>
      <c r="AU5" s="414" t="s">
        <v>405</v>
      </c>
      <c r="AV5" s="408">
        <v>11</v>
      </c>
      <c r="AW5" s="243" t="s">
        <v>259</v>
      </c>
      <c r="AX5" s="747" t="s">
        <v>406</v>
      </c>
      <c r="AZ5" s="409" t="s">
        <v>3247</v>
      </c>
      <c r="BA5" s="411" t="s">
        <v>445</v>
      </c>
      <c r="BB5" s="411" t="s">
        <v>446</v>
      </c>
      <c r="BC5" s="413" t="s">
        <v>476</v>
      </c>
      <c r="BE5" s="420" t="s">
        <v>3247</v>
      </c>
      <c r="BF5" s="435" t="s">
        <v>208</v>
      </c>
      <c r="BG5" s="436">
        <v>5</v>
      </c>
      <c r="BH5" s="437">
        <v>20.633</v>
      </c>
      <c r="BI5" s="418">
        <v>22.993</v>
      </c>
      <c r="BJ5" s="419">
        <f t="shared" si="15"/>
        <v>22.993</v>
      </c>
      <c r="BK5" s="348" t="s">
        <v>232</v>
      </c>
      <c r="BL5" s="430">
        <v>10</v>
      </c>
      <c r="BM5" s="349">
        <v>33.333</v>
      </c>
      <c r="BN5" s="349">
        <v>31.591</v>
      </c>
      <c r="BO5" s="350">
        <f>MAX(BM5:BN5)</f>
        <v>33.333</v>
      </c>
      <c r="BQ5" s="409" t="s">
        <v>3247</v>
      </c>
      <c r="BR5" s="243" t="s">
        <v>501</v>
      </c>
      <c r="BS5" s="410" t="s">
        <v>502</v>
      </c>
      <c r="BT5" s="747" t="s">
        <v>587</v>
      </c>
      <c r="BV5" s="307" t="s">
        <v>3247</v>
      </c>
      <c r="BW5" s="306" t="s">
        <v>302</v>
      </c>
      <c r="BX5" s="349">
        <v>14.887</v>
      </c>
      <c r="BY5" s="349">
        <v>14.878</v>
      </c>
      <c r="BZ5" s="350">
        <v>14.887</v>
      </c>
      <c r="CA5" s="745" t="s">
        <v>196</v>
      </c>
      <c r="CB5" s="349">
        <v>18.632</v>
      </c>
      <c r="CC5" s="349">
        <v>17.727</v>
      </c>
      <c r="CD5" s="350">
        <v>18.632</v>
      </c>
      <c r="CF5" s="420" t="s">
        <v>3247</v>
      </c>
      <c r="CG5" s="421" t="s">
        <v>3283</v>
      </c>
      <c r="CH5" s="421" t="s">
        <v>208</v>
      </c>
      <c r="CI5" s="422" t="s">
        <v>1601</v>
      </c>
      <c r="CK5" s="218" t="s">
        <v>3247</v>
      </c>
      <c r="CL5" s="247" t="s">
        <v>205</v>
      </c>
      <c r="CM5" s="423">
        <v>61.15</v>
      </c>
      <c r="CN5" s="245">
        <v>0</v>
      </c>
      <c r="CO5" s="244">
        <f t="shared" si="16"/>
        <v>61.15</v>
      </c>
      <c r="CP5" s="423">
        <v>76.23</v>
      </c>
      <c r="CQ5" s="245">
        <v>0</v>
      </c>
      <c r="CR5" s="244">
        <f>CP5+CQ5</f>
        <v>76.23</v>
      </c>
      <c r="CS5" s="246">
        <f t="shared" si="2"/>
        <v>61.15</v>
      </c>
      <c r="CU5" s="218" t="s">
        <v>3247</v>
      </c>
      <c r="CV5" s="247" t="s">
        <v>202</v>
      </c>
      <c r="CW5" s="248">
        <v>51.85</v>
      </c>
      <c r="CX5" s="248">
        <v>58.88</v>
      </c>
      <c r="CY5" s="246">
        <f t="shared" si="17"/>
        <v>51.85</v>
      </c>
      <c r="CZ5" s="403"/>
      <c r="DA5" s="218" t="s">
        <v>3247</v>
      </c>
      <c r="DB5" s="243" t="s">
        <v>1798</v>
      </c>
      <c r="DC5" s="244">
        <v>83.43</v>
      </c>
      <c r="DD5" s="245">
        <v>10</v>
      </c>
      <c r="DE5" s="246">
        <v>93.43</v>
      </c>
      <c r="DG5" s="307" t="s">
        <v>3248</v>
      </c>
      <c r="DH5" s="1571" t="s">
        <v>198</v>
      </c>
      <c r="DI5" s="1572"/>
      <c r="DJ5" s="431">
        <v>1</v>
      </c>
      <c r="DK5" s="432">
        <v>109.62</v>
      </c>
      <c r="DL5" s="433">
        <v>1</v>
      </c>
      <c r="DM5" s="297">
        <v>7</v>
      </c>
      <c r="DN5" s="433">
        <v>2</v>
      </c>
      <c r="DO5" s="346">
        <v>42.96</v>
      </c>
      <c r="DP5" s="433">
        <v>3</v>
      </c>
      <c r="DQ5" s="431">
        <f>DP5+DL5+DJ5+DN5</f>
        <v>7</v>
      </c>
      <c r="DS5" s="307" t="s">
        <v>3247</v>
      </c>
      <c r="DT5" s="306" t="s">
        <v>1683</v>
      </c>
      <c r="DU5" s="349">
        <v>14.564</v>
      </c>
      <c r="DV5" s="349">
        <v>14.447</v>
      </c>
      <c r="DW5" s="350">
        <f t="shared" si="3"/>
        <v>14.564</v>
      </c>
      <c r="DX5" s="428" t="s">
        <v>1575</v>
      </c>
      <c r="DY5" s="349">
        <v>18.312</v>
      </c>
      <c r="DZ5" s="349">
        <v>16.978</v>
      </c>
      <c r="EA5" s="350">
        <f t="shared" si="4"/>
        <v>18.312</v>
      </c>
      <c r="EB5" s="428" t="s">
        <v>425</v>
      </c>
      <c r="EC5" s="349">
        <v>22.123</v>
      </c>
      <c r="ED5" s="349">
        <v>23.638</v>
      </c>
      <c r="EE5" s="350">
        <f>MAX(EC5:ED5)</f>
        <v>23.638</v>
      </c>
      <c r="EG5" s="297" t="s">
        <v>3247</v>
      </c>
      <c r="EH5" s="298" t="s">
        <v>1709</v>
      </c>
      <c r="EI5" s="298" t="s">
        <v>1739</v>
      </c>
      <c r="EJ5" s="299" t="s">
        <v>1755</v>
      </c>
      <c r="EK5" s="429" t="s">
        <v>1782</v>
      </c>
      <c r="EL5" s="298" t="s">
        <v>338</v>
      </c>
      <c r="EM5" s="299" t="s">
        <v>1793</v>
      </c>
      <c r="EO5" s="297" t="s">
        <v>3247</v>
      </c>
      <c r="EP5" s="298" t="s">
        <v>1950</v>
      </c>
      <c r="EQ5" s="313" t="s">
        <v>1992</v>
      </c>
      <c r="ER5" s="745" t="s">
        <v>1973</v>
      </c>
      <c r="ES5" s="308" t="s">
        <v>2008</v>
      </c>
      <c r="EU5" s="218" t="s">
        <v>3247</v>
      </c>
      <c r="EV5" s="247" t="s">
        <v>1579</v>
      </c>
      <c r="EW5" s="246">
        <v>20.26</v>
      </c>
      <c r="EX5" s="218" t="s">
        <v>3247</v>
      </c>
      <c r="EY5" s="247" t="s">
        <v>217</v>
      </c>
      <c r="EZ5" s="255">
        <v>25.88</v>
      </c>
      <c r="FB5" s="218" t="s">
        <v>3247</v>
      </c>
      <c r="FC5" s="486" t="s">
        <v>1572</v>
      </c>
      <c r="FD5" s="349">
        <v>13.814</v>
      </c>
      <c r="FE5" s="349">
        <v>13.992</v>
      </c>
      <c r="FF5" s="350">
        <f t="shared" si="5"/>
        <v>13.992</v>
      </c>
      <c r="FG5" s="598" t="s">
        <v>1575</v>
      </c>
      <c r="FH5" s="415">
        <v>17.899</v>
      </c>
      <c r="FI5" s="349">
        <v>17.389</v>
      </c>
      <c r="FJ5" s="350">
        <f t="shared" si="6"/>
        <v>17.899</v>
      </c>
      <c r="FP5" s="351" t="s">
        <v>3247</v>
      </c>
      <c r="FQ5" s="298" t="s">
        <v>1580</v>
      </c>
      <c r="FR5" s="349">
        <v>14.245</v>
      </c>
      <c r="FS5" s="349">
        <v>14.465</v>
      </c>
      <c r="FT5" s="350">
        <f t="shared" si="7"/>
        <v>14.465</v>
      </c>
      <c r="FU5" s="352" t="s">
        <v>1575</v>
      </c>
      <c r="FV5" s="349">
        <v>17.279</v>
      </c>
      <c r="FW5" s="349">
        <v>17.545</v>
      </c>
      <c r="FX5" s="350">
        <f t="shared" si="8"/>
        <v>17.545</v>
      </c>
      <c r="FZ5" s="795" t="s">
        <v>3247</v>
      </c>
      <c r="GA5" s="785" t="s">
        <v>445</v>
      </c>
      <c r="GB5" s="786">
        <v>32</v>
      </c>
      <c r="GC5" s="785" t="s">
        <v>2696</v>
      </c>
      <c r="GD5" s="806" t="s">
        <v>2700</v>
      </c>
      <c r="GF5" s="351" t="s">
        <v>3247</v>
      </c>
      <c r="GG5" s="298" t="s">
        <v>1683</v>
      </c>
      <c r="GH5" s="763" t="s">
        <v>2231</v>
      </c>
      <c r="GI5" s="763" t="s">
        <v>2232</v>
      </c>
      <c r="GJ5" s="299" t="s">
        <v>2232</v>
      </c>
      <c r="GK5" s="826" t="s">
        <v>1573</v>
      </c>
      <c r="GL5" s="763" t="s">
        <v>2285</v>
      </c>
      <c r="GM5" s="763" t="s">
        <v>2286</v>
      </c>
      <c r="GN5" s="299" t="s">
        <v>2285</v>
      </c>
      <c r="GO5" s="352" t="s">
        <v>1659</v>
      </c>
      <c r="GP5" s="763" t="s">
        <v>2303</v>
      </c>
      <c r="GQ5" s="763" t="s">
        <v>2304</v>
      </c>
      <c r="GR5" s="299" t="s">
        <v>2304</v>
      </c>
      <c r="GT5" s="351" t="s">
        <v>3247</v>
      </c>
      <c r="GU5" s="772" t="s">
        <v>1629</v>
      </c>
      <c r="GV5" s="729">
        <v>13.714</v>
      </c>
      <c r="GW5" s="729">
        <v>14.14</v>
      </c>
      <c r="GX5" s="734">
        <f t="shared" si="9"/>
        <v>14.14</v>
      </c>
      <c r="GY5" s="779" t="s">
        <v>1572</v>
      </c>
      <c r="GZ5" s="729">
        <v>18.499</v>
      </c>
      <c r="HA5" s="729">
        <v>18.014</v>
      </c>
      <c r="HB5" s="734">
        <f t="shared" si="10"/>
        <v>18.499</v>
      </c>
      <c r="HE5" s="304"/>
      <c r="HG5" s="103"/>
      <c r="HH5" s="855" t="s">
        <v>3247</v>
      </c>
      <c r="HI5" s="857" t="s">
        <v>195</v>
      </c>
      <c r="HJ5" s="858">
        <v>12.671</v>
      </c>
      <c r="HK5" s="858">
        <v>13.334</v>
      </c>
      <c r="HL5" s="860">
        <v>13.334</v>
      </c>
      <c r="HM5" s="864" t="s">
        <v>1572</v>
      </c>
      <c r="HN5" s="858">
        <v>15.463</v>
      </c>
      <c r="HO5" s="858">
        <v>16.233</v>
      </c>
      <c r="HP5" s="860">
        <v>16.233</v>
      </c>
      <c r="HQ5" s="103"/>
      <c r="HR5" s="103"/>
      <c r="HS5" s="103"/>
      <c r="HT5" s="103"/>
      <c r="HU5" s="103"/>
      <c r="HV5" s="346" t="s">
        <v>3247</v>
      </c>
      <c r="HW5" s="832" t="s">
        <v>1688</v>
      </c>
      <c r="HX5" s="833">
        <v>14.508</v>
      </c>
      <c r="HY5" s="833">
        <v>14.6314</v>
      </c>
      <c r="HZ5" s="837">
        <f t="shared" si="11"/>
        <v>14.6314</v>
      </c>
      <c r="IA5" s="842" t="s">
        <v>1691</v>
      </c>
      <c r="IB5" s="833">
        <v>18.341</v>
      </c>
      <c r="IC5" s="833">
        <v>17.495</v>
      </c>
      <c r="ID5" s="837">
        <f t="shared" si="12"/>
        <v>18.341</v>
      </c>
      <c r="IF5" s="873" t="s">
        <v>3247</v>
      </c>
      <c r="IG5" s="874" t="s">
        <v>208</v>
      </c>
      <c r="IH5" s="875">
        <v>20.136</v>
      </c>
      <c r="II5" s="875">
        <v>20.539</v>
      </c>
      <c r="IJ5" s="876">
        <f t="shared" si="13"/>
        <v>20.539</v>
      </c>
      <c r="IK5" s="829" t="s">
        <v>426</v>
      </c>
      <c r="IL5" s="620">
        <v>18.759</v>
      </c>
      <c r="IM5" s="620">
        <v>17.833</v>
      </c>
      <c r="IN5" s="636">
        <f t="shared" si="14"/>
        <v>18.759</v>
      </c>
      <c r="IO5" s="304"/>
    </row>
    <row r="6" spans="1:249" ht="13.5" customHeight="1" thickBot="1">
      <c r="A6" s="1608"/>
      <c r="B6" s="1590"/>
      <c r="C6" s="1589"/>
      <c r="D6" s="1589"/>
      <c r="E6" s="1589"/>
      <c r="F6" s="1589"/>
      <c r="G6" s="1589"/>
      <c r="H6" s="1589"/>
      <c r="I6" s="1593"/>
      <c r="J6" s="1593"/>
      <c r="K6" s="1589"/>
      <c r="L6" s="1596"/>
      <c r="M6" s="1608"/>
      <c r="N6" s="1590"/>
      <c r="O6" s="1589"/>
      <c r="P6" s="1589"/>
      <c r="Q6" s="1589"/>
      <c r="R6" s="1589"/>
      <c r="S6" s="1589"/>
      <c r="T6" s="1589"/>
      <c r="U6" s="1593"/>
      <c r="V6" s="1593"/>
      <c r="W6" s="1589"/>
      <c r="X6" s="1596"/>
      <c r="Z6" s="218" t="s">
        <v>3245</v>
      </c>
      <c r="AA6" s="306" t="s">
        <v>205</v>
      </c>
      <c r="AB6" s="244">
        <v>34.46</v>
      </c>
      <c r="AC6" s="650">
        <v>0</v>
      </c>
      <c r="AD6" s="246">
        <f t="shared" si="0"/>
        <v>34.46</v>
      </c>
      <c r="AE6" s="745" t="s">
        <v>200</v>
      </c>
      <c r="AF6" s="244">
        <v>35.47</v>
      </c>
      <c r="AG6" s="650">
        <v>0</v>
      </c>
      <c r="AH6" s="246">
        <f t="shared" si="1"/>
        <v>35.47</v>
      </c>
      <c r="AJ6" s="409" t="s">
        <v>3245</v>
      </c>
      <c r="AK6" s="410" t="s">
        <v>49</v>
      </c>
      <c r="AL6" s="411" t="s">
        <v>3374</v>
      </c>
      <c r="AM6" s="412">
        <v>5</v>
      </c>
      <c r="AN6" s="413" t="s">
        <v>74</v>
      </c>
      <c r="AP6" s="409" t="s">
        <v>3245</v>
      </c>
      <c r="AQ6" s="243" t="s">
        <v>258</v>
      </c>
      <c r="AR6" s="746">
        <v>73</v>
      </c>
      <c r="AS6" s="243" t="s">
        <v>259</v>
      </c>
      <c r="AT6" s="747" t="s">
        <v>260</v>
      </c>
      <c r="AU6" s="414" t="s">
        <v>407</v>
      </c>
      <c r="AV6" s="408">
        <v>1</v>
      </c>
      <c r="AW6" s="243" t="s">
        <v>203</v>
      </c>
      <c r="AX6" s="747" t="s">
        <v>408</v>
      </c>
      <c r="AZ6" s="409" t="s">
        <v>3245</v>
      </c>
      <c r="BA6" s="411" t="s">
        <v>447</v>
      </c>
      <c r="BB6" s="411" t="s">
        <v>443</v>
      </c>
      <c r="BC6" s="413" t="s">
        <v>477</v>
      </c>
      <c r="BE6" s="307" t="s">
        <v>3245</v>
      </c>
      <c r="BF6" s="243" t="s">
        <v>426</v>
      </c>
      <c r="BG6" s="408">
        <v>2</v>
      </c>
      <c r="BH6" s="415">
        <v>22.379</v>
      </c>
      <c r="BI6" s="349">
        <v>24.557</v>
      </c>
      <c r="BJ6" s="350">
        <f t="shared" si="15"/>
        <v>24.557</v>
      </c>
      <c r="BK6" s="355" t="s">
        <v>193</v>
      </c>
      <c r="BL6" s="438">
        <v>12</v>
      </c>
      <c r="BM6" s="354" t="s">
        <v>428</v>
      </c>
      <c r="BN6" s="354" t="s">
        <v>428</v>
      </c>
      <c r="BO6" s="356" t="s">
        <v>3243</v>
      </c>
      <c r="BQ6" s="409" t="s">
        <v>3245</v>
      </c>
      <c r="BR6" s="243" t="s">
        <v>503</v>
      </c>
      <c r="BS6" s="243" t="s">
        <v>500</v>
      </c>
      <c r="BT6" s="747" t="s">
        <v>588</v>
      </c>
      <c r="BV6" s="307" t="s">
        <v>3245</v>
      </c>
      <c r="BW6" s="306" t="s">
        <v>256</v>
      </c>
      <c r="BX6" s="349">
        <v>14.888</v>
      </c>
      <c r="BY6" s="349">
        <v>14.594</v>
      </c>
      <c r="BZ6" s="350">
        <v>14.888</v>
      </c>
      <c r="CA6" s="637" t="s">
        <v>1575</v>
      </c>
      <c r="CB6" s="620">
        <v>17.591</v>
      </c>
      <c r="CC6" s="620">
        <v>19.077</v>
      </c>
      <c r="CD6" s="636">
        <v>19.077</v>
      </c>
      <c r="CF6" s="307" t="s">
        <v>3245</v>
      </c>
      <c r="CG6" s="306" t="s">
        <v>469</v>
      </c>
      <c r="CH6" s="306" t="s">
        <v>1631</v>
      </c>
      <c r="CI6" s="299" t="s">
        <v>1632</v>
      </c>
      <c r="CK6" s="218" t="s">
        <v>3245</v>
      </c>
      <c r="CL6" s="247" t="s">
        <v>202</v>
      </c>
      <c r="CM6" s="423">
        <v>66.71</v>
      </c>
      <c r="CN6" s="245">
        <v>0</v>
      </c>
      <c r="CO6" s="244">
        <f t="shared" si="16"/>
        <v>66.71</v>
      </c>
      <c r="CP6" s="423">
        <v>61.68</v>
      </c>
      <c r="CQ6" s="245">
        <v>0</v>
      </c>
      <c r="CR6" s="244">
        <f>CP6+CQ6</f>
        <v>61.68</v>
      </c>
      <c r="CS6" s="246">
        <f t="shared" si="2"/>
        <v>61.68</v>
      </c>
      <c r="CU6" s="218" t="s">
        <v>3245</v>
      </c>
      <c r="CV6" s="247" t="s">
        <v>1798</v>
      </c>
      <c r="CW6" s="248">
        <v>52.13</v>
      </c>
      <c r="CX6" s="248">
        <v>58.51</v>
      </c>
      <c r="CY6" s="246">
        <f t="shared" si="17"/>
        <v>52.13</v>
      </c>
      <c r="CZ6" s="403"/>
      <c r="DA6" s="218" t="s">
        <v>3245</v>
      </c>
      <c r="DB6" s="243" t="s">
        <v>196</v>
      </c>
      <c r="DC6" s="244">
        <v>90.56</v>
      </c>
      <c r="DD6" s="245">
        <v>10</v>
      </c>
      <c r="DE6" s="246">
        <v>100.56</v>
      </c>
      <c r="DG6" s="307" t="s">
        <v>3247</v>
      </c>
      <c r="DH6" s="1571" t="s">
        <v>194</v>
      </c>
      <c r="DI6" s="1572"/>
      <c r="DJ6" s="431">
        <v>4</v>
      </c>
      <c r="DK6" s="432">
        <v>134.79</v>
      </c>
      <c r="DL6" s="433">
        <v>3</v>
      </c>
      <c r="DM6" s="297">
        <v>14</v>
      </c>
      <c r="DN6" s="433">
        <v>3</v>
      </c>
      <c r="DO6" s="346">
        <v>28.98</v>
      </c>
      <c r="DP6" s="433">
        <v>1</v>
      </c>
      <c r="DQ6" s="431">
        <f>DP6+DL6+DJ6+DN6</f>
        <v>11</v>
      </c>
      <c r="DS6" s="307" t="s">
        <v>3245</v>
      </c>
      <c r="DT6" s="306" t="s">
        <v>1585</v>
      </c>
      <c r="DU6" s="349">
        <v>14.665</v>
      </c>
      <c r="DV6" s="349">
        <v>14.525</v>
      </c>
      <c r="DW6" s="350">
        <f t="shared" si="3"/>
        <v>14.665</v>
      </c>
      <c r="DX6" s="428" t="s">
        <v>1659</v>
      </c>
      <c r="DY6" s="349">
        <v>17.592</v>
      </c>
      <c r="DZ6" s="349">
        <v>18.453</v>
      </c>
      <c r="EA6" s="350">
        <f t="shared" si="4"/>
        <v>18.453</v>
      </c>
      <c r="EB6" s="439" t="s">
        <v>1659</v>
      </c>
      <c r="EC6" s="354" t="s">
        <v>3243</v>
      </c>
      <c r="ED6" s="354" t="s">
        <v>3243</v>
      </c>
      <c r="EE6" s="356" t="s">
        <v>3243</v>
      </c>
      <c r="EG6" s="297" t="s">
        <v>3245</v>
      </c>
      <c r="EH6" s="298" t="s">
        <v>1710</v>
      </c>
      <c r="EI6" s="298" t="s">
        <v>1740</v>
      </c>
      <c r="EJ6" s="299" t="s">
        <v>1756</v>
      </c>
      <c r="EK6" s="429" t="s">
        <v>1783</v>
      </c>
      <c r="EL6" s="298" t="s">
        <v>1784</v>
      </c>
      <c r="EM6" s="299" t="s">
        <v>1794</v>
      </c>
      <c r="EO6" s="297" t="s">
        <v>3245</v>
      </c>
      <c r="EP6" s="298" t="s">
        <v>1951</v>
      </c>
      <c r="EQ6" s="313" t="s">
        <v>1993</v>
      </c>
      <c r="ER6" s="748" t="s">
        <v>1589</v>
      </c>
      <c r="ES6" s="749" t="s">
        <v>2009</v>
      </c>
      <c r="EU6" s="218" t="s">
        <v>3245</v>
      </c>
      <c r="EV6" s="247" t="s">
        <v>198</v>
      </c>
      <c r="EW6" s="246">
        <v>21.34</v>
      </c>
      <c r="EX6" s="218" t="s">
        <v>3245</v>
      </c>
      <c r="EY6" s="247" t="s">
        <v>200</v>
      </c>
      <c r="EZ6" s="255">
        <v>26.63</v>
      </c>
      <c r="FB6" s="218" t="s">
        <v>3245</v>
      </c>
      <c r="FC6" s="486" t="s">
        <v>1573</v>
      </c>
      <c r="FD6" s="349">
        <v>14.502</v>
      </c>
      <c r="FE6" s="349">
        <v>15.246</v>
      </c>
      <c r="FF6" s="350">
        <f t="shared" si="5"/>
        <v>15.246</v>
      </c>
      <c r="FG6" s="599" t="s">
        <v>208</v>
      </c>
      <c r="FH6" s="437">
        <v>18.64</v>
      </c>
      <c r="FI6" s="418">
        <v>18.374</v>
      </c>
      <c r="FJ6" s="419">
        <f t="shared" si="6"/>
        <v>18.64</v>
      </c>
      <c r="FP6" s="351" t="s">
        <v>3245</v>
      </c>
      <c r="FQ6" s="298" t="s">
        <v>1683</v>
      </c>
      <c r="FR6" s="349">
        <v>14.506</v>
      </c>
      <c r="FS6" s="349">
        <v>14.459</v>
      </c>
      <c r="FT6" s="350">
        <f t="shared" si="7"/>
        <v>14.506</v>
      </c>
      <c r="FU6" s="352" t="s">
        <v>1572</v>
      </c>
      <c r="FV6" s="349">
        <v>18.389</v>
      </c>
      <c r="FW6" s="349">
        <v>17.922</v>
      </c>
      <c r="FX6" s="350">
        <f t="shared" si="8"/>
        <v>18.389</v>
      </c>
      <c r="FZ6" s="795" t="s">
        <v>3245</v>
      </c>
      <c r="GA6" s="785" t="s">
        <v>447</v>
      </c>
      <c r="GB6" s="786">
        <v>41</v>
      </c>
      <c r="GC6" s="785" t="s">
        <v>443</v>
      </c>
      <c r="GD6" s="806" t="s">
        <v>2701</v>
      </c>
      <c r="GF6" s="351" t="s">
        <v>3245</v>
      </c>
      <c r="GG6" s="298" t="s">
        <v>1573</v>
      </c>
      <c r="GH6" s="763" t="s">
        <v>2233</v>
      </c>
      <c r="GI6" s="763" t="s">
        <v>2234</v>
      </c>
      <c r="GJ6" s="299" t="s">
        <v>2234</v>
      </c>
      <c r="GK6" s="826" t="s">
        <v>317</v>
      </c>
      <c r="GL6" s="763" t="s">
        <v>2287</v>
      </c>
      <c r="GM6" s="763" t="s">
        <v>2288</v>
      </c>
      <c r="GN6" s="299" t="s">
        <v>2288</v>
      </c>
      <c r="GO6" s="360" t="s">
        <v>425</v>
      </c>
      <c r="GP6" s="762" t="s">
        <v>2305</v>
      </c>
      <c r="GQ6" s="762" t="s">
        <v>2306</v>
      </c>
      <c r="GR6" s="302" t="s">
        <v>2306</v>
      </c>
      <c r="GT6" s="351" t="s">
        <v>3245</v>
      </c>
      <c r="GU6" s="771" t="s">
        <v>1574</v>
      </c>
      <c r="GV6" s="729">
        <v>13.735</v>
      </c>
      <c r="GW6" s="729">
        <v>14.583</v>
      </c>
      <c r="GX6" s="734">
        <f t="shared" si="9"/>
        <v>14.583</v>
      </c>
      <c r="GY6" s="779" t="s">
        <v>195</v>
      </c>
      <c r="GZ6" s="729">
        <v>16.735</v>
      </c>
      <c r="HA6" s="729">
        <v>19.926</v>
      </c>
      <c r="HB6" s="734">
        <f t="shared" si="10"/>
        <v>19.926</v>
      </c>
      <c r="HE6" s="304"/>
      <c r="HG6" s="103"/>
      <c r="HH6" s="855" t="s">
        <v>3245</v>
      </c>
      <c r="HI6" s="857" t="s">
        <v>2833</v>
      </c>
      <c r="HJ6" s="858">
        <v>13.833</v>
      </c>
      <c r="HK6" s="858">
        <v>12.676</v>
      </c>
      <c r="HL6" s="860">
        <v>13.833</v>
      </c>
      <c r="HM6" s="864" t="s">
        <v>1577</v>
      </c>
      <c r="HN6" s="858">
        <v>17.273</v>
      </c>
      <c r="HO6" s="858">
        <v>17.37</v>
      </c>
      <c r="HP6" s="860">
        <v>17.37</v>
      </c>
      <c r="HQ6" s="103"/>
      <c r="HR6" s="103"/>
      <c r="HS6" s="103"/>
      <c r="HT6" s="103"/>
      <c r="HU6" s="103"/>
      <c r="HV6" s="346" t="s">
        <v>3245</v>
      </c>
      <c r="HW6" s="832" t="s">
        <v>1573</v>
      </c>
      <c r="HX6" s="833">
        <v>14.676</v>
      </c>
      <c r="HY6" s="833">
        <v>14.367</v>
      </c>
      <c r="HZ6" s="837">
        <f t="shared" si="11"/>
        <v>14.676</v>
      </c>
      <c r="IA6" s="842" t="s">
        <v>1689</v>
      </c>
      <c r="IB6" s="833">
        <v>18.829</v>
      </c>
      <c r="IC6" s="833">
        <v>18.656</v>
      </c>
      <c r="ID6" s="837">
        <f t="shared" si="12"/>
        <v>18.829</v>
      </c>
      <c r="IF6" s="846" t="s">
        <v>3245</v>
      </c>
      <c r="IG6" s="828" t="s">
        <v>211</v>
      </c>
      <c r="IH6" s="620">
        <v>21.045</v>
      </c>
      <c r="II6" s="620">
        <v>21.348</v>
      </c>
      <c r="IJ6" s="636">
        <f t="shared" si="13"/>
        <v>21.348</v>
      </c>
      <c r="IK6" s="829" t="s">
        <v>211</v>
      </c>
      <c r="IL6" s="620">
        <v>21.733</v>
      </c>
      <c r="IM6" s="620">
        <v>20.475</v>
      </c>
      <c r="IN6" s="636">
        <f t="shared" si="14"/>
        <v>21.733</v>
      </c>
      <c r="IO6" s="304"/>
    </row>
    <row r="7" spans="1:249" ht="13.5" customHeight="1" thickBot="1">
      <c r="A7" s="1608"/>
      <c r="B7" s="1590"/>
      <c r="C7" s="1589"/>
      <c r="D7" s="1589"/>
      <c r="E7" s="1589"/>
      <c r="F7" s="1589"/>
      <c r="G7" s="1589"/>
      <c r="H7" s="1589"/>
      <c r="I7" s="1593"/>
      <c r="J7" s="1593"/>
      <c r="K7" s="1589"/>
      <c r="L7" s="1596"/>
      <c r="M7" s="1608"/>
      <c r="N7" s="1590"/>
      <c r="O7" s="1589"/>
      <c r="P7" s="1589"/>
      <c r="Q7" s="1589"/>
      <c r="R7" s="1589"/>
      <c r="S7" s="1589"/>
      <c r="T7" s="1589"/>
      <c r="U7" s="1593"/>
      <c r="V7" s="1593"/>
      <c r="W7" s="1589"/>
      <c r="X7" s="1596"/>
      <c r="Z7" s="218" t="s">
        <v>3253</v>
      </c>
      <c r="AA7" s="306" t="s">
        <v>206</v>
      </c>
      <c r="AB7" s="244">
        <v>35.25</v>
      </c>
      <c r="AC7" s="650">
        <v>0</v>
      </c>
      <c r="AD7" s="246">
        <f t="shared" si="0"/>
        <v>35.25</v>
      </c>
      <c r="AE7" s="745" t="s">
        <v>217</v>
      </c>
      <c r="AF7" s="244">
        <v>37.13</v>
      </c>
      <c r="AG7" s="650">
        <v>0</v>
      </c>
      <c r="AH7" s="246">
        <f t="shared" si="1"/>
        <v>37.13</v>
      </c>
      <c r="AJ7" s="409" t="s">
        <v>3253</v>
      </c>
      <c r="AK7" s="410" t="s">
        <v>3366</v>
      </c>
      <c r="AL7" s="411" t="s">
        <v>3370</v>
      </c>
      <c r="AM7" s="412">
        <v>54</v>
      </c>
      <c r="AN7" s="413" t="s">
        <v>75</v>
      </c>
      <c r="AP7" s="409" t="s">
        <v>3253</v>
      </c>
      <c r="AQ7" s="243" t="s">
        <v>261</v>
      </c>
      <c r="AR7" s="746">
        <v>33</v>
      </c>
      <c r="AS7" s="243" t="s">
        <v>262</v>
      </c>
      <c r="AT7" s="747" t="s">
        <v>263</v>
      </c>
      <c r="AU7" s="440" t="s">
        <v>3281</v>
      </c>
      <c r="AV7" s="436">
        <v>10</v>
      </c>
      <c r="AW7" s="435" t="s">
        <v>208</v>
      </c>
      <c r="AX7" s="751" t="s">
        <v>409</v>
      </c>
      <c r="AZ7" s="409" t="s">
        <v>3253</v>
      </c>
      <c r="BA7" s="411" t="s">
        <v>49</v>
      </c>
      <c r="BB7" s="411" t="s">
        <v>3374</v>
      </c>
      <c r="BC7" s="413" t="s">
        <v>478</v>
      </c>
      <c r="BE7" s="307" t="s">
        <v>3253</v>
      </c>
      <c r="BF7" s="243" t="s">
        <v>230</v>
      </c>
      <c r="BG7" s="408">
        <v>8</v>
      </c>
      <c r="BH7" s="415">
        <v>27.247</v>
      </c>
      <c r="BI7" s="349">
        <v>28.27</v>
      </c>
      <c r="BJ7" s="350">
        <f t="shared" si="15"/>
        <v>28.27</v>
      </c>
      <c r="BQ7" s="409" t="s">
        <v>3253</v>
      </c>
      <c r="BR7" s="410" t="s">
        <v>504</v>
      </c>
      <c r="BS7" s="410" t="s">
        <v>498</v>
      </c>
      <c r="BT7" s="747" t="s">
        <v>589</v>
      </c>
      <c r="BV7" s="307" t="s">
        <v>3253</v>
      </c>
      <c r="BW7" s="306" t="s">
        <v>1582</v>
      </c>
      <c r="BX7" s="349">
        <v>15.065</v>
      </c>
      <c r="BY7" s="349">
        <v>14.948</v>
      </c>
      <c r="BZ7" s="350">
        <v>15.065</v>
      </c>
      <c r="CA7" s="745" t="s">
        <v>1595</v>
      </c>
      <c r="CB7" s="349">
        <v>20.16</v>
      </c>
      <c r="CC7" s="349">
        <v>18.872</v>
      </c>
      <c r="CD7" s="350">
        <v>20.16</v>
      </c>
      <c r="CF7" s="307" t="s">
        <v>3253</v>
      </c>
      <c r="CG7" s="306" t="s">
        <v>1625</v>
      </c>
      <c r="CH7" s="306" t="s">
        <v>1626</v>
      </c>
      <c r="CI7" s="299" t="s">
        <v>1602</v>
      </c>
      <c r="CK7" s="218" t="s">
        <v>3253</v>
      </c>
      <c r="CL7" s="247" t="s">
        <v>199</v>
      </c>
      <c r="CM7" s="423">
        <v>61.87</v>
      </c>
      <c r="CN7" s="245">
        <v>0</v>
      </c>
      <c r="CO7" s="244">
        <f t="shared" si="16"/>
        <v>61.87</v>
      </c>
      <c r="CP7" s="423" t="s">
        <v>1653</v>
      </c>
      <c r="CQ7" s="245">
        <v>0</v>
      </c>
      <c r="CR7" s="423" t="s">
        <v>1653</v>
      </c>
      <c r="CS7" s="246">
        <f t="shared" si="2"/>
        <v>61.87</v>
      </c>
      <c r="CU7" s="218" t="s">
        <v>3253</v>
      </c>
      <c r="CV7" s="247" t="s">
        <v>205</v>
      </c>
      <c r="CW7" s="248">
        <v>54.56</v>
      </c>
      <c r="CX7" s="248">
        <v>65.18</v>
      </c>
      <c r="CY7" s="246">
        <f t="shared" si="17"/>
        <v>54.56</v>
      </c>
      <c r="CZ7" s="403"/>
      <c r="DA7" s="218" t="s">
        <v>3253</v>
      </c>
      <c r="DB7" s="243" t="s">
        <v>206</v>
      </c>
      <c r="DC7" s="244">
        <v>100.82</v>
      </c>
      <c r="DD7" s="245">
        <v>0</v>
      </c>
      <c r="DE7" s="246">
        <v>100.82</v>
      </c>
      <c r="DG7" s="307" t="s">
        <v>3245</v>
      </c>
      <c r="DH7" s="1573" t="s">
        <v>195</v>
      </c>
      <c r="DI7" s="1574"/>
      <c r="DJ7" s="431">
        <v>3</v>
      </c>
      <c r="DK7" s="432" t="s">
        <v>1653</v>
      </c>
      <c r="DL7" s="433">
        <v>4</v>
      </c>
      <c r="DM7" s="297" t="s">
        <v>1653</v>
      </c>
      <c r="DN7" s="433">
        <v>4</v>
      </c>
      <c r="DO7" s="346" t="s">
        <v>1653</v>
      </c>
      <c r="DP7" s="433">
        <v>4</v>
      </c>
      <c r="DQ7" s="431">
        <f>DP7+DL7+DJ7+DN7</f>
        <v>15</v>
      </c>
      <c r="DS7" s="307" t="s">
        <v>3253</v>
      </c>
      <c r="DT7" s="306" t="s">
        <v>1575</v>
      </c>
      <c r="DU7" s="349">
        <v>14.562</v>
      </c>
      <c r="DV7" s="349">
        <v>14.691</v>
      </c>
      <c r="DW7" s="350">
        <f t="shared" si="3"/>
        <v>14.691</v>
      </c>
      <c r="DX7" s="428" t="s">
        <v>1572</v>
      </c>
      <c r="DY7" s="349">
        <v>19.477</v>
      </c>
      <c r="DZ7" s="349">
        <v>18.928</v>
      </c>
      <c r="EA7" s="350">
        <f t="shared" si="4"/>
        <v>19.477</v>
      </c>
      <c r="EB7" s="404" t="s">
        <v>1697</v>
      </c>
      <c r="EC7" s="323" t="s">
        <v>434</v>
      </c>
      <c r="ED7" s="323" t="s">
        <v>435</v>
      </c>
      <c r="EE7" s="334"/>
      <c r="EG7" s="297" t="s">
        <v>3253</v>
      </c>
      <c r="EH7" s="298" t="s">
        <v>1711</v>
      </c>
      <c r="EI7" s="298" t="s">
        <v>1631</v>
      </c>
      <c r="EJ7" s="299" t="s">
        <v>1757</v>
      </c>
      <c r="EK7" s="429" t="s">
        <v>1785</v>
      </c>
      <c r="EL7" s="298" t="s">
        <v>338</v>
      </c>
      <c r="EM7" s="299" t="s">
        <v>1795</v>
      </c>
      <c r="EO7" s="297" t="s">
        <v>3253</v>
      </c>
      <c r="EP7" s="298" t="s">
        <v>1952</v>
      </c>
      <c r="EQ7" s="313" t="s">
        <v>1994</v>
      </c>
      <c r="ER7" s="745" t="s">
        <v>1955</v>
      </c>
      <c r="ES7" s="308" t="s">
        <v>2010</v>
      </c>
      <c r="EU7" s="218" t="s">
        <v>3253</v>
      </c>
      <c r="EV7" s="247" t="s">
        <v>201</v>
      </c>
      <c r="EW7" s="246">
        <v>22.94</v>
      </c>
      <c r="EX7" s="218" t="s">
        <v>3253</v>
      </c>
      <c r="EY7" s="247" t="s">
        <v>222</v>
      </c>
      <c r="EZ7" s="255">
        <v>30.74</v>
      </c>
      <c r="FB7" s="218" t="s">
        <v>3253</v>
      </c>
      <c r="FC7" s="486" t="s">
        <v>230</v>
      </c>
      <c r="FD7" s="349">
        <v>17.182</v>
      </c>
      <c r="FE7" s="349">
        <v>17.299</v>
      </c>
      <c r="FF7" s="350">
        <f t="shared" si="5"/>
        <v>17.299</v>
      </c>
      <c r="FG7" s="598" t="s">
        <v>224</v>
      </c>
      <c r="FH7" s="415">
        <v>20.247</v>
      </c>
      <c r="FI7" s="349">
        <v>18.998</v>
      </c>
      <c r="FJ7" s="350">
        <f t="shared" si="6"/>
        <v>20.247</v>
      </c>
      <c r="FP7" s="351" t="s">
        <v>3253</v>
      </c>
      <c r="FQ7" s="298" t="s">
        <v>1573</v>
      </c>
      <c r="FR7" s="349">
        <v>13.563</v>
      </c>
      <c r="FS7" s="349">
        <v>14.899</v>
      </c>
      <c r="FT7" s="350">
        <f t="shared" si="7"/>
        <v>14.899</v>
      </c>
      <c r="FU7" s="352" t="s">
        <v>1691</v>
      </c>
      <c r="FV7" s="349">
        <v>18.466</v>
      </c>
      <c r="FW7" s="349">
        <v>17.325</v>
      </c>
      <c r="FX7" s="350">
        <f t="shared" si="8"/>
        <v>18.466</v>
      </c>
      <c r="FZ7" s="800" t="s">
        <v>3253</v>
      </c>
      <c r="GA7" s="801" t="s">
        <v>3276</v>
      </c>
      <c r="GB7" s="802">
        <v>15</v>
      </c>
      <c r="GC7" s="803" t="s">
        <v>2702</v>
      </c>
      <c r="GD7" s="807" t="s">
        <v>2703</v>
      </c>
      <c r="GF7" s="758" t="s">
        <v>3253</v>
      </c>
      <c r="GG7" s="316" t="s">
        <v>1589</v>
      </c>
      <c r="GH7" s="769" t="s">
        <v>2235</v>
      </c>
      <c r="GI7" s="769" t="s">
        <v>2236</v>
      </c>
      <c r="GJ7" s="422" t="s">
        <v>2235</v>
      </c>
      <c r="GK7" s="826" t="s">
        <v>1691</v>
      </c>
      <c r="GL7" s="763" t="s">
        <v>2289</v>
      </c>
      <c r="GM7" s="763" t="s">
        <v>2290</v>
      </c>
      <c r="GN7" s="299" t="s">
        <v>2289</v>
      </c>
      <c r="GO7" s="102"/>
      <c r="GP7" s="102"/>
      <c r="GQ7" s="103"/>
      <c r="GT7" s="351" t="s">
        <v>3253</v>
      </c>
      <c r="GU7" s="772" t="s">
        <v>1575</v>
      </c>
      <c r="GV7" s="729">
        <v>12.641</v>
      </c>
      <c r="GW7" s="729">
        <v>14.821</v>
      </c>
      <c r="GX7" s="734">
        <f t="shared" si="9"/>
        <v>14.821</v>
      </c>
      <c r="GY7" s="779" t="s">
        <v>2182</v>
      </c>
      <c r="GZ7" s="729">
        <v>15.183</v>
      </c>
      <c r="HA7" s="729">
        <v>20.343</v>
      </c>
      <c r="HB7" s="734">
        <f t="shared" si="10"/>
        <v>20.343</v>
      </c>
      <c r="HE7" s="304"/>
      <c r="HG7" s="103"/>
      <c r="HH7" s="855" t="s">
        <v>3253</v>
      </c>
      <c r="HI7" s="857" t="s">
        <v>1572</v>
      </c>
      <c r="HJ7" s="858">
        <v>14.175</v>
      </c>
      <c r="HK7" s="858">
        <v>13.881</v>
      </c>
      <c r="HL7" s="860">
        <v>14.175</v>
      </c>
      <c r="HM7" s="864" t="s">
        <v>1574</v>
      </c>
      <c r="HN7" s="858">
        <v>16.296</v>
      </c>
      <c r="HO7" s="858">
        <v>18.633</v>
      </c>
      <c r="HP7" s="860">
        <v>18.633</v>
      </c>
      <c r="HQ7" s="103"/>
      <c r="HR7" s="103"/>
      <c r="HS7" s="103"/>
      <c r="HT7" s="103"/>
      <c r="HU7" s="103"/>
      <c r="HV7" s="346" t="s">
        <v>3253</v>
      </c>
      <c r="HW7" s="832" t="s">
        <v>1692</v>
      </c>
      <c r="HX7" s="833">
        <v>14.495</v>
      </c>
      <c r="HY7" s="833">
        <v>14.905</v>
      </c>
      <c r="HZ7" s="837">
        <f t="shared" si="11"/>
        <v>14.905</v>
      </c>
      <c r="IA7" s="872" t="s">
        <v>208</v>
      </c>
      <c r="IB7" s="870">
        <v>17.786</v>
      </c>
      <c r="IC7" s="870">
        <v>19.41</v>
      </c>
      <c r="ID7" s="871">
        <f t="shared" si="12"/>
        <v>19.41</v>
      </c>
      <c r="IF7" s="846" t="s">
        <v>3253</v>
      </c>
      <c r="IG7" s="828" t="s">
        <v>232</v>
      </c>
      <c r="IH7" s="620">
        <v>23.492</v>
      </c>
      <c r="II7" s="620">
        <v>23.246</v>
      </c>
      <c r="IJ7" s="636">
        <f t="shared" si="13"/>
        <v>23.492</v>
      </c>
      <c r="IK7" s="829" t="s">
        <v>1945</v>
      </c>
      <c r="IL7" s="620">
        <v>23.733</v>
      </c>
      <c r="IM7" s="620">
        <v>23.556</v>
      </c>
      <c r="IN7" s="636">
        <f t="shared" si="14"/>
        <v>23.733</v>
      </c>
      <c r="IO7" s="304"/>
    </row>
    <row r="8" spans="1:249" ht="13.5" customHeight="1">
      <c r="A8" s="1608"/>
      <c r="B8" s="1590"/>
      <c r="C8" s="1589"/>
      <c r="D8" s="1589"/>
      <c r="E8" s="1589"/>
      <c r="F8" s="1589"/>
      <c r="G8" s="1589"/>
      <c r="H8" s="1589"/>
      <c r="I8" s="1593"/>
      <c r="J8" s="1593"/>
      <c r="K8" s="1589"/>
      <c r="L8" s="1596"/>
      <c r="M8" s="1608"/>
      <c r="N8" s="1590"/>
      <c r="O8" s="1589"/>
      <c r="P8" s="1589"/>
      <c r="Q8" s="1589"/>
      <c r="R8" s="1589"/>
      <c r="S8" s="1589"/>
      <c r="T8" s="1589"/>
      <c r="U8" s="1593"/>
      <c r="V8" s="1593"/>
      <c r="W8" s="1589"/>
      <c r="X8" s="1596"/>
      <c r="Z8" s="218" t="s">
        <v>3250</v>
      </c>
      <c r="AA8" s="306" t="s">
        <v>200</v>
      </c>
      <c r="AB8" s="244">
        <v>35.75</v>
      </c>
      <c r="AC8" s="650">
        <v>0</v>
      </c>
      <c r="AD8" s="246">
        <f t="shared" si="0"/>
        <v>35.75</v>
      </c>
      <c r="AE8" s="745" t="s">
        <v>198</v>
      </c>
      <c r="AF8" s="244">
        <v>39.22</v>
      </c>
      <c r="AG8" s="650">
        <v>0</v>
      </c>
      <c r="AH8" s="246">
        <f t="shared" si="1"/>
        <v>39.22</v>
      </c>
      <c r="AJ8" s="409" t="s">
        <v>3250</v>
      </c>
      <c r="AK8" s="410" t="s">
        <v>76</v>
      </c>
      <c r="AL8" s="411" t="s">
        <v>77</v>
      </c>
      <c r="AM8" s="412">
        <v>7</v>
      </c>
      <c r="AN8" s="413" t="s">
        <v>78</v>
      </c>
      <c r="AP8" s="442" t="s">
        <v>3250</v>
      </c>
      <c r="AQ8" s="435" t="s">
        <v>3276</v>
      </c>
      <c r="AR8" s="752">
        <v>49</v>
      </c>
      <c r="AS8" s="435" t="s">
        <v>208</v>
      </c>
      <c r="AT8" s="751" t="s">
        <v>264</v>
      </c>
      <c r="AU8" s="440" t="s">
        <v>3298</v>
      </c>
      <c r="AV8" s="436">
        <v>8</v>
      </c>
      <c r="AW8" s="435" t="s">
        <v>208</v>
      </c>
      <c r="AX8" s="751" t="s">
        <v>410</v>
      </c>
      <c r="AZ8" s="409" t="s">
        <v>3250</v>
      </c>
      <c r="BA8" s="411" t="s">
        <v>3329</v>
      </c>
      <c r="BB8" s="411" t="s">
        <v>448</v>
      </c>
      <c r="BC8" s="413" t="s">
        <v>479</v>
      </c>
      <c r="BE8" s="307" t="s">
        <v>3250</v>
      </c>
      <c r="BF8" s="243" t="s">
        <v>232</v>
      </c>
      <c r="BG8" s="408">
        <v>9</v>
      </c>
      <c r="BH8" s="415">
        <v>29.833</v>
      </c>
      <c r="BI8" s="349">
        <v>24.166</v>
      </c>
      <c r="BJ8" s="350">
        <f t="shared" si="15"/>
        <v>29.833</v>
      </c>
      <c r="BQ8" s="409" t="s">
        <v>3250</v>
      </c>
      <c r="BR8" s="410" t="s">
        <v>505</v>
      </c>
      <c r="BS8" s="410" t="s">
        <v>498</v>
      </c>
      <c r="BT8" s="747" t="s">
        <v>590</v>
      </c>
      <c r="BV8" s="307" t="s">
        <v>3250</v>
      </c>
      <c r="BW8" s="306" t="s">
        <v>1575</v>
      </c>
      <c r="BX8" s="349">
        <v>14.618</v>
      </c>
      <c r="BY8" s="349">
        <v>15.228</v>
      </c>
      <c r="BZ8" s="350">
        <v>15.228</v>
      </c>
      <c r="CA8" s="745" t="s">
        <v>232</v>
      </c>
      <c r="CB8" s="349">
        <v>23.996</v>
      </c>
      <c r="CC8" s="349">
        <v>23.078</v>
      </c>
      <c r="CD8" s="350">
        <v>23.996</v>
      </c>
      <c r="CF8" s="307" t="s">
        <v>3250</v>
      </c>
      <c r="CG8" s="306" t="s">
        <v>1633</v>
      </c>
      <c r="CH8" s="306" t="s">
        <v>1590</v>
      </c>
      <c r="CI8" s="299" t="s">
        <v>1603</v>
      </c>
      <c r="CK8" s="218" t="s">
        <v>3250</v>
      </c>
      <c r="CL8" s="247" t="s">
        <v>227</v>
      </c>
      <c r="CM8" s="423">
        <v>64.03</v>
      </c>
      <c r="CN8" s="245">
        <v>0</v>
      </c>
      <c r="CO8" s="244">
        <f t="shared" si="16"/>
        <v>64.03</v>
      </c>
      <c r="CP8" s="423" t="s">
        <v>1653</v>
      </c>
      <c r="CQ8" s="245">
        <v>0</v>
      </c>
      <c r="CR8" s="423" t="s">
        <v>1653</v>
      </c>
      <c r="CS8" s="246">
        <f t="shared" si="2"/>
        <v>64.03</v>
      </c>
      <c r="CU8" s="218" t="s">
        <v>3250</v>
      </c>
      <c r="CV8" s="247" t="s">
        <v>195</v>
      </c>
      <c r="CW8" s="248" t="s">
        <v>3243</v>
      </c>
      <c r="CX8" s="248">
        <v>54.88</v>
      </c>
      <c r="CY8" s="246">
        <f t="shared" si="17"/>
        <v>54.88</v>
      </c>
      <c r="CZ8" s="403"/>
      <c r="DA8" s="218" t="s">
        <v>3250</v>
      </c>
      <c r="DB8" s="243" t="s">
        <v>205</v>
      </c>
      <c r="DC8" s="244">
        <v>101.08</v>
      </c>
      <c r="DD8" s="245">
        <v>0</v>
      </c>
      <c r="DE8" s="246">
        <v>101.08</v>
      </c>
      <c r="DG8" s="1568" t="s">
        <v>1815</v>
      </c>
      <c r="DH8" s="1563"/>
      <c r="DI8" s="1567"/>
      <c r="DJ8" s="1560" t="s">
        <v>1813</v>
      </c>
      <c r="DK8" s="1562" t="s">
        <v>1679</v>
      </c>
      <c r="DL8" s="1563"/>
      <c r="DM8" s="1566" t="s">
        <v>1816</v>
      </c>
      <c r="DN8" s="1563"/>
      <c r="DO8" s="1566" t="s">
        <v>1680</v>
      </c>
      <c r="DP8" s="1563"/>
      <c r="DQ8" s="1564" t="s">
        <v>1672</v>
      </c>
      <c r="DS8" s="307" t="s">
        <v>3250</v>
      </c>
      <c r="DT8" s="306" t="s">
        <v>1685</v>
      </c>
      <c r="DU8" s="349">
        <v>13.809</v>
      </c>
      <c r="DV8" s="349">
        <v>14.715</v>
      </c>
      <c r="DW8" s="350">
        <f t="shared" si="3"/>
        <v>14.715</v>
      </c>
      <c r="DX8" s="428" t="s">
        <v>1691</v>
      </c>
      <c r="DY8" s="349">
        <v>19.517</v>
      </c>
      <c r="DZ8" s="349">
        <v>18.914</v>
      </c>
      <c r="EA8" s="350">
        <f t="shared" si="4"/>
        <v>19.517</v>
      </c>
      <c r="EB8" s="428" t="s">
        <v>195</v>
      </c>
      <c r="EC8" s="349">
        <v>20.684</v>
      </c>
      <c r="ED8" s="349">
        <v>21.369</v>
      </c>
      <c r="EE8" s="350">
        <f>MAX(EC8:ED8)</f>
        <v>21.369</v>
      </c>
      <c r="EG8" s="297" t="s">
        <v>3250</v>
      </c>
      <c r="EH8" s="298" t="s">
        <v>1712</v>
      </c>
      <c r="EI8" s="298" t="s">
        <v>1741</v>
      </c>
      <c r="EJ8" s="299" t="s">
        <v>1758</v>
      </c>
      <c r="EK8" s="429" t="s">
        <v>1786</v>
      </c>
      <c r="EL8" s="298" t="s">
        <v>338</v>
      </c>
      <c r="EM8" s="299" t="s">
        <v>1796</v>
      </c>
      <c r="EO8" s="297" t="s">
        <v>3250</v>
      </c>
      <c r="EP8" s="298" t="s">
        <v>1953</v>
      </c>
      <c r="EQ8" s="313" t="s">
        <v>1995</v>
      </c>
      <c r="ER8" s="745" t="s">
        <v>1989</v>
      </c>
      <c r="ES8" s="308" t="s">
        <v>2011</v>
      </c>
      <c r="EU8" s="218" t="s">
        <v>3250</v>
      </c>
      <c r="EV8" s="247" t="s">
        <v>212</v>
      </c>
      <c r="EW8" s="246">
        <v>23.87</v>
      </c>
      <c r="EX8" s="218" t="s">
        <v>3250</v>
      </c>
      <c r="EY8" s="247" t="s">
        <v>223</v>
      </c>
      <c r="EZ8" s="255">
        <v>31.47</v>
      </c>
      <c r="FB8" s="218" t="s">
        <v>3250</v>
      </c>
      <c r="FC8" s="486" t="s">
        <v>1574</v>
      </c>
      <c r="FD8" s="349">
        <v>17.089</v>
      </c>
      <c r="FE8" s="349">
        <v>17.37</v>
      </c>
      <c r="FF8" s="350">
        <f t="shared" si="5"/>
        <v>17.37</v>
      </c>
      <c r="FG8" s="598" t="s">
        <v>426</v>
      </c>
      <c r="FH8" s="415">
        <v>21.022</v>
      </c>
      <c r="FI8" s="349">
        <v>20.759</v>
      </c>
      <c r="FJ8" s="350">
        <f t="shared" si="6"/>
        <v>21.022</v>
      </c>
      <c r="FP8" s="351" t="s">
        <v>3250</v>
      </c>
      <c r="FQ8" s="298" t="s">
        <v>317</v>
      </c>
      <c r="FR8" s="349">
        <v>15.077</v>
      </c>
      <c r="FS8" s="349">
        <v>14.453</v>
      </c>
      <c r="FT8" s="350">
        <f t="shared" si="7"/>
        <v>15.077</v>
      </c>
      <c r="FU8" s="352" t="s">
        <v>317</v>
      </c>
      <c r="FV8" s="349">
        <v>18.019</v>
      </c>
      <c r="FW8" s="349">
        <v>18.467</v>
      </c>
      <c r="FX8" s="350">
        <f t="shared" si="8"/>
        <v>18.467</v>
      </c>
      <c r="FZ8" s="795" t="s">
        <v>3250</v>
      </c>
      <c r="GA8" s="788" t="s">
        <v>3329</v>
      </c>
      <c r="GB8" s="786">
        <v>11</v>
      </c>
      <c r="GC8" s="785" t="s">
        <v>2702</v>
      </c>
      <c r="GD8" s="806" t="s">
        <v>2704</v>
      </c>
      <c r="GF8" s="351" t="s">
        <v>3250</v>
      </c>
      <c r="GG8" s="298" t="s">
        <v>2226</v>
      </c>
      <c r="GH8" s="763" t="s">
        <v>2237</v>
      </c>
      <c r="GI8" s="763" t="s">
        <v>2238</v>
      </c>
      <c r="GJ8" s="299" t="s">
        <v>2237</v>
      </c>
      <c r="GK8" s="826" t="s">
        <v>1686</v>
      </c>
      <c r="GL8" s="763" t="s">
        <v>2291</v>
      </c>
      <c r="GM8" s="763" t="s">
        <v>2292</v>
      </c>
      <c r="GN8" s="299" t="s">
        <v>2291</v>
      </c>
      <c r="GO8" s="102"/>
      <c r="GP8" s="102"/>
      <c r="GQ8" s="103"/>
      <c r="GT8" s="351" t="s">
        <v>3250</v>
      </c>
      <c r="GU8" s="772" t="s">
        <v>426</v>
      </c>
      <c r="GV8" s="729">
        <v>14.417</v>
      </c>
      <c r="GW8" s="729">
        <v>15.318</v>
      </c>
      <c r="GX8" s="734">
        <f t="shared" si="9"/>
        <v>15.318</v>
      </c>
      <c r="GY8" s="779" t="s">
        <v>426</v>
      </c>
      <c r="GZ8" s="729">
        <v>26.742</v>
      </c>
      <c r="HA8" s="729">
        <v>20.105</v>
      </c>
      <c r="HB8" s="734">
        <f t="shared" si="10"/>
        <v>26.742</v>
      </c>
      <c r="HE8" s="304"/>
      <c r="HH8" s="855" t="s">
        <v>3250</v>
      </c>
      <c r="HI8" s="857" t="s">
        <v>1574</v>
      </c>
      <c r="HJ8" s="858">
        <v>14.168</v>
      </c>
      <c r="HK8" s="858">
        <v>15.433</v>
      </c>
      <c r="HL8" s="860">
        <v>15.433</v>
      </c>
      <c r="HM8" s="864" t="s">
        <v>2841</v>
      </c>
      <c r="HN8" s="858">
        <v>19.233</v>
      </c>
      <c r="HO8" s="858">
        <v>18.734</v>
      </c>
      <c r="HP8" s="860">
        <v>19.233</v>
      </c>
      <c r="HV8" s="346" t="s">
        <v>3250</v>
      </c>
      <c r="HW8" s="832" t="s">
        <v>1694</v>
      </c>
      <c r="HX8" s="833">
        <v>15.032</v>
      </c>
      <c r="HY8" s="833">
        <v>14.536</v>
      </c>
      <c r="HZ8" s="837">
        <f t="shared" si="11"/>
        <v>15.032</v>
      </c>
      <c r="IA8" s="842" t="s">
        <v>1572</v>
      </c>
      <c r="IB8" s="833">
        <v>19.368</v>
      </c>
      <c r="IC8" s="833">
        <v>20.403</v>
      </c>
      <c r="ID8" s="837">
        <f t="shared" si="12"/>
        <v>20.403</v>
      </c>
      <c r="IF8" s="846" t="s">
        <v>3250</v>
      </c>
      <c r="IG8" s="828" t="s">
        <v>218</v>
      </c>
      <c r="IH8" s="620">
        <v>21.739</v>
      </c>
      <c r="II8" s="620">
        <v>25.433</v>
      </c>
      <c r="IJ8" s="636">
        <f t="shared" si="13"/>
        <v>25.433</v>
      </c>
      <c r="IK8" s="829" t="s">
        <v>214</v>
      </c>
      <c r="IL8" s="620">
        <v>21.833</v>
      </c>
      <c r="IM8" s="620">
        <v>24.577</v>
      </c>
      <c r="IN8" s="636">
        <f t="shared" si="14"/>
        <v>24.577</v>
      </c>
      <c r="IO8" s="304"/>
    </row>
    <row r="9" spans="1:249" ht="13.5" customHeight="1" thickBot="1">
      <c r="A9" s="1608"/>
      <c r="B9" s="1590"/>
      <c r="C9" s="1590"/>
      <c r="D9" s="1590"/>
      <c r="E9" s="1590"/>
      <c r="F9" s="1590"/>
      <c r="G9" s="1590"/>
      <c r="H9" s="1590"/>
      <c r="I9" s="1593"/>
      <c r="J9" s="1593"/>
      <c r="K9" s="1590"/>
      <c r="L9" s="1597"/>
      <c r="M9" s="1608"/>
      <c r="N9" s="1590"/>
      <c r="O9" s="1590"/>
      <c r="P9" s="1590"/>
      <c r="Q9" s="1590"/>
      <c r="R9" s="1590"/>
      <c r="S9" s="1590"/>
      <c r="T9" s="1590"/>
      <c r="U9" s="1593"/>
      <c r="V9" s="1593"/>
      <c r="W9" s="1590"/>
      <c r="X9" s="1597"/>
      <c r="Z9" s="218" t="s">
        <v>3254</v>
      </c>
      <c r="AA9" s="306" t="s">
        <v>202</v>
      </c>
      <c r="AB9" s="244">
        <v>36.12</v>
      </c>
      <c r="AC9" s="650">
        <v>0</v>
      </c>
      <c r="AD9" s="246">
        <f t="shared" si="0"/>
        <v>36.12</v>
      </c>
      <c r="AE9" s="745" t="s">
        <v>202</v>
      </c>
      <c r="AF9" s="244">
        <v>40.37</v>
      </c>
      <c r="AG9" s="650">
        <v>0</v>
      </c>
      <c r="AH9" s="246">
        <f t="shared" si="1"/>
        <v>40.37</v>
      </c>
      <c r="AJ9" s="409" t="s">
        <v>3254</v>
      </c>
      <c r="AK9" s="410" t="s">
        <v>79</v>
      </c>
      <c r="AL9" s="411" t="s">
        <v>80</v>
      </c>
      <c r="AM9" s="412">
        <v>12</v>
      </c>
      <c r="AN9" s="413" t="s">
        <v>81</v>
      </c>
      <c r="AP9" s="409" t="s">
        <v>3254</v>
      </c>
      <c r="AQ9" s="243" t="s">
        <v>265</v>
      </c>
      <c r="AR9" s="746">
        <v>68</v>
      </c>
      <c r="AS9" s="243" t="s">
        <v>266</v>
      </c>
      <c r="AT9" s="747" t="s">
        <v>267</v>
      </c>
      <c r="AU9" s="414" t="s">
        <v>411</v>
      </c>
      <c r="AV9" s="408">
        <v>7</v>
      </c>
      <c r="AW9" s="243" t="s">
        <v>210</v>
      </c>
      <c r="AX9" s="747" t="s">
        <v>418</v>
      </c>
      <c r="AZ9" s="442" t="s">
        <v>3254</v>
      </c>
      <c r="BA9" s="443" t="s">
        <v>3276</v>
      </c>
      <c r="BB9" s="443" t="s">
        <v>448</v>
      </c>
      <c r="BC9" s="444" t="s">
        <v>480</v>
      </c>
      <c r="BE9" s="307" t="s">
        <v>3254</v>
      </c>
      <c r="BF9" s="243" t="s">
        <v>211</v>
      </c>
      <c r="BG9" s="408">
        <v>4</v>
      </c>
      <c r="BH9" s="415">
        <v>30.233</v>
      </c>
      <c r="BI9" s="349">
        <v>29.064</v>
      </c>
      <c r="BJ9" s="350">
        <f t="shared" si="15"/>
        <v>30.233</v>
      </c>
      <c r="BQ9" s="409" t="s">
        <v>3254</v>
      </c>
      <c r="BR9" s="243" t="s">
        <v>506</v>
      </c>
      <c r="BS9" s="410" t="s">
        <v>502</v>
      </c>
      <c r="BT9" s="747" t="s">
        <v>591</v>
      </c>
      <c r="BV9" s="307" t="s">
        <v>3254</v>
      </c>
      <c r="BW9" s="306" t="s">
        <v>195</v>
      </c>
      <c r="BX9" s="349">
        <v>15.547</v>
      </c>
      <c r="BY9" s="349">
        <v>15.623</v>
      </c>
      <c r="BZ9" s="350">
        <v>15.623</v>
      </c>
      <c r="CA9" s="745" t="s">
        <v>1596</v>
      </c>
      <c r="CB9" s="349">
        <v>24.995</v>
      </c>
      <c r="CC9" s="349">
        <v>24.527</v>
      </c>
      <c r="CD9" s="350">
        <v>24.995</v>
      </c>
      <c r="CF9" s="307" t="s">
        <v>3254</v>
      </c>
      <c r="CG9" s="306" t="s">
        <v>1634</v>
      </c>
      <c r="CH9" s="306" t="s">
        <v>1631</v>
      </c>
      <c r="CI9" s="299" t="s">
        <v>1604</v>
      </c>
      <c r="CK9" s="218" t="s">
        <v>3250</v>
      </c>
      <c r="CL9" s="247" t="s">
        <v>201</v>
      </c>
      <c r="CM9" s="423">
        <v>64.03</v>
      </c>
      <c r="CN9" s="245">
        <v>0</v>
      </c>
      <c r="CO9" s="244">
        <f t="shared" si="16"/>
        <v>64.03</v>
      </c>
      <c r="CP9" s="423" t="s">
        <v>1653</v>
      </c>
      <c r="CQ9" s="245">
        <v>0</v>
      </c>
      <c r="CR9" s="423" t="s">
        <v>1653</v>
      </c>
      <c r="CS9" s="246">
        <f t="shared" si="2"/>
        <v>64.03</v>
      </c>
      <c r="CU9" s="218" t="s">
        <v>3254</v>
      </c>
      <c r="CV9" s="247" t="s">
        <v>206</v>
      </c>
      <c r="CW9" s="248">
        <v>56.23</v>
      </c>
      <c r="CX9" s="248" t="s">
        <v>3243</v>
      </c>
      <c r="CY9" s="246">
        <f t="shared" si="17"/>
        <v>56.23</v>
      </c>
      <c r="CZ9" s="403"/>
      <c r="DA9" s="218" t="s">
        <v>3254</v>
      </c>
      <c r="DB9" s="243" t="s">
        <v>195</v>
      </c>
      <c r="DC9" s="244">
        <v>112.21</v>
      </c>
      <c r="DD9" s="245">
        <v>0</v>
      </c>
      <c r="DE9" s="246">
        <v>112.21</v>
      </c>
      <c r="DG9" s="1577"/>
      <c r="DH9" s="1578"/>
      <c r="DI9" s="1579"/>
      <c r="DJ9" s="1580"/>
      <c r="DK9" s="445" t="s">
        <v>190</v>
      </c>
      <c r="DL9" s="446" t="s">
        <v>1681</v>
      </c>
      <c r="DM9" s="425" t="s">
        <v>1672</v>
      </c>
      <c r="DN9" s="424" t="s">
        <v>1681</v>
      </c>
      <c r="DO9" s="426" t="s">
        <v>190</v>
      </c>
      <c r="DP9" s="424" t="s">
        <v>1681</v>
      </c>
      <c r="DQ9" s="1586"/>
      <c r="DS9" s="307" t="s">
        <v>3254</v>
      </c>
      <c r="DT9" s="306" t="s">
        <v>198</v>
      </c>
      <c r="DU9" s="349">
        <v>13.868</v>
      </c>
      <c r="DV9" s="349">
        <v>14.732</v>
      </c>
      <c r="DW9" s="350">
        <f t="shared" si="3"/>
        <v>14.732</v>
      </c>
      <c r="DX9" s="428" t="s">
        <v>317</v>
      </c>
      <c r="DY9" s="349">
        <v>19.173</v>
      </c>
      <c r="DZ9" s="349">
        <v>20.412</v>
      </c>
      <c r="EA9" s="350">
        <f t="shared" si="4"/>
        <v>20.412</v>
      </c>
      <c r="EB9" s="439" t="s">
        <v>425</v>
      </c>
      <c r="EC9" s="354">
        <v>27.253</v>
      </c>
      <c r="ED9" s="354">
        <v>21.694</v>
      </c>
      <c r="EE9" s="356">
        <f>MAX(EC9:ED9)</f>
        <v>27.253</v>
      </c>
      <c r="EG9" s="297" t="s">
        <v>3254</v>
      </c>
      <c r="EH9" s="298" t="s">
        <v>1750</v>
      </c>
      <c r="EI9" s="298" t="s">
        <v>1789</v>
      </c>
      <c r="EJ9" s="299" t="s">
        <v>1759</v>
      </c>
      <c r="EK9" s="447" t="s">
        <v>1787</v>
      </c>
      <c r="EL9" s="301" t="s">
        <v>338</v>
      </c>
      <c r="EM9" s="302" t="s">
        <v>1797</v>
      </c>
      <c r="EO9" s="297" t="s">
        <v>3254</v>
      </c>
      <c r="EP9" s="298" t="s">
        <v>1954</v>
      </c>
      <c r="EQ9" s="313" t="s">
        <v>1996</v>
      </c>
      <c r="ER9" s="753" t="s">
        <v>1967</v>
      </c>
      <c r="ES9" s="242" t="s">
        <v>2012</v>
      </c>
      <c r="EU9" s="218" t="s">
        <v>3254</v>
      </c>
      <c r="EV9" s="247" t="s">
        <v>205</v>
      </c>
      <c r="EW9" s="246">
        <v>23.98</v>
      </c>
      <c r="EX9" s="218" t="s">
        <v>3254</v>
      </c>
      <c r="EY9" s="247" t="s">
        <v>229</v>
      </c>
      <c r="EZ9" s="255">
        <v>41.29</v>
      </c>
      <c r="FB9" s="218" t="s">
        <v>3254</v>
      </c>
      <c r="FC9" s="486" t="s">
        <v>1943</v>
      </c>
      <c r="FD9" s="349">
        <v>17.455</v>
      </c>
      <c r="FE9" s="349">
        <v>13.773</v>
      </c>
      <c r="FF9" s="350">
        <f t="shared" si="5"/>
        <v>17.455</v>
      </c>
      <c r="FG9" s="598" t="s">
        <v>1593</v>
      </c>
      <c r="FH9" s="415">
        <v>22.746</v>
      </c>
      <c r="FI9" s="349">
        <v>23.308</v>
      </c>
      <c r="FJ9" s="350">
        <f t="shared" si="6"/>
        <v>23.308</v>
      </c>
      <c r="FP9" s="351" t="s">
        <v>3254</v>
      </c>
      <c r="FQ9" s="298" t="s">
        <v>1693</v>
      </c>
      <c r="FR9" s="349">
        <v>15.224</v>
      </c>
      <c r="FS9" s="349">
        <v>15.053</v>
      </c>
      <c r="FT9" s="350">
        <f t="shared" si="7"/>
        <v>15.224</v>
      </c>
      <c r="FU9" s="352" t="s">
        <v>1689</v>
      </c>
      <c r="FV9" s="349">
        <v>18.387</v>
      </c>
      <c r="FW9" s="349">
        <v>19.134</v>
      </c>
      <c r="FX9" s="350">
        <f t="shared" si="8"/>
        <v>19.134</v>
      </c>
      <c r="FZ9" s="795" t="s">
        <v>3254</v>
      </c>
      <c r="GA9" s="785" t="s">
        <v>2705</v>
      </c>
      <c r="GB9" s="786">
        <v>52</v>
      </c>
      <c r="GC9" s="789" t="s">
        <v>2706</v>
      </c>
      <c r="GD9" s="806" t="s">
        <v>2707</v>
      </c>
      <c r="GF9" s="351" t="s">
        <v>3254</v>
      </c>
      <c r="GG9" s="298" t="s">
        <v>1591</v>
      </c>
      <c r="GH9" s="763" t="s">
        <v>2239</v>
      </c>
      <c r="GI9" s="763" t="s">
        <v>2240</v>
      </c>
      <c r="GJ9" s="299" t="s">
        <v>2240</v>
      </c>
      <c r="GK9" s="827" t="s">
        <v>208</v>
      </c>
      <c r="GL9" s="769" t="s">
        <v>2293</v>
      </c>
      <c r="GM9" s="769" t="s">
        <v>2294</v>
      </c>
      <c r="GN9" s="422" t="s">
        <v>2294</v>
      </c>
      <c r="GO9" s="102"/>
      <c r="GP9" s="102"/>
      <c r="GQ9" s="103"/>
      <c r="GT9" s="351" t="s">
        <v>3254</v>
      </c>
      <c r="GU9" s="771" t="s">
        <v>230</v>
      </c>
      <c r="GV9" s="729">
        <v>15.861</v>
      </c>
      <c r="GW9" s="729">
        <v>15.367</v>
      </c>
      <c r="GX9" s="734">
        <f t="shared" si="9"/>
        <v>15.861</v>
      </c>
      <c r="GY9" s="779" t="s">
        <v>347</v>
      </c>
      <c r="GZ9" s="729">
        <v>23.845</v>
      </c>
      <c r="HA9" s="729">
        <v>26.927</v>
      </c>
      <c r="HB9" s="734">
        <f t="shared" si="10"/>
        <v>26.927</v>
      </c>
      <c r="HE9" s="304"/>
      <c r="HG9" s="103"/>
      <c r="HH9" s="855" t="s">
        <v>3254</v>
      </c>
      <c r="HI9" s="857" t="s">
        <v>347</v>
      </c>
      <c r="HJ9" s="858">
        <v>15.773</v>
      </c>
      <c r="HK9" s="858">
        <v>15.35</v>
      </c>
      <c r="HL9" s="860">
        <v>15.773</v>
      </c>
      <c r="HM9" s="865" t="s">
        <v>208</v>
      </c>
      <c r="HN9" s="859">
        <v>22.633</v>
      </c>
      <c r="HO9" s="859">
        <v>22.033</v>
      </c>
      <c r="HP9" s="866">
        <v>22.633</v>
      </c>
      <c r="HQ9" s="103"/>
      <c r="HR9" s="103"/>
      <c r="HS9" s="103"/>
      <c r="HT9" s="103"/>
      <c r="HU9" s="103"/>
      <c r="HV9" s="346" t="s">
        <v>3254</v>
      </c>
      <c r="HW9" s="832" t="s">
        <v>256</v>
      </c>
      <c r="HX9" s="833">
        <v>14.884</v>
      </c>
      <c r="HY9" s="833">
        <v>15.061</v>
      </c>
      <c r="HZ9" s="837">
        <f t="shared" si="11"/>
        <v>15.061</v>
      </c>
      <c r="IA9" s="842" t="s">
        <v>1573</v>
      </c>
      <c r="IB9" s="833">
        <v>20.191</v>
      </c>
      <c r="IC9" s="833">
        <v>21.242</v>
      </c>
      <c r="ID9" s="837">
        <f t="shared" si="12"/>
        <v>21.242</v>
      </c>
      <c r="IF9" s="846" t="s">
        <v>3254</v>
      </c>
      <c r="IG9" s="828" t="s">
        <v>426</v>
      </c>
      <c r="IH9" s="620">
        <v>24.286</v>
      </c>
      <c r="II9" s="620">
        <v>28.133</v>
      </c>
      <c r="IJ9" s="636">
        <f t="shared" si="13"/>
        <v>28.133</v>
      </c>
      <c r="IK9" s="852" t="s">
        <v>2118</v>
      </c>
      <c r="IL9" s="620">
        <v>27.577</v>
      </c>
      <c r="IM9" s="620">
        <v>16.184</v>
      </c>
      <c r="IN9" s="636">
        <f t="shared" si="14"/>
        <v>27.577</v>
      </c>
      <c r="IO9" s="304"/>
    </row>
    <row r="10" spans="1:249" ht="13.5" customHeight="1" thickBot="1">
      <c r="A10" s="1609"/>
      <c r="B10" s="1591"/>
      <c r="C10" s="1591"/>
      <c r="D10" s="1591"/>
      <c r="E10" s="1591"/>
      <c r="F10" s="1591"/>
      <c r="G10" s="1591"/>
      <c r="H10" s="1591"/>
      <c r="I10" s="1594"/>
      <c r="J10" s="1594"/>
      <c r="K10" s="1591"/>
      <c r="L10" s="1598"/>
      <c r="M10" s="1609"/>
      <c r="N10" s="1591"/>
      <c r="O10" s="1591"/>
      <c r="P10" s="1591"/>
      <c r="Q10" s="1591"/>
      <c r="R10" s="1591"/>
      <c r="S10" s="1591"/>
      <c r="T10" s="1591"/>
      <c r="U10" s="1594"/>
      <c r="V10" s="1594"/>
      <c r="W10" s="1591"/>
      <c r="X10" s="1598"/>
      <c r="Z10" s="218" t="s">
        <v>3251</v>
      </c>
      <c r="AA10" s="306" t="s">
        <v>199</v>
      </c>
      <c r="AB10" s="244">
        <v>37</v>
      </c>
      <c r="AC10" s="650">
        <v>0</v>
      </c>
      <c r="AD10" s="246">
        <f t="shared" si="0"/>
        <v>37</v>
      </c>
      <c r="AE10" s="745" t="s">
        <v>209</v>
      </c>
      <c r="AF10" s="244">
        <v>45.49</v>
      </c>
      <c r="AG10" s="650">
        <v>0</v>
      </c>
      <c r="AH10" s="246">
        <f t="shared" si="1"/>
        <v>45.49</v>
      </c>
      <c r="AJ10" s="409" t="s">
        <v>3251</v>
      </c>
      <c r="AK10" s="410" t="s">
        <v>3371</v>
      </c>
      <c r="AL10" s="411" t="s">
        <v>68</v>
      </c>
      <c r="AM10" s="412">
        <v>20</v>
      </c>
      <c r="AN10" s="413" t="s">
        <v>82</v>
      </c>
      <c r="AP10" s="409" t="s">
        <v>3251</v>
      </c>
      <c r="AQ10" s="243" t="s">
        <v>269</v>
      </c>
      <c r="AR10" s="746">
        <v>31</v>
      </c>
      <c r="AS10" s="243" t="s">
        <v>195</v>
      </c>
      <c r="AT10" s="747" t="s">
        <v>268</v>
      </c>
      <c r="AU10" s="414" t="s">
        <v>412</v>
      </c>
      <c r="AV10" s="408">
        <v>4</v>
      </c>
      <c r="AW10" s="243" t="s">
        <v>338</v>
      </c>
      <c r="AX10" s="747" t="s">
        <v>419</v>
      </c>
      <c r="AZ10" s="409" t="s">
        <v>3251</v>
      </c>
      <c r="BA10" s="411" t="s">
        <v>449</v>
      </c>
      <c r="BB10" s="411" t="s">
        <v>450</v>
      </c>
      <c r="BC10" s="413" t="s">
        <v>481</v>
      </c>
      <c r="BE10" s="307" t="s">
        <v>3251</v>
      </c>
      <c r="BF10" s="243" t="s">
        <v>427</v>
      </c>
      <c r="BG10" s="408">
        <v>3</v>
      </c>
      <c r="BH10" s="415">
        <v>39.879</v>
      </c>
      <c r="BI10" s="349">
        <v>39.533</v>
      </c>
      <c r="BJ10" s="350">
        <f t="shared" si="15"/>
        <v>39.879</v>
      </c>
      <c r="BQ10" s="409" t="s">
        <v>3251</v>
      </c>
      <c r="BR10" s="243" t="s">
        <v>507</v>
      </c>
      <c r="BS10" s="754" t="s">
        <v>3308</v>
      </c>
      <c r="BT10" s="747" t="s">
        <v>592</v>
      </c>
      <c r="BV10" s="307" t="s">
        <v>3251</v>
      </c>
      <c r="BW10" s="306" t="s">
        <v>1573</v>
      </c>
      <c r="BX10" s="349">
        <v>14.14</v>
      </c>
      <c r="BY10" s="349">
        <v>16.144</v>
      </c>
      <c r="BZ10" s="350">
        <v>16.144</v>
      </c>
      <c r="CA10" s="745" t="s">
        <v>194</v>
      </c>
      <c r="CB10" s="349">
        <v>26.283</v>
      </c>
      <c r="CC10" s="349">
        <v>27.87</v>
      </c>
      <c r="CD10" s="350">
        <v>27.87</v>
      </c>
      <c r="CF10" s="307" t="s">
        <v>3251</v>
      </c>
      <c r="CG10" s="306" t="s">
        <v>1635</v>
      </c>
      <c r="CH10" s="306" t="s">
        <v>1590</v>
      </c>
      <c r="CI10" s="299" t="s">
        <v>1605</v>
      </c>
      <c r="CK10" s="218" t="s">
        <v>3251</v>
      </c>
      <c r="CL10" s="247" t="s">
        <v>196</v>
      </c>
      <c r="CM10" s="423">
        <v>64.46</v>
      </c>
      <c r="CN10" s="245">
        <v>0</v>
      </c>
      <c r="CO10" s="244">
        <f t="shared" si="16"/>
        <v>64.46</v>
      </c>
      <c r="CP10" s="423">
        <v>79.31</v>
      </c>
      <c r="CQ10" s="245">
        <v>0</v>
      </c>
      <c r="CR10" s="244">
        <f>CP10+CQ10</f>
        <v>79.31</v>
      </c>
      <c r="CS10" s="246">
        <f t="shared" si="2"/>
        <v>64.46</v>
      </c>
      <c r="CU10" s="218" t="s">
        <v>3251</v>
      </c>
      <c r="CV10" s="247" t="s">
        <v>197</v>
      </c>
      <c r="CW10" s="248" t="s">
        <v>1653</v>
      </c>
      <c r="CX10" s="248">
        <v>57.51</v>
      </c>
      <c r="CY10" s="246">
        <f t="shared" si="17"/>
        <v>57.51</v>
      </c>
      <c r="CZ10" s="403"/>
      <c r="DA10" s="218" t="s">
        <v>3251</v>
      </c>
      <c r="DB10" s="243" t="s">
        <v>203</v>
      </c>
      <c r="DC10" s="244">
        <v>106.56</v>
      </c>
      <c r="DD10" s="245">
        <v>10</v>
      </c>
      <c r="DE10" s="246">
        <v>116.56</v>
      </c>
      <c r="DG10" s="307" t="s">
        <v>3244</v>
      </c>
      <c r="DH10" s="1571" t="s">
        <v>202</v>
      </c>
      <c r="DI10" s="1572"/>
      <c r="DJ10" s="431">
        <v>1</v>
      </c>
      <c r="DK10" s="432">
        <v>118.85</v>
      </c>
      <c r="DL10" s="433">
        <v>2</v>
      </c>
      <c r="DM10" s="297">
        <v>2</v>
      </c>
      <c r="DN10" s="433">
        <v>2</v>
      </c>
      <c r="DO10" s="346">
        <v>21.12</v>
      </c>
      <c r="DP10" s="433">
        <v>1</v>
      </c>
      <c r="DQ10" s="431">
        <f>DL10+DJ10+DP10+DN10</f>
        <v>6</v>
      </c>
      <c r="DS10" s="307" t="s">
        <v>3251</v>
      </c>
      <c r="DT10" s="306" t="s">
        <v>1694</v>
      </c>
      <c r="DU10" s="349">
        <v>14.544</v>
      </c>
      <c r="DV10" s="349">
        <v>14.869</v>
      </c>
      <c r="DW10" s="350">
        <f t="shared" si="3"/>
        <v>14.869</v>
      </c>
      <c r="DX10" s="428" t="s">
        <v>195</v>
      </c>
      <c r="DY10" s="349">
        <v>20.587</v>
      </c>
      <c r="DZ10" s="349">
        <v>19.057</v>
      </c>
      <c r="EA10" s="350">
        <f t="shared" si="4"/>
        <v>20.587</v>
      </c>
      <c r="EG10" s="297" t="s">
        <v>3251</v>
      </c>
      <c r="EH10" s="298" t="s">
        <v>1713</v>
      </c>
      <c r="EI10" s="298" t="s">
        <v>1742</v>
      </c>
      <c r="EJ10" s="299" t="s">
        <v>1760</v>
      </c>
      <c r="EO10" s="297" t="s">
        <v>3251</v>
      </c>
      <c r="EP10" s="298" t="s">
        <v>1955</v>
      </c>
      <c r="EQ10" s="299" t="s">
        <v>1997</v>
      </c>
      <c r="EU10" s="218" t="s">
        <v>3251</v>
      </c>
      <c r="EV10" s="247" t="s">
        <v>204</v>
      </c>
      <c r="EW10" s="246">
        <v>29.72</v>
      </c>
      <c r="EX10" s="218" t="s">
        <v>3251</v>
      </c>
      <c r="EY10" s="247" t="s">
        <v>194</v>
      </c>
      <c r="EZ10" s="250">
        <v>54.06</v>
      </c>
      <c r="FB10" s="218" t="s">
        <v>3251</v>
      </c>
      <c r="FC10" s="486" t="s">
        <v>2193</v>
      </c>
      <c r="FD10" s="349">
        <v>17.741</v>
      </c>
      <c r="FE10" s="349">
        <v>16.543</v>
      </c>
      <c r="FF10" s="350">
        <f t="shared" si="5"/>
        <v>17.741</v>
      </c>
      <c r="FG10" s="598" t="s">
        <v>347</v>
      </c>
      <c r="FH10" s="415">
        <v>23.452</v>
      </c>
      <c r="FI10" s="349">
        <v>23.205</v>
      </c>
      <c r="FJ10" s="350">
        <f t="shared" si="6"/>
        <v>23.452</v>
      </c>
      <c r="FP10" s="351" t="s">
        <v>3251</v>
      </c>
      <c r="FQ10" s="298" t="s">
        <v>1694</v>
      </c>
      <c r="FR10" s="349">
        <v>14.381</v>
      </c>
      <c r="FS10" s="349">
        <v>15.299</v>
      </c>
      <c r="FT10" s="350">
        <f t="shared" si="7"/>
        <v>15.299</v>
      </c>
      <c r="FU10" s="352" t="s">
        <v>1573</v>
      </c>
      <c r="FV10" s="349">
        <v>18.466</v>
      </c>
      <c r="FW10" s="349">
        <v>19.195</v>
      </c>
      <c r="FX10" s="350">
        <f t="shared" si="8"/>
        <v>19.195</v>
      </c>
      <c r="FZ10" s="795" t="s">
        <v>3251</v>
      </c>
      <c r="GA10" s="785" t="s">
        <v>2708</v>
      </c>
      <c r="GB10" s="786">
        <v>25</v>
      </c>
      <c r="GC10" s="785" t="s">
        <v>2709</v>
      </c>
      <c r="GD10" s="806" t="s">
        <v>2710</v>
      </c>
      <c r="GF10" s="351" t="s">
        <v>3251</v>
      </c>
      <c r="GG10" s="298" t="s">
        <v>1688</v>
      </c>
      <c r="GH10" s="763" t="s">
        <v>2241</v>
      </c>
      <c r="GI10" s="763" t="s">
        <v>2242</v>
      </c>
      <c r="GJ10" s="299" t="s">
        <v>2242</v>
      </c>
      <c r="GK10" s="826" t="s">
        <v>1689</v>
      </c>
      <c r="GL10" s="763" t="s">
        <v>2295</v>
      </c>
      <c r="GM10" s="763" t="s">
        <v>2296</v>
      </c>
      <c r="GN10" s="299" t="s">
        <v>2296</v>
      </c>
      <c r="GO10" s="102"/>
      <c r="GP10" s="102"/>
      <c r="GQ10" s="103"/>
      <c r="GT10" s="351" t="s">
        <v>3251</v>
      </c>
      <c r="GU10" s="772" t="s">
        <v>195</v>
      </c>
      <c r="GV10" s="729">
        <v>12.77</v>
      </c>
      <c r="GW10" s="729">
        <v>16.791</v>
      </c>
      <c r="GX10" s="734">
        <f t="shared" si="9"/>
        <v>16.791</v>
      </c>
      <c r="GY10" s="779" t="s">
        <v>202</v>
      </c>
      <c r="GZ10" s="729">
        <v>27.242</v>
      </c>
      <c r="HA10" s="729">
        <v>29.792</v>
      </c>
      <c r="HB10" s="734">
        <f t="shared" si="10"/>
        <v>29.792</v>
      </c>
      <c r="HE10" s="304"/>
      <c r="HG10" s="103"/>
      <c r="HH10" s="855" t="s">
        <v>3251</v>
      </c>
      <c r="HI10" s="857" t="s">
        <v>426</v>
      </c>
      <c r="HJ10" s="858">
        <v>15.533</v>
      </c>
      <c r="HK10" s="858">
        <v>15.949</v>
      </c>
      <c r="HL10" s="860">
        <v>15.949</v>
      </c>
      <c r="HM10" s="864" t="s">
        <v>2842</v>
      </c>
      <c r="HN10" s="858">
        <v>18.452</v>
      </c>
      <c r="HO10" s="858">
        <v>24.495</v>
      </c>
      <c r="HP10" s="860">
        <v>24.495</v>
      </c>
      <c r="HQ10" s="103"/>
      <c r="HR10" s="103"/>
      <c r="HS10" s="103"/>
      <c r="HT10" s="103"/>
      <c r="HU10" s="103"/>
      <c r="HV10" s="346" t="s">
        <v>3251</v>
      </c>
      <c r="HW10" s="832" t="s">
        <v>425</v>
      </c>
      <c r="HX10" s="833">
        <v>15.367</v>
      </c>
      <c r="HY10" s="833">
        <v>14.647</v>
      </c>
      <c r="HZ10" s="837">
        <f t="shared" si="11"/>
        <v>15.367</v>
      </c>
      <c r="IA10" s="842" t="s">
        <v>1659</v>
      </c>
      <c r="IB10" s="833">
        <v>19.06</v>
      </c>
      <c r="IC10" s="833">
        <v>22.036</v>
      </c>
      <c r="ID10" s="837">
        <f t="shared" si="12"/>
        <v>22.036</v>
      </c>
      <c r="IF10" s="846" t="s">
        <v>3251</v>
      </c>
      <c r="IG10" s="828" t="s">
        <v>1593</v>
      </c>
      <c r="IH10" s="620">
        <v>27.436</v>
      </c>
      <c r="II10" s="620">
        <v>28.349</v>
      </c>
      <c r="IJ10" s="636">
        <f t="shared" si="13"/>
        <v>28.349</v>
      </c>
      <c r="IK10" s="852" t="s">
        <v>1574</v>
      </c>
      <c r="IL10" s="620">
        <v>16.996</v>
      </c>
      <c r="IM10" s="620">
        <v>28.633</v>
      </c>
      <c r="IN10" s="636">
        <f t="shared" si="14"/>
        <v>28.633</v>
      </c>
      <c r="IO10" s="304"/>
    </row>
    <row r="11" spans="1:249" ht="13.5" customHeight="1" thickBot="1">
      <c r="A11" s="448" t="s">
        <v>3244</v>
      </c>
      <c r="B11" s="449" t="s">
        <v>1798</v>
      </c>
      <c r="C11" s="450">
        <v>2</v>
      </c>
      <c r="D11" s="450">
        <v>1</v>
      </c>
      <c r="E11" s="450">
        <v>2</v>
      </c>
      <c r="F11" s="450">
        <v>1</v>
      </c>
      <c r="G11" s="450">
        <v>4</v>
      </c>
      <c r="H11" s="450">
        <v>3</v>
      </c>
      <c r="I11" s="450">
        <v>3</v>
      </c>
      <c r="J11" s="450">
        <v>0</v>
      </c>
      <c r="K11" s="450">
        <v>0</v>
      </c>
      <c r="L11" s="451">
        <f aca="true" t="shared" si="18" ref="L11:L41">C11+D11+E11+J11+G11+F11+H11+I11+K11</f>
        <v>16</v>
      </c>
      <c r="M11" s="452" t="s">
        <v>3244</v>
      </c>
      <c r="N11" s="449" t="s">
        <v>200</v>
      </c>
      <c r="O11" s="450">
        <v>6</v>
      </c>
      <c r="P11" s="450">
        <v>1</v>
      </c>
      <c r="Q11" s="450">
        <v>1</v>
      </c>
      <c r="R11" s="450">
        <v>2</v>
      </c>
      <c r="S11" s="450">
        <v>1</v>
      </c>
      <c r="T11" s="450">
        <v>2</v>
      </c>
      <c r="U11" s="450">
        <v>4</v>
      </c>
      <c r="V11" s="450">
        <v>0</v>
      </c>
      <c r="W11" s="450">
        <v>0</v>
      </c>
      <c r="X11" s="451">
        <f aca="true" t="shared" si="19" ref="X11:X36">O11+P11+Q11+V11+S11+R11+T11+U11+W11</f>
        <v>17</v>
      </c>
      <c r="Z11" s="218" t="s">
        <v>3255</v>
      </c>
      <c r="AA11" s="306" t="s">
        <v>197</v>
      </c>
      <c r="AB11" s="244">
        <v>37.31</v>
      </c>
      <c r="AC11" s="650">
        <v>0</v>
      </c>
      <c r="AD11" s="246">
        <f t="shared" si="0"/>
        <v>37.31</v>
      </c>
      <c r="AE11" s="745" t="s">
        <v>195</v>
      </c>
      <c r="AF11" s="244">
        <v>38.52</v>
      </c>
      <c r="AG11" s="650">
        <v>10</v>
      </c>
      <c r="AH11" s="246">
        <f t="shared" si="1"/>
        <v>48.52</v>
      </c>
      <c r="AJ11" s="409" t="s">
        <v>3255</v>
      </c>
      <c r="AK11" s="410" t="s">
        <v>3372</v>
      </c>
      <c r="AL11" s="411" t="s">
        <v>68</v>
      </c>
      <c r="AM11" s="412">
        <v>43</v>
      </c>
      <c r="AN11" s="413" t="s">
        <v>83</v>
      </c>
      <c r="AP11" s="409" t="s">
        <v>3255</v>
      </c>
      <c r="AQ11" s="243" t="s">
        <v>270</v>
      </c>
      <c r="AR11" s="746">
        <v>34</v>
      </c>
      <c r="AS11" s="243" t="s">
        <v>195</v>
      </c>
      <c r="AT11" s="747" t="s">
        <v>271</v>
      </c>
      <c r="AU11" s="414" t="s">
        <v>413</v>
      </c>
      <c r="AV11" s="408">
        <v>6</v>
      </c>
      <c r="AW11" s="243" t="s">
        <v>210</v>
      </c>
      <c r="AX11" s="747" t="s">
        <v>420</v>
      </c>
      <c r="AZ11" s="409" t="s">
        <v>3255</v>
      </c>
      <c r="BA11" s="411" t="s">
        <v>452</v>
      </c>
      <c r="BB11" s="411" t="s">
        <v>453</v>
      </c>
      <c r="BC11" s="413" t="s">
        <v>482</v>
      </c>
      <c r="BE11" s="309" t="s">
        <v>3255</v>
      </c>
      <c r="BF11" s="266" t="s">
        <v>193</v>
      </c>
      <c r="BG11" s="453">
        <v>6</v>
      </c>
      <c r="BH11" s="454">
        <v>45.071</v>
      </c>
      <c r="BI11" s="354">
        <v>45.295</v>
      </c>
      <c r="BJ11" s="356">
        <f t="shared" si="15"/>
        <v>45.295</v>
      </c>
      <c r="BQ11" s="409" t="s">
        <v>3255</v>
      </c>
      <c r="BR11" s="243" t="s">
        <v>508</v>
      </c>
      <c r="BS11" s="754" t="s">
        <v>3308</v>
      </c>
      <c r="BT11" s="747" t="s">
        <v>592</v>
      </c>
      <c r="BV11" s="307" t="s">
        <v>3255</v>
      </c>
      <c r="BW11" s="306" t="s">
        <v>224</v>
      </c>
      <c r="BX11" s="349">
        <v>16.185</v>
      </c>
      <c r="BY11" s="349">
        <v>16.052</v>
      </c>
      <c r="BZ11" s="350">
        <v>16.185</v>
      </c>
      <c r="CA11" s="745" t="s">
        <v>210</v>
      </c>
      <c r="CB11" s="349">
        <v>42.845</v>
      </c>
      <c r="CC11" s="349">
        <v>43.897</v>
      </c>
      <c r="CD11" s="350">
        <v>43.897</v>
      </c>
      <c r="CF11" s="307" t="s">
        <v>3255</v>
      </c>
      <c r="CG11" s="306" t="s">
        <v>289</v>
      </c>
      <c r="CH11" s="306" t="s">
        <v>290</v>
      </c>
      <c r="CI11" s="299" t="s">
        <v>1606</v>
      </c>
      <c r="CK11" s="218" t="s">
        <v>3255</v>
      </c>
      <c r="CL11" s="247" t="s">
        <v>206</v>
      </c>
      <c r="CM11" s="423">
        <v>66.78</v>
      </c>
      <c r="CN11" s="245">
        <v>0</v>
      </c>
      <c r="CO11" s="244">
        <f t="shared" si="16"/>
        <v>66.78</v>
      </c>
      <c r="CP11" s="423">
        <v>107.46</v>
      </c>
      <c r="CQ11" s="245">
        <v>0</v>
      </c>
      <c r="CR11" s="244">
        <f>CP11+CQ11</f>
        <v>107.46</v>
      </c>
      <c r="CS11" s="246">
        <f t="shared" si="2"/>
        <v>66.78</v>
      </c>
      <c r="CU11" s="218" t="s">
        <v>3255</v>
      </c>
      <c r="CV11" s="247" t="s">
        <v>201</v>
      </c>
      <c r="CW11" s="248">
        <v>57.71</v>
      </c>
      <c r="CX11" s="248" t="s">
        <v>1653</v>
      </c>
      <c r="CY11" s="246">
        <f t="shared" si="17"/>
        <v>57.71</v>
      </c>
      <c r="CZ11" s="403"/>
      <c r="DA11" s="218" t="s">
        <v>3255</v>
      </c>
      <c r="DB11" s="243" t="s">
        <v>212</v>
      </c>
      <c r="DC11" s="244">
        <v>98.92</v>
      </c>
      <c r="DD11" s="245">
        <v>20</v>
      </c>
      <c r="DE11" s="246">
        <v>118.92</v>
      </c>
      <c r="DG11" s="755" t="s">
        <v>3248</v>
      </c>
      <c r="DH11" s="1575" t="s">
        <v>200</v>
      </c>
      <c r="DI11" s="1576"/>
      <c r="DJ11" s="455">
        <v>2</v>
      </c>
      <c r="DK11" s="456">
        <v>111.16</v>
      </c>
      <c r="DL11" s="457">
        <v>1</v>
      </c>
      <c r="DM11" s="300">
        <v>0</v>
      </c>
      <c r="DN11" s="457">
        <v>1</v>
      </c>
      <c r="DO11" s="358">
        <v>26.62</v>
      </c>
      <c r="DP11" s="457">
        <v>2</v>
      </c>
      <c r="DQ11" s="455">
        <f>DL11+DJ11+DP11+DN11</f>
        <v>6</v>
      </c>
      <c r="DS11" s="307" t="s">
        <v>3255</v>
      </c>
      <c r="DT11" s="306" t="s">
        <v>195</v>
      </c>
      <c r="DU11" s="349">
        <v>14.941</v>
      </c>
      <c r="DV11" s="349">
        <v>14.209</v>
      </c>
      <c r="DW11" s="350">
        <f t="shared" si="3"/>
        <v>14.941</v>
      </c>
      <c r="DX11" s="428" t="s">
        <v>224</v>
      </c>
      <c r="DY11" s="349">
        <v>20</v>
      </c>
      <c r="DZ11" s="349">
        <v>21.006</v>
      </c>
      <c r="EA11" s="350">
        <f t="shared" si="4"/>
        <v>21.006</v>
      </c>
      <c r="EG11" s="297" t="s">
        <v>3255</v>
      </c>
      <c r="EH11" s="298" t="s">
        <v>1714</v>
      </c>
      <c r="EI11" s="298" t="s">
        <v>1743</v>
      </c>
      <c r="EJ11" s="299" t="s">
        <v>1752</v>
      </c>
      <c r="EO11" s="297" t="s">
        <v>3255</v>
      </c>
      <c r="EP11" s="298" t="s">
        <v>1957</v>
      </c>
      <c r="EQ11" s="299" t="s">
        <v>1998</v>
      </c>
      <c r="EU11" s="218" t="s">
        <v>3255</v>
      </c>
      <c r="EV11" s="247" t="s">
        <v>199</v>
      </c>
      <c r="EW11" s="246">
        <v>30.58</v>
      </c>
      <c r="EX11" s="458" t="s">
        <v>3255</v>
      </c>
      <c r="EY11" s="247" t="s">
        <v>198</v>
      </c>
      <c r="EZ11" s="255">
        <v>60.18</v>
      </c>
      <c r="FB11" s="218" t="s">
        <v>3255</v>
      </c>
      <c r="FC11" s="486" t="s">
        <v>347</v>
      </c>
      <c r="FD11" s="349">
        <v>17.949</v>
      </c>
      <c r="FE11" s="349">
        <v>17.632</v>
      </c>
      <c r="FF11" s="350">
        <f t="shared" si="5"/>
        <v>17.949</v>
      </c>
      <c r="FG11" s="598" t="s">
        <v>214</v>
      </c>
      <c r="FH11" s="415">
        <v>23.35</v>
      </c>
      <c r="FI11" s="349">
        <v>23.548</v>
      </c>
      <c r="FJ11" s="350">
        <f t="shared" si="6"/>
        <v>23.548</v>
      </c>
      <c r="FP11" s="351" t="s">
        <v>3255</v>
      </c>
      <c r="FQ11" s="298" t="s">
        <v>1685</v>
      </c>
      <c r="FR11" s="349">
        <v>15.301</v>
      </c>
      <c r="FS11" s="349">
        <v>15.273</v>
      </c>
      <c r="FT11" s="350">
        <f t="shared" si="7"/>
        <v>15.301</v>
      </c>
      <c r="FU11" s="352" t="s">
        <v>202</v>
      </c>
      <c r="FV11" s="349">
        <v>20.427</v>
      </c>
      <c r="FW11" s="349">
        <v>19.792</v>
      </c>
      <c r="FX11" s="350">
        <f t="shared" si="8"/>
        <v>20.427</v>
      </c>
      <c r="FZ11" s="795" t="s">
        <v>3255</v>
      </c>
      <c r="GA11" s="790" t="s">
        <v>2711</v>
      </c>
      <c r="GB11" s="786">
        <v>16</v>
      </c>
      <c r="GC11" s="790" t="s">
        <v>2825</v>
      </c>
      <c r="GD11" s="806" t="s">
        <v>2712</v>
      </c>
      <c r="GF11" s="351" t="s">
        <v>3255</v>
      </c>
      <c r="GG11" s="298" t="s">
        <v>198</v>
      </c>
      <c r="GH11" s="763" t="s">
        <v>2243</v>
      </c>
      <c r="GI11" s="763" t="s">
        <v>2244</v>
      </c>
      <c r="GJ11" s="299" t="s">
        <v>2243</v>
      </c>
      <c r="GK11" s="638" t="s">
        <v>1659</v>
      </c>
      <c r="GL11" s="762" t="s">
        <v>2297</v>
      </c>
      <c r="GM11" s="762" t="s">
        <v>2298</v>
      </c>
      <c r="GN11" s="302" t="s">
        <v>2298</v>
      </c>
      <c r="GO11" s="102"/>
      <c r="GP11" s="102"/>
      <c r="GQ11" s="103"/>
      <c r="GT11" s="351" t="s">
        <v>3255</v>
      </c>
      <c r="GU11" s="772" t="s">
        <v>347</v>
      </c>
      <c r="GV11" s="729">
        <v>17.042</v>
      </c>
      <c r="GW11" s="729">
        <v>15.104</v>
      </c>
      <c r="GX11" s="734">
        <f t="shared" si="9"/>
        <v>17.042</v>
      </c>
      <c r="GY11" s="779" t="s">
        <v>209</v>
      </c>
      <c r="GZ11" s="727">
        <v>26.776</v>
      </c>
      <c r="HA11" s="727">
        <v>29.863</v>
      </c>
      <c r="HB11" s="728">
        <f t="shared" si="10"/>
        <v>29.863</v>
      </c>
      <c r="HE11" s="304"/>
      <c r="HG11" s="103"/>
      <c r="HH11" s="855" t="s">
        <v>3255</v>
      </c>
      <c r="HI11" s="857" t="s">
        <v>205</v>
      </c>
      <c r="HJ11" s="858">
        <v>17.368</v>
      </c>
      <c r="HK11" s="858">
        <v>16.933</v>
      </c>
      <c r="HL11" s="860">
        <v>17.368</v>
      </c>
      <c r="HM11" s="864" t="s">
        <v>1575</v>
      </c>
      <c r="HN11" s="858">
        <v>26.379</v>
      </c>
      <c r="HO11" s="858">
        <v>25.733</v>
      </c>
      <c r="HP11" s="860">
        <v>26.379</v>
      </c>
      <c r="HQ11" s="103"/>
      <c r="HR11" s="103"/>
      <c r="HS11" s="103"/>
      <c r="HT11" s="103"/>
      <c r="HU11" s="103"/>
      <c r="HV11" s="346" t="s">
        <v>3255</v>
      </c>
      <c r="HW11" s="832" t="s">
        <v>302</v>
      </c>
      <c r="HX11" s="833">
        <v>15.419</v>
      </c>
      <c r="HY11" s="833">
        <v>15.253</v>
      </c>
      <c r="HZ11" s="837">
        <f t="shared" si="11"/>
        <v>15.419</v>
      </c>
      <c r="IA11" s="842" t="s">
        <v>1587</v>
      </c>
      <c r="IB11" s="833">
        <v>20.695</v>
      </c>
      <c r="IC11" s="833">
        <v>22.58</v>
      </c>
      <c r="ID11" s="837">
        <f t="shared" si="12"/>
        <v>22.58</v>
      </c>
      <c r="IF11" s="846" t="s">
        <v>3255</v>
      </c>
      <c r="IG11" s="828" t="s">
        <v>2835</v>
      </c>
      <c r="IH11" s="620">
        <v>35.448</v>
      </c>
      <c r="II11" s="620">
        <v>33.033</v>
      </c>
      <c r="IJ11" s="636">
        <f t="shared" si="13"/>
        <v>35.448</v>
      </c>
      <c r="IK11" s="830" t="s">
        <v>218</v>
      </c>
      <c r="IL11" s="623">
        <v>40.565</v>
      </c>
      <c r="IM11" s="623">
        <v>42.855</v>
      </c>
      <c r="IN11" s="655">
        <f t="shared" si="14"/>
        <v>42.855</v>
      </c>
      <c r="IO11" s="304"/>
    </row>
    <row r="12" spans="1:249" ht="13.5" customHeight="1" thickBot="1">
      <c r="A12" s="409" t="s">
        <v>3248</v>
      </c>
      <c r="B12" s="449" t="s">
        <v>198</v>
      </c>
      <c r="C12" s="450">
        <v>1</v>
      </c>
      <c r="D12" s="450">
        <v>6</v>
      </c>
      <c r="E12" s="450">
        <v>1</v>
      </c>
      <c r="F12" s="450">
        <v>2</v>
      </c>
      <c r="G12" s="450">
        <v>1</v>
      </c>
      <c r="H12" s="450">
        <v>1</v>
      </c>
      <c r="I12" s="450">
        <v>4</v>
      </c>
      <c r="J12" s="450">
        <v>0</v>
      </c>
      <c r="K12" s="450">
        <v>0</v>
      </c>
      <c r="L12" s="459">
        <f t="shared" si="18"/>
        <v>16</v>
      </c>
      <c r="M12" s="460" t="s">
        <v>3248</v>
      </c>
      <c r="N12" s="461" t="s">
        <v>196</v>
      </c>
      <c r="O12" s="462">
        <v>1</v>
      </c>
      <c r="P12" s="462">
        <v>4</v>
      </c>
      <c r="Q12" s="462">
        <v>2</v>
      </c>
      <c r="R12" s="462">
        <v>3</v>
      </c>
      <c r="S12" s="462">
        <v>13</v>
      </c>
      <c r="T12" s="462">
        <v>1</v>
      </c>
      <c r="U12" s="462">
        <v>1</v>
      </c>
      <c r="V12" s="462">
        <v>0</v>
      </c>
      <c r="W12" s="462">
        <v>0</v>
      </c>
      <c r="X12" s="463">
        <f t="shared" si="19"/>
        <v>25</v>
      </c>
      <c r="Z12" s="218" t="s">
        <v>3249</v>
      </c>
      <c r="AA12" s="306" t="s">
        <v>204</v>
      </c>
      <c r="AB12" s="244">
        <v>37.5</v>
      </c>
      <c r="AC12" s="650">
        <v>0</v>
      </c>
      <c r="AD12" s="246">
        <f t="shared" si="0"/>
        <v>37.5</v>
      </c>
      <c r="AE12" s="745" t="s">
        <v>210</v>
      </c>
      <c r="AF12" s="244">
        <v>39.32</v>
      </c>
      <c r="AG12" s="650">
        <v>10</v>
      </c>
      <c r="AH12" s="246">
        <f t="shared" si="1"/>
        <v>49.32</v>
      </c>
      <c r="AJ12" s="409" t="s">
        <v>3249</v>
      </c>
      <c r="AK12" s="410" t="s">
        <v>3376</v>
      </c>
      <c r="AL12" s="411" t="s">
        <v>3374</v>
      </c>
      <c r="AM12" s="412">
        <v>10</v>
      </c>
      <c r="AN12" s="413" t="s">
        <v>84</v>
      </c>
      <c r="AP12" s="409" t="s">
        <v>3249</v>
      </c>
      <c r="AQ12" s="243" t="s">
        <v>272</v>
      </c>
      <c r="AR12" s="746">
        <v>26</v>
      </c>
      <c r="AS12" s="243" t="s">
        <v>193</v>
      </c>
      <c r="AT12" s="747" t="s">
        <v>273</v>
      </c>
      <c r="AU12" s="414" t="s">
        <v>414</v>
      </c>
      <c r="AV12" s="408">
        <v>2</v>
      </c>
      <c r="AW12" s="243" t="s">
        <v>203</v>
      </c>
      <c r="AX12" s="747" t="s">
        <v>421</v>
      </c>
      <c r="AZ12" s="409" t="s">
        <v>3249</v>
      </c>
      <c r="BA12" s="411" t="s">
        <v>454</v>
      </c>
      <c r="BB12" s="411" t="s">
        <v>455</v>
      </c>
      <c r="BC12" s="413" t="s">
        <v>483</v>
      </c>
      <c r="BQ12" s="409" t="s">
        <v>3249</v>
      </c>
      <c r="BR12" s="243" t="s">
        <v>509</v>
      </c>
      <c r="BS12" s="243" t="s">
        <v>510</v>
      </c>
      <c r="BT12" s="747" t="s">
        <v>593</v>
      </c>
      <c r="BV12" s="307" t="s">
        <v>3249</v>
      </c>
      <c r="BW12" s="306" t="s">
        <v>1593</v>
      </c>
      <c r="BX12" s="349">
        <v>16.392</v>
      </c>
      <c r="BY12" s="349">
        <v>16.062</v>
      </c>
      <c r="BZ12" s="350">
        <v>16.392</v>
      </c>
      <c r="CA12" s="745" t="s">
        <v>224</v>
      </c>
      <c r="CB12" s="349">
        <v>21.015</v>
      </c>
      <c r="CC12" s="349">
        <v>45.752</v>
      </c>
      <c r="CD12" s="350">
        <v>45.752</v>
      </c>
      <c r="CF12" s="307" t="s">
        <v>3249</v>
      </c>
      <c r="CG12" s="306" t="s">
        <v>301</v>
      </c>
      <c r="CH12" s="306" t="s">
        <v>1626</v>
      </c>
      <c r="CI12" s="299" t="s">
        <v>1607</v>
      </c>
      <c r="CK12" s="218" t="s">
        <v>3249</v>
      </c>
      <c r="CL12" s="247" t="s">
        <v>218</v>
      </c>
      <c r="CM12" s="423">
        <v>67.31</v>
      </c>
      <c r="CN12" s="245">
        <v>0</v>
      </c>
      <c r="CO12" s="244">
        <f t="shared" si="16"/>
        <v>67.31</v>
      </c>
      <c r="CP12" s="423" t="s">
        <v>1653</v>
      </c>
      <c r="CQ12" s="245">
        <v>0</v>
      </c>
      <c r="CR12" s="423" t="s">
        <v>1653</v>
      </c>
      <c r="CS12" s="246">
        <f t="shared" si="2"/>
        <v>67.31</v>
      </c>
      <c r="CU12" s="218" t="s">
        <v>3249</v>
      </c>
      <c r="CV12" s="247" t="s">
        <v>212</v>
      </c>
      <c r="CW12" s="248">
        <v>58.86</v>
      </c>
      <c r="CX12" s="248" t="s">
        <v>3243</v>
      </c>
      <c r="CY12" s="246">
        <f t="shared" si="17"/>
        <v>58.86</v>
      </c>
      <c r="CZ12" s="403"/>
      <c r="DA12" s="218" t="s">
        <v>3249</v>
      </c>
      <c r="DB12" s="243" t="s">
        <v>200</v>
      </c>
      <c r="DC12" s="244">
        <v>111.21</v>
      </c>
      <c r="DD12" s="245">
        <v>10</v>
      </c>
      <c r="DE12" s="246">
        <v>121.21</v>
      </c>
      <c r="DG12" s="1568" t="s">
        <v>1845</v>
      </c>
      <c r="DH12" s="1563"/>
      <c r="DI12" s="1567"/>
      <c r="DJ12" s="1581" t="s">
        <v>1813</v>
      </c>
      <c r="DK12" s="1562" t="s">
        <v>1679</v>
      </c>
      <c r="DL12" s="1563"/>
      <c r="DM12" s="1566" t="s">
        <v>1816</v>
      </c>
      <c r="DN12" s="1567"/>
      <c r="DO12" s="1562" t="s">
        <v>1817</v>
      </c>
      <c r="DP12" s="1563"/>
      <c r="DQ12" s="1564" t="s">
        <v>1672</v>
      </c>
      <c r="DS12" s="307" t="s">
        <v>3249</v>
      </c>
      <c r="DT12" s="306" t="s">
        <v>1590</v>
      </c>
      <c r="DU12" s="349">
        <v>15.08</v>
      </c>
      <c r="DV12" s="349">
        <v>14.909</v>
      </c>
      <c r="DW12" s="350">
        <f t="shared" si="3"/>
        <v>15.08</v>
      </c>
      <c r="DX12" s="428" t="s">
        <v>1573</v>
      </c>
      <c r="DY12" s="349">
        <v>25.037</v>
      </c>
      <c r="DZ12" s="349">
        <v>17.187</v>
      </c>
      <c r="EA12" s="350">
        <f t="shared" si="4"/>
        <v>25.037</v>
      </c>
      <c r="EG12" s="297" t="s">
        <v>3249</v>
      </c>
      <c r="EH12" s="298" t="s">
        <v>1715</v>
      </c>
      <c r="EI12" s="298" t="s">
        <v>1788</v>
      </c>
      <c r="EJ12" s="299" t="s">
        <v>1761</v>
      </c>
      <c r="EO12" s="297" t="s">
        <v>3249</v>
      </c>
      <c r="EP12" s="298" t="s">
        <v>1956</v>
      </c>
      <c r="EQ12" s="299" t="s">
        <v>1999</v>
      </c>
      <c r="EU12" s="218" t="s">
        <v>3249</v>
      </c>
      <c r="EV12" s="247" t="s">
        <v>203</v>
      </c>
      <c r="EW12" s="246">
        <v>32.73</v>
      </c>
      <c r="EX12" s="218" t="s">
        <v>3249</v>
      </c>
      <c r="EY12" s="247" t="s">
        <v>227</v>
      </c>
      <c r="EZ12" s="255">
        <v>70.87</v>
      </c>
      <c r="FB12" s="218" t="s">
        <v>3249</v>
      </c>
      <c r="FC12" s="486" t="s">
        <v>1579</v>
      </c>
      <c r="FD12" s="349">
        <v>19.795</v>
      </c>
      <c r="FE12" s="349">
        <v>20.749</v>
      </c>
      <c r="FF12" s="350">
        <f t="shared" si="5"/>
        <v>20.749</v>
      </c>
      <c r="FG12" s="598" t="s">
        <v>1574</v>
      </c>
      <c r="FH12" s="415">
        <v>25.444</v>
      </c>
      <c r="FI12" s="349">
        <v>22.567</v>
      </c>
      <c r="FJ12" s="350">
        <f t="shared" si="6"/>
        <v>25.444</v>
      </c>
      <c r="FP12" s="351" t="s">
        <v>3249</v>
      </c>
      <c r="FQ12" s="298" t="s">
        <v>198</v>
      </c>
      <c r="FR12" s="349">
        <v>15.304</v>
      </c>
      <c r="FS12" s="349">
        <v>14.651</v>
      </c>
      <c r="FT12" s="350">
        <f t="shared" si="7"/>
        <v>15.304</v>
      </c>
      <c r="FU12" s="352" t="s">
        <v>1595</v>
      </c>
      <c r="FV12" s="349">
        <v>21.619</v>
      </c>
      <c r="FW12" s="349">
        <v>18.663</v>
      </c>
      <c r="FX12" s="350">
        <f t="shared" si="8"/>
        <v>21.619</v>
      </c>
      <c r="FZ12" s="795" t="s">
        <v>3249</v>
      </c>
      <c r="GA12" s="791" t="s">
        <v>2713</v>
      </c>
      <c r="GB12" s="786">
        <v>36</v>
      </c>
      <c r="GC12" s="785" t="s">
        <v>2714</v>
      </c>
      <c r="GD12" s="806" t="s">
        <v>2715</v>
      </c>
      <c r="GF12" s="351" t="s">
        <v>3249</v>
      </c>
      <c r="GG12" s="298" t="s">
        <v>1689</v>
      </c>
      <c r="GH12" s="763" t="s">
        <v>2245</v>
      </c>
      <c r="GI12" s="763" t="s">
        <v>2246</v>
      </c>
      <c r="GJ12" s="299" t="s">
        <v>2245</v>
      </c>
      <c r="GK12" s="304"/>
      <c r="GL12" s="303"/>
      <c r="GM12" s="303"/>
      <c r="GN12" s="303"/>
      <c r="GO12" s="102"/>
      <c r="GP12" s="102"/>
      <c r="GQ12" s="103"/>
      <c r="GT12" s="351" t="s">
        <v>3249</v>
      </c>
      <c r="GU12" s="772" t="s">
        <v>227</v>
      </c>
      <c r="GV12" s="729">
        <v>17.04</v>
      </c>
      <c r="GW12" s="729">
        <v>17.077</v>
      </c>
      <c r="GX12" s="734">
        <f t="shared" si="9"/>
        <v>17.077</v>
      </c>
      <c r="GY12" s="779" t="s">
        <v>194</v>
      </c>
      <c r="GZ12" s="729">
        <v>31.481</v>
      </c>
      <c r="HA12" s="729">
        <v>16.002</v>
      </c>
      <c r="HB12" s="734">
        <f t="shared" si="10"/>
        <v>31.481</v>
      </c>
      <c r="HE12" s="304"/>
      <c r="HG12" s="103"/>
      <c r="HH12" s="855" t="s">
        <v>3249</v>
      </c>
      <c r="HI12" s="857" t="s">
        <v>227</v>
      </c>
      <c r="HJ12" s="858">
        <v>17.396</v>
      </c>
      <c r="HK12" s="858">
        <v>17.233</v>
      </c>
      <c r="HL12" s="860">
        <v>17.396</v>
      </c>
      <c r="HM12" s="864" t="s">
        <v>209</v>
      </c>
      <c r="HN12" s="858">
        <v>26.566</v>
      </c>
      <c r="HO12" s="858">
        <v>26.233</v>
      </c>
      <c r="HP12" s="860">
        <v>26.566</v>
      </c>
      <c r="HQ12" s="103"/>
      <c r="HR12" s="103"/>
      <c r="HS12" s="103"/>
      <c r="HT12" s="103"/>
      <c r="HU12" s="103"/>
      <c r="HV12" s="346" t="s">
        <v>3249</v>
      </c>
      <c r="HW12" s="832" t="s">
        <v>1683</v>
      </c>
      <c r="HX12" s="833">
        <v>15.052</v>
      </c>
      <c r="HY12" s="833">
        <v>15.488</v>
      </c>
      <c r="HZ12" s="837">
        <f t="shared" si="11"/>
        <v>15.488</v>
      </c>
      <c r="IA12" s="842" t="s">
        <v>196</v>
      </c>
      <c r="IB12" s="833">
        <v>24.393</v>
      </c>
      <c r="IC12" s="833">
        <v>18.84</v>
      </c>
      <c r="ID12" s="837">
        <f t="shared" si="12"/>
        <v>24.393</v>
      </c>
      <c r="IE12" s="342"/>
      <c r="IF12" s="847" t="s">
        <v>3249</v>
      </c>
      <c r="IG12" s="848" t="s">
        <v>2118</v>
      </c>
      <c r="IH12" s="623">
        <v>35.445</v>
      </c>
      <c r="II12" s="623">
        <v>35.633</v>
      </c>
      <c r="IJ12" s="655">
        <f t="shared" si="13"/>
        <v>35.633</v>
      </c>
      <c r="IM12" s="102"/>
      <c r="IN12" s="102"/>
      <c r="IO12" s="304"/>
    </row>
    <row r="13" spans="1:249" ht="13.5" customHeight="1" thickBot="1">
      <c r="A13" s="409" t="s">
        <v>3247</v>
      </c>
      <c r="B13" s="461" t="s">
        <v>196</v>
      </c>
      <c r="C13" s="462">
        <v>3</v>
      </c>
      <c r="D13" s="462">
        <v>3</v>
      </c>
      <c r="E13" s="462">
        <v>12</v>
      </c>
      <c r="F13" s="462">
        <v>8</v>
      </c>
      <c r="G13" s="462">
        <v>2</v>
      </c>
      <c r="H13" s="462">
        <v>4</v>
      </c>
      <c r="I13" s="462">
        <v>1</v>
      </c>
      <c r="J13" s="462">
        <v>0</v>
      </c>
      <c r="K13" s="462">
        <v>0</v>
      </c>
      <c r="L13" s="466">
        <f t="shared" si="18"/>
        <v>33</v>
      </c>
      <c r="M13" s="460" t="s">
        <v>3247</v>
      </c>
      <c r="N13" s="461" t="s">
        <v>198</v>
      </c>
      <c r="O13" s="462">
        <v>2</v>
      </c>
      <c r="P13" s="462">
        <v>5</v>
      </c>
      <c r="Q13" s="462">
        <v>5</v>
      </c>
      <c r="R13" s="462">
        <v>6</v>
      </c>
      <c r="S13" s="462">
        <v>4</v>
      </c>
      <c r="T13" s="462">
        <v>8</v>
      </c>
      <c r="U13" s="462">
        <v>9</v>
      </c>
      <c r="V13" s="462">
        <v>0</v>
      </c>
      <c r="W13" s="462">
        <v>0</v>
      </c>
      <c r="X13" s="463">
        <f t="shared" si="19"/>
        <v>39</v>
      </c>
      <c r="Z13" s="218" t="s">
        <v>3246</v>
      </c>
      <c r="AA13" s="306" t="s">
        <v>226</v>
      </c>
      <c r="AB13" s="244">
        <v>37.94</v>
      </c>
      <c r="AC13" s="650">
        <v>0</v>
      </c>
      <c r="AD13" s="246">
        <f t="shared" si="0"/>
        <v>37.94</v>
      </c>
      <c r="AE13" s="745" t="s">
        <v>205</v>
      </c>
      <c r="AF13" s="244">
        <v>51.31</v>
      </c>
      <c r="AG13" s="650">
        <v>0</v>
      </c>
      <c r="AH13" s="246">
        <f t="shared" si="1"/>
        <v>51.31</v>
      </c>
      <c r="AJ13" s="409" t="s">
        <v>3246</v>
      </c>
      <c r="AK13" s="410" t="s">
        <v>3329</v>
      </c>
      <c r="AL13" s="411" t="s">
        <v>85</v>
      </c>
      <c r="AM13" s="412">
        <v>46</v>
      </c>
      <c r="AN13" s="413" t="s">
        <v>86</v>
      </c>
      <c r="AP13" s="409" t="s">
        <v>3246</v>
      </c>
      <c r="AQ13" s="243" t="s">
        <v>274</v>
      </c>
      <c r="AR13" s="746">
        <v>17</v>
      </c>
      <c r="AS13" s="243" t="s">
        <v>219</v>
      </c>
      <c r="AT13" s="747" t="s">
        <v>275</v>
      </c>
      <c r="AU13" s="414" t="s">
        <v>415</v>
      </c>
      <c r="AV13" s="408">
        <v>12</v>
      </c>
      <c r="AW13" s="243" t="s">
        <v>266</v>
      </c>
      <c r="AX13" s="747" t="s">
        <v>422</v>
      </c>
      <c r="AZ13" s="409" t="s">
        <v>3246</v>
      </c>
      <c r="BA13" s="411" t="s">
        <v>456</v>
      </c>
      <c r="BB13" s="411" t="s">
        <v>457</v>
      </c>
      <c r="BC13" s="413" t="s">
        <v>484</v>
      </c>
      <c r="BE13" s="467" t="s">
        <v>225</v>
      </c>
      <c r="BF13" s="103"/>
      <c r="BG13" s="103"/>
      <c r="BH13" s="102"/>
      <c r="BK13" s="103"/>
      <c r="BQ13" s="409" t="s">
        <v>3246</v>
      </c>
      <c r="BR13" s="410" t="s">
        <v>511</v>
      </c>
      <c r="BS13" s="410" t="s">
        <v>512</v>
      </c>
      <c r="BT13" s="747" t="s">
        <v>594</v>
      </c>
      <c r="BV13" s="307" t="s">
        <v>3246</v>
      </c>
      <c r="BW13" s="306" t="s">
        <v>1583</v>
      </c>
      <c r="BX13" s="349">
        <v>15.466</v>
      </c>
      <c r="BY13" s="349">
        <v>16.455</v>
      </c>
      <c r="BZ13" s="350">
        <v>16.455</v>
      </c>
      <c r="CA13" s="753" t="s">
        <v>1587</v>
      </c>
      <c r="CB13" s="354" t="s">
        <v>428</v>
      </c>
      <c r="CC13" s="354" t="s">
        <v>428</v>
      </c>
      <c r="CD13" s="356" t="s">
        <v>3243</v>
      </c>
      <c r="CF13" s="307" t="s">
        <v>3246</v>
      </c>
      <c r="CG13" s="306" t="s">
        <v>1636</v>
      </c>
      <c r="CH13" s="306" t="s">
        <v>1590</v>
      </c>
      <c r="CI13" s="299" t="s">
        <v>1608</v>
      </c>
      <c r="CK13" s="218" t="s">
        <v>3246</v>
      </c>
      <c r="CL13" s="247" t="s">
        <v>195</v>
      </c>
      <c r="CM13" s="423">
        <v>69.4</v>
      </c>
      <c r="CN13" s="245">
        <v>0</v>
      </c>
      <c r="CO13" s="244">
        <f t="shared" si="16"/>
        <v>69.4</v>
      </c>
      <c r="CP13" s="423" t="s">
        <v>1653</v>
      </c>
      <c r="CQ13" s="245">
        <v>0</v>
      </c>
      <c r="CR13" s="423" t="s">
        <v>1653</v>
      </c>
      <c r="CS13" s="246">
        <f t="shared" si="2"/>
        <v>69.4</v>
      </c>
      <c r="CU13" s="218" t="s">
        <v>3246</v>
      </c>
      <c r="CV13" s="247" t="s">
        <v>230</v>
      </c>
      <c r="CW13" s="248">
        <v>59.99</v>
      </c>
      <c r="CX13" s="248" t="s">
        <v>1653</v>
      </c>
      <c r="CY13" s="246">
        <f t="shared" si="17"/>
        <v>59.99</v>
      </c>
      <c r="CZ13" s="403"/>
      <c r="DA13" s="218" t="s">
        <v>3246</v>
      </c>
      <c r="DB13" s="243" t="s">
        <v>193</v>
      </c>
      <c r="DC13" s="244">
        <v>105.62</v>
      </c>
      <c r="DD13" s="245">
        <v>20</v>
      </c>
      <c r="DE13" s="246">
        <v>125.62</v>
      </c>
      <c r="DG13" s="1577"/>
      <c r="DH13" s="1578"/>
      <c r="DI13" s="1579"/>
      <c r="DJ13" s="1582"/>
      <c r="DK13" s="403" t="s">
        <v>190</v>
      </c>
      <c r="DL13" s="424" t="s">
        <v>1681</v>
      </c>
      <c r="DM13" s="425" t="s">
        <v>1672</v>
      </c>
      <c r="DN13" s="468" t="s">
        <v>1681</v>
      </c>
      <c r="DO13" s="424" t="s">
        <v>190</v>
      </c>
      <c r="DP13" s="424" t="s">
        <v>1681</v>
      </c>
      <c r="DQ13" s="1565"/>
      <c r="DS13" s="307" t="s">
        <v>3246</v>
      </c>
      <c r="DT13" s="306" t="s">
        <v>317</v>
      </c>
      <c r="DU13" s="349">
        <v>15.109</v>
      </c>
      <c r="DV13" s="349">
        <v>14.519</v>
      </c>
      <c r="DW13" s="350">
        <f t="shared" si="3"/>
        <v>15.109</v>
      </c>
      <c r="DX13" s="428" t="s">
        <v>196</v>
      </c>
      <c r="DY13" s="349">
        <v>33.558</v>
      </c>
      <c r="DZ13" s="349">
        <v>60.19</v>
      </c>
      <c r="EA13" s="350" t="s">
        <v>3243</v>
      </c>
      <c r="EG13" s="297" t="s">
        <v>3246</v>
      </c>
      <c r="EH13" s="298" t="s">
        <v>1716</v>
      </c>
      <c r="EI13" s="298" t="s">
        <v>1790</v>
      </c>
      <c r="EJ13" s="299" t="s">
        <v>1762</v>
      </c>
      <c r="EO13" s="297" t="s">
        <v>3246</v>
      </c>
      <c r="EP13" s="298" t="s">
        <v>1958</v>
      </c>
      <c r="EQ13" s="299" t="s">
        <v>2000</v>
      </c>
      <c r="EU13" s="218" t="s">
        <v>3246</v>
      </c>
      <c r="EV13" s="247" t="s">
        <v>222</v>
      </c>
      <c r="EW13" s="246">
        <v>34.4</v>
      </c>
      <c r="EX13" s="219" t="s">
        <v>3246</v>
      </c>
      <c r="EY13" s="319" t="s">
        <v>208</v>
      </c>
      <c r="EZ13" s="320" t="s">
        <v>1653</v>
      </c>
      <c r="FB13" s="218" t="s">
        <v>3246</v>
      </c>
      <c r="FC13" s="486" t="s">
        <v>204</v>
      </c>
      <c r="FD13" s="349">
        <v>20.781</v>
      </c>
      <c r="FE13" s="349">
        <v>20.907</v>
      </c>
      <c r="FF13" s="350">
        <f t="shared" si="5"/>
        <v>20.907</v>
      </c>
      <c r="FG13" s="598" t="s">
        <v>194</v>
      </c>
      <c r="FH13" s="415">
        <v>28.754</v>
      </c>
      <c r="FI13" s="349">
        <v>29.649</v>
      </c>
      <c r="FJ13" s="350">
        <f t="shared" si="6"/>
        <v>29.649</v>
      </c>
      <c r="FP13" s="351" t="s">
        <v>3246</v>
      </c>
      <c r="FQ13" s="298" t="s">
        <v>1698</v>
      </c>
      <c r="FR13" s="349">
        <v>14.242</v>
      </c>
      <c r="FS13" s="349">
        <v>15.399</v>
      </c>
      <c r="FT13" s="350">
        <f t="shared" si="7"/>
        <v>15.399</v>
      </c>
      <c r="FU13" s="352" t="s">
        <v>1593</v>
      </c>
      <c r="FV13" s="349">
        <v>20.436</v>
      </c>
      <c r="FW13" s="349">
        <v>21.726</v>
      </c>
      <c r="FX13" s="350">
        <f t="shared" si="8"/>
        <v>21.726</v>
      </c>
      <c r="FZ13" s="795" t="s">
        <v>3246</v>
      </c>
      <c r="GA13" s="785" t="s">
        <v>2716</v>
      </c>
      <c r="GB13" s="786">
        <v>18</v>
      </c>
      <c r="GC13" s="785" t="s">
        <v>2714</v>
      </c>
      <c r="GD13" s="806" t="s">
        <v>2717</v>
      </c>
      <c r="GF13" s="351" t="s">
        <v>3246</v>
      </c>
      <c r="GG13" s="298" t="s">
        <v>1626</v>
      </c>
      <c r="GH13" s="763" t="s">
        <v>2247</v>
      </c>
      <c r="GI13" s="763" t="s">
        <v>2248</v>
      </c>
      <c r="GJ13" s="299" t="s">
        <v>2247</v>
      </c>
      <c r="GO13" s="102"/>
      <c r="GP13" s="102"/>
      <c r="GQ13" s="103"/>
      <c r="GT13" s="351" t="s">
        <v>3246</v>
      </c>
      <c r="GU13" s="772" t="s">
        <v>2182</v>
      </c>
      <c r="GV13" s="729">
        <v>17.176</v>
      </c>
      <c r="GW13" s="729">
        <v>17.133</v>
      </c>
      <c r="GX13" s="734">
        <f t="shared" si="9"/>
        <v>17.176</v>
      </c>
      <c r="GY13" s="779" t="s">
        <v>1574</v>
      </c>
      <c r="GZ13" s="729">
        <v>42.905</v>
      </c>
      <c r="HA13" s="729">
        <v>24.792</v>
      </c>
      <c r="HB13" s="734">
        <f t="shared" si="10"/>
        <v>42.905</v>
      </c>
      <c r="HE13" s="304"/>
      <c r="HH13" s="855" t="s">
        <v>3246</v>
      </c>
      <c r="HI13" s="857" t="s">
        <v>193</v>
      </c>
      <c r="HJ13" s="858">
        <v>18.444</v>
      </c>
      <c r="HK13" s="858">
        <v>17.761</v>
      </c>
      <c r="HL13" s="860">
        <v>18.444</v>
      </c>
      <c r="HM13" s="864" t="s">
        <v>347</v>
      </c>
      <c r="HN13" s="858">
        <v>30.469</v>
      </c>
      <c r="HO13" s="858">
        <v>30.453</v>
      </c>
      <c r="HP13" s="860">
        <v>30.469</v>
      </c>
      <c r="HV13" s="346" t="s">
        <v>3246</v>
      </c>
      <c r="HW13" s="832" t="s">
        <v>195</v>
      </c>
      <c r="HX13" s="833">
        <v>14.902</v>
      </c>
      <c r="HY13" s="833">
        <v>15.602</v>
      </c>
      <c r="HZ13" s="837">
        <f t="shared" si="11"/>
        <v>15.602</v>
      </c>
      <c r="IA13" s="842" t="s">
        <v>1686</v>
      </c>
      <c r="IB13" s="833">
        <v>26.999</v>
      </c>
      <c r="IC13" s="833">
        <v>26.705</v>
      </c>
      <c r="ID13" s="837">
        <f t="shared" si="12"/>
        <v>26.999</v>
      </c>
      <c r="IF13" s="216"/>
      <c r="IM13" s="102"/>
      <c r="IN13" s="102"/>
      <c r="IO13" s="304"/>
    </row>
    <row r="14" spans="1:249" ht="13.5" customHeight="1" thickBot="1">
      <c r="A14" s="409" t="s">
        <v>3245</v>
      </c>
      <c r="B14" s="461" t="s">
        <v>205</v>
      </c>
      <c r="C14" s="462">
        <v>7</v>
      </c>
      <c r="D14" s="462">
        <v>11</v>
      </c>
      <c r="E14" s="462">
        <v>4</v>
      </c>
      <c r="F14" s="462">
        <v>3</v>
      </c>
      <c r="G14" s="462">
        <v>5</v>
      </c>
      <c r="H14" s="462">
        <v>6</v>
      </c>
      <c r="I14" s="462">
        <v>7</v>
      </c>
      <c r="J14" s="462">
        <v>0</v>
      </c>
      <c r="K14" s="462">
        <v>0</v>
      </c>
      <c r="L14" s="466">
        <f t="shared" si="18"/>
        <v>43</v>
      </c>
      <c r="M14" s="460" t="s">
        <v>3245</v>
      </c>
      <c r="N14" s="461" t="s">
        <v>217</v>
      </c>
      <c r="O14" s="462">
        <v>13</v>
      </c>
      <c r="P14" s="462">
        <v>2</v>
      </c>
      <c r="Q14" s="462">
        <v>8</v>
      </c>
      <c r="R14" s="462">
        <v>8</v>
      </c>
      <c r="S14" s="462">
        <v>2</v>
      </c>
      <c r="T14" s="462">
        <v>4</v>
      </c>
      <c r="U14" s="462">
        <v>3</v>
      </c>
      <c r="V14" s="462">
        <v>0</v>
      </c>
      <c r="W14" s="462">
        <v>0</v>
      </c>
      <c r="X14" s="463">
        <f t="shared" si="19"/>
        <v>40</v>
      </c>
      <c r="Z14" s="218" t="s">
        <v>3260</v>
      </c>
      <c r="AA14" s="306" t="s">
        <v>196</v>
      </c>
      <c r="AB14" s="244">
        <v>38.09</v>
      </c>
      <c r="AC14" s="650">
        <v>0</v>
      </c>
      <c r="AD14" s="246">
        <f t="shared" si="0"/>
        <v>38.09</v>
      </c>
      <c r="AE14" s="745" t="s">
        <v>206</v>
      </c>
      <c r="AF14" s="244">
        <v>43.57</v>
      </c>
      <c r="AG14" s="650">
        <v>10</v>
      </c>
      <c r="AH14" s="246">
        <f t="shared" si="1"/>
        <v>53.57</v>
      </c>
      <c r="AJ14" s="409" t="s">
        <v>3260</v>
      </c>
      <c r="AK14" s="410" t="s">
        <v>87</v>
      </c>
      <c r="AL14" s="411" t="s">
        <v>77</v>
      </c>
      <c r="AM14" s="412">
        <v>47</v>
      </c>
      <c r="AN14" s="413" t="s">
        <v>88</v>
      </c>
      <c r="AP14" s="409" t="s">
        <v>3260</v>
      </c>
      <c r="AQ14" s="243" t="s">
        <v>276</v>
      </c>
      <c r="AR14" s="746">
        <v>25</v>
      </c>
      <c r="AS14" s="243" t="s">
        <v>277</v>
      </c>
      <c r="AT14" s="747" t="s">
        <v>278</v>
      </c>
      <c r="AU14" s="414" t="s">
        <v>416</v>
      </c>
      <c r="AV14" s="408">
        <v>3</v>
      </c>
      <c r="AW14" s="243" t="s">
        <v>193</v>
      </c>
      <c r="AX14" s="747" t="s">
        <v>423</v>
      </c>
      <c r="AZ14" s="409" t="s">
        <v>3260</v>
      </c>
      <c r="BA14" s="411" t="s">
        <v>458</v>
      </c>
      <c r="BB14" s="411" t="s">
        <v>457</v>
      </c>
      <c r="BC14" s="413" t="s">
        <v>485</v>
      </c>
      <c r="BE14" s="469" t="s">
        <v>430</v>
      </c>
      <c r="BF14" s="1546" t="s">
        <v>3269</v>
      </c>
      <c r="BG14" s="1558"/>
      <c r="BH14" s="1546" t="s">
        <v>3320</v>
      </c>
      <c r="BI14" s="1557"/>
      <c r="BJ14" s="1558"/>
      <c r="BL14" s="470"/>
      <c r="BQ14" s="409" t="s">
        <v>3260</v>
      </c>
      <c r="BR14" s="243" t="s">
        <v>513</v>
      </c>
      <c r="BS14" s="243" t="s">
        <v>514</v>
      </c>
      <c r="BT14" s="747" t="s">
        <v>595</v>
      </c>
      <c r="BV14" s="307" t="s">
        <v>3260</v>
      </c>
      <c r="BW14" s="306" t="s">
        <v>218</v>
      </c>
      <c r="BX14" s="349">
        <v>15.406</v>
      </c>
      <c r="BY14" s="349">
        <v>16.535</v>
      </c>
      <c r="BZ14" s="350">
        <v>16.535</v>
      </c>
      <c r="CF14" s="307" t="s">
        <v>3260</v>
      </c>
      <c r="CG14" s="306" t="s">
        <v>349</v>
      </c>
      <c r="CH14" s="306" t="s">
        <v>350</v>
      </c>
      <c r="CI14" s="299" t="s">
        <v>1609</v>
      </c>
      <c r="CK14" s="218" t="s">
        <v>3260</v>
      </c>
      <c r="CL14" s="247" t="s">
        <v>200</v>
      </c>
      <c r="CM14" s="423">
        <v>70.12</v>
      </c>
      <c r="CN14" s="245">
        <v>0</v>
      </c>
      <c r="CO14" s="244">
        <f t="shared" si="16"/>
        <v>70.12</v>
      </c>
      <c r="CP14" s="423" t="s">
        <v>1653</v>
      </c>
      <c r="CQ14" s="245">
        <v>0</v>
      </c>
      <c r="CR14" s="423" t="s">
        <v>1653</v>
      </c>
      <c r="CS14" s="246">
        <f t="shared" si="2"/>
        <v>70.12</v>
      </c>
      <c r="CU14" s="218" t="s">
        <v>3260</v>
      </c>
      <c r="CV14" s="247" t="s">
        <v>203</v>
      </c>
      <c r="CW14" s="248">
        <v>60.32</v>
      </c>
      <c r="CX14" s="248">
        <v>60.1</v>
      </c>
      <c r="CY14" s="246">
        <f t="shared" si="17"/>
        <v>60.1</v>
      </c>
      <c r="CZ14" s="403"/>
      <c r="DA14" s="218" t="s">
        <v>3260</v>
      </c>
      <c r="DB14" s="243" t="s">
        <v>219</v>
      </c>
      <c r="DC14" s="244">
        <v>120.46</v>
      </c>
      <c r="DD14" s="245">
        <v>10</v>
      </c>
      <c r="DE14" s="246">
        <v>130.46</v>
      </c>
      <c r="DG14" s="471" t="s">
        <v>3244</v>
      </c>
      <c r="DH14" s="472" t="s">
        <v>1818</v>
      </c>
      <c r="DI14" s="473" t="s">
        <v>200</v>
      </c>
      <c r="DJ14" s="474">
        <v>1</v>
      </c>
      <c r="DK14" s="432">
        <v>18.83</v>
      </c>
      <c r="DL14" s="475">
        <v>1</v>
      </c>
      <c r="DM14" s="297">
        <v>0</v>
      </c>
      <c r="DN14" s="476">
        <v>1</v>
      </c>
      <c r="DO14" s="432">
        <v>17.84</v>
      </c>
      <c r="DP14" s="475">
        <v>1</v>
      </c>
      <c r="DQ14" s="525">
        <f aca="true" t="shared" si="20" ref="DQ14:DQ30">DP14+DN14+DL14+DJ14</f>
        <v>4</v>
      </c>
      <c r="DS14" s="307" t="s">
        <v>3260</v>
      </c>
      <c r="DT14" s="306" t="s">
        <v>1693</v>
      </c>
      <c r="DU14" s="349">
        <v>14.87</v>
      </c>
      <c r="DV14" s="349">
        <v>15.209</v>
      </c>
      <c r="DW14" s="350">
        <f t="shared" si="3"/>
        <v>15.209</v>
      </c>
      <c r="DX14" s="428" t="s">
        <v>1689</v>
      </c>
      <c r="DY14" s="349" t="s">
        <v>3243</v>
      </c>
      <c r="DZ14" s="349">
        <v>28.735</v>
      </c>
      <c r="EA14" s="350" t="s">
        <v>3243</v>
      </c>
      <c r="EG14" s="297" t="s">
        <v>3260</v>
      </c>
      <c r="EH14" s="298" t="s">
        <v>1717</v>
      </c>
      <c r="EI14" s="298" t="s">
        <v>1744</v>
      </c>
      <c r="EJ14" s="299" t="s">
        <v>1763</v>
      </c>
      <c r="EO14" s="297" t="s">
        <v>3260</v>
      </c>
      <c r="EP14" s="298" t="s">
        <v>1959</v>
      </c>
      <c r="EQ14" s="299" t="s">
        <v>2001</v>
      </c>
      <c r="EU14" s="218" t="s">
        <v>3260</v>
      </c>
      <c r="EV14" s="247" t="s">
        <v>206</v>
      </c>
      <c r="EW14" s="246">
        <v>36.28</v>
      </c>
      <c r="EX14" s="218" t="s">
        <v>3246</v>
      </c>
      <c r="EY14" s="247" t="s">
        <v>193</v>
      </c>
      <c r="EZ14" s="255" t="s">
        <v>1653</v>
      </c>
      <c r="FB14" s="218" t="s">
        <v>3260</v>
      </c>
      <c r="FC14" s="486" t="s">
        <v>210</v>
      </c>
      <c r="FD14" s="349">
        <v>21.165</v>
      </c>
      <c r="FE14" s="415">
        <v>18.255</v>
      </c>
      <c r="FF14" s="350">
        <f t="shared" si="5"/>
        <v>21.165</v>
      </c>
      <c r="FG14" s="598" t="s">
        <v>209</v>
      </c>
      <c r="FH14" s="415">
        <v>29.945</v>
      </c>
      <c r="FI14" s="349">
        <v>30.764</v>
      </c>
      <c r="FJ14" s="350">
        <f t="shared" si="6"/>
        <v>30.764</v>
      </c>
      <c r="FP14" s="351" t="s">
        <v>3260</v>
      </c>
      <c r="FQ14" s="298" t="s">
        <v>1585</v>
      </c>
      <c r="FR14" s="349">
        <v>14.983</v>
      </c>
      <c r="FS14" s="349">
        <v>15.62</v>
      </c>
      <c r="FT14" s="350">
        <f t="shared" si="7"/>
        <v>15.62</v>
      </c>
      <c r="FU14" s="352" t="s">
        <v>195</v>
      </c>
      <c r="FV14" s="349">
        <v>23.301</v>
      </c>
      <c r="FW14" s="349">
        <v>18.43</v>
      </c>
      <c r="FX14" s="350">
        <f t="shared" si="8"/>
        <v>23.301</v>
      </c>
      <c r="FZ14" s="795" t="s">
        <v>3260</v>
      </c>
      <c r="GA14" s="787" t="s">
        <v>2718</v>
      </c>
      <c r="GB14" s="786">
        <v>34</v>
      </c>
      <c r="GC14" s="785" t="s">
        <v>2719</v>
      </c>
      <c r="GD14" s="806" t="s">
        <v>2720</v>
      </c>
      <c r="GF14" s="351" t="s">
        <v>3260</v>
      </c>
      <c r="GG14" s="298" t="s">
        <v>1684</v>
      </c>
      <c r="GH14" s="763" t="s">
        <v>2236</v>
      </c>
      <c r="GI14" s="763" t="s">
        <v>2249</v>
      </c>
      <c r="GJ14" s="299" t="s">
        <v>2249</v>
      </c>
      <c r="GO14" s="102"/>
      <c r="GP14" s="102"/>
      <c r="GQ14" s="103"/>
      <c r="GT14" s="351" t="s">
        <v>3260</v>
      </c>
      <c r="GU14" s="772" t="s">
        <v>2317</v>
      </c>
      <c r="GV14" s="729">
        <v>13.027</v>
      </c>
      <c r="GW14" s="729">
        <v>17.348</v>
      </c>
      <c r="GX14" s="734">
        <f t="shared" si="9"/>
        <v>17.348</v>
      </c>
      <c r="GY14" s="780" t="s">
        <v>208</v>
      </c>
      <c r="GZ14" s="773">
        <v>45.143</v>
      </c>
      <c r="HA14" s="773">
        <v>19.059</v>
      </c>
      <c r="HB14" s="781">
        <f t="shared" si="10"/>
        <v>45.143</v>
      </c>
      <c r="HE14" s="304"/>
      <c r="HG14" s="103"/>
      <c r="HH14" s="855" t="s">
        <v>3260</v>
      </c>
      <c r="HI14" s="857" t="s">
        <v>1944</v>
      </c>
      <c r="HJ14" s="858">
        <v>15.033</v>
      </c>
      <c r="HK14" s="858">
        <v>18.682</v>
      </c>
      <c r="HL14" s="860">
        <v>18.682</v>
      </c>
      <c r="HM14" s="864" t="s">
        <v>426</v>
      </c>
      <c r="HN14" s="858">
        <v>31.433</v>
      </c>
      <c r="HO14" s="858">
        <v>32.679</v>
      </c>
      <c r="HP14" s="860">
        <v>32.679</v>
      </c>
      <c r="HQ14" s="103"/>
      <c r="HR14" s="103"/>
      <c r="HS14" s="103"/>
      <c r="HT14" s="103"/>
      <c r="HU14" s="103"/>
      <c r="HV14" s="346" t="s">
        <v>3260</v>
      </c>
      <c r="HW14" s="832" t="s">
        <v>1585</v>
      </c>
      <c r="HX14" s="833">
        <v>15.959</v>
      </c>
      <c r="HY14" s="833">
        <v>14.739</v>
      </c>
      <c r="HZ14" s="837">
        <f t="shared" si="11"/>
        <v>15.959</v>
      </c>
      <c r="IA14" s="843" t="s">
        <v>317</v>
      </c>
      <c r="IB14" s="839" t="s">
        <v>428</v>
      </c>
      <c r="IC14" s="839" t="s">
        <v>428</v>
      </c>
      <c r="ID14" s="840" t="s">
        <v>3243</v>
      </c>
      <c r="IF14" s="508" t="s">
        <v>225</v>
      </c>
      <c r="IG14" s="305"/>
      <c r="IH14" s="102"/>
      <c r="IM14" s="102"/>
      <c r="IN14" s="102"/>
      <c r="IO14" s="304"/>
    </row>
    <row r="15" spans="1:249" ht="13.5" customHeight="1" thickBot="1">
      <c r="A15" s="409" t="s">
        <v>3253</v>
      </c>
      <c r="B15" s="461" t="s">
        <v>202</v>
      </c>
      <c r="C15" s="462">
        <v>4</v>
      </c>
      <c r="D15" s="462">
        <v>7</v>
      </c>
      <c r="E15" s="462">
        <v>7</v>
      </c>
      <c r="F15" s="462">
        <v>4</v>
      </c>
      <c r="G15" s="462">
        <v>3</v>
      </c>
      <c r="H15" s="462">
        <v>2</v>
      </c>
      <c r="I15" s="462">
        <v>15</v>
      </c>
      <c r="J15" s="462">
        <v>0</v>
      </c>
      <c r="K15" s="462">
        <v>5</v>
      </c>
      <c r="L15" s="466">
        <f t="shared" si="18"/>
        <v>47</v>
      </c>
      <c r="M15" s="460" t="s">
        <v>3253</v>
      </c>
      <c r="N15" s="461" t="s">
        <v>194</v>
      </c>
      <c r="O15" s="462">
        <v>5</v>
      </c>
      <c r="P15" s="462">
        <v>9</v>
      </c>
      <c r="Q15" s="462">
        <v>9</v>
      </c>
      <c r="R15" s="462">
        <v>1</v>
      </c>
      <c r="S15" s="462">
        <v>7</v>
      </c>
      <c r="T15" s="462">
        <v>5</v>
      </c>
      <c r="U15" s="462">
        <v>8</v>
      </c>
      <c r="V15" s="462">
        <v>0</v>
      </c>
      <c r="W15" s="462">
        <v>0</v>
      </c>
      <c r="X15" s="463">
        <f t="shared" si="19"/>
        <v>44</v>
      </c>
      <c r="Z15" s="218" t="s">
        <v>3325</v>
      </c>
      <c r="AA15" s="306" t="s">
        <v>218</v>
      </c>
      <c r="AB15" s="244">
        <v>38.56</v>
      </c>
      <c r="AC15" s="650">
        <v>0</v>
      </c>
      <c r="AD15" s="246">
        <f t="shared" si="0"/>
        <v>38.56</v>
      </c>
      <c r="AE15" s="745" t="s">
        <v>201</v>
      </c>
      <c r="AF15" s="244">
        <v>43.64</v>
      </c>
      <c r="AG15" s="650">
        <v>10</v>
      </c>
      <c r="AH15" s="246">
        <f t="shared" si="1"/>
        <v>53.64</v>
      </c>
      <c r="AJ15" s="442" t="s">
        <v>3325</v>
      </c>
      <c r="AK15" s="477" t="s">
        <v>3276</v>
      </c>
      <c r="AL15" s="443" t="s">
        <v>85</v>
      </c>
      <c r="AM15" s="478">
        <v>53</v>
      </c>
      <c r="AN15" s="444" t="s">
        <v>138</v>
      </c>
      <c r="AP15" s="409" t="s">
        <v>3325</v>
      </c>
      <c r="AQ15" s="243" t="s">
        <v>279</v>
      </c>
      <c r="AR15" s="746">
        <v>59</v>
      </c>
      <c r="AS15" s="243" t="s">
        <v>229</v>
      </c>
      <c r="AT15" s="747" t="s">
        <v>280</v>
      </c>
      <c r="AU15" s="479" t="s">
        <v>417</v>
      </c>
      <c r="AV15" s="453">
        <v>5</v>
      </c>
      <c r="AW15" s="266" t="s">
        <v>295</v>
      </c>
      <c r="AX15" s="756" t="s">
        <v>424</v>
      </c>
      <c r="AZ15" s="409" t="s">
        <v>3325</v>
      </c>
      <c r="BA15" s="411" t="s">
        <v>3376</v>
      </c>
      <c r="BB15" s="411" t="s">
        <v>3374</v>
      </c>
      <c r="BC15" s="413" t="s">
        <v>486</v>
      </c>
      <c r="BE15" s="469" t="s">
        <v>431</v>
      </c>
      <c r="BF15" s="1546" t="s">
        <v>3273</v>
      </c>
      <c r="BG15" s="1558"/>
      <c r="BH15" s="1546" t="s">
        <v>3295</v>
      </c>
      <c r="BI15" s="1557"/>
      <c r="BJ15" s="1558"/>
      <c r="BL15" s="470"/>
      <c r="BQ15" s="409" t="s">
        <v>3325</v>
      </c>
      <c r="BR15" s="243" t="s">
        <v>515</v>
      </c>
      <c r="BS15" s="243" t="s">
        <v>516</v>
      </c>
      <c r="BT15" s="747" t="s">
        <v>595</v>
      </c>
      <c r="BV15" s="420" t="s">
        <v>3325</v>
      </c>
      <c r="BW15" s="421" t="s">
        <v>1584</v>
      </c>
      <c r="BX15" s="418">
        <v>16.568</v>
      </c>
      <c r="BY15" s="418">
        <v>15.02</v>
      </c>
      <c r="BZ15" s="419">
        <v>16.568</v>
      </c>
      <c r="CF15" s="307" t="s">
        <v>3325</v>
      </c>
      <c r="CG15" s="306" t="s">
        <v>1637</v>
      </c>
      <c r="CH15" s="306" t="s">
        <v>335</v>
      </c>
      <c r="CI15" s="299" t="s">
        <v>1610</v>
      </c>
      <c r="CK15" s="218" t="s">
        <v>3325</v>
      </c>
      <c r="CL15" s="247" t="s">
        <v>203</v>
      </c>
      <c r="CM15" s="423">
        <v>76.59</v>
      </c>
      <c r="CN15" s="245">
        <v>0</v>
      </c>
      <c r="CO15" s="244">
        <f t="shared" si="16"/>
        <v>76.59</v>
      </c>
      <c r="CP15" s="423">
        <v>70.87</v>
      </c>
      <c r="CQ15" s="245">
        <v>0</v>
      </c>
      <c r="CR15" s="244">
        <f>CP15+CQ15</f>
        <v>70.87</v>
      </c>
      <c r="CS15" s="246">
        <f t="shared" si="2"/>
        <v>70.87</v>
      </c>
      <c r="CU15" s="218" t="s">
        <v>3325</v>
      </c>
      <c r="CV15" s="247" t="s">
        <v>214</v>
      </c>
      <c r="CW15" s="248">
        <v>60.68</v>
      </c>
      <c r="CX15" s="248" t="s">
        <v>1653</v>
      </c>
      <c r="CY15" s="246">
        <f t="shared" si="17"/>
        <v>60.68</v>
      </c>
      <c r="CZ15" s="403"/>
      <c r="DA15" s="218" t="s">
        <v>3325</v>
      </c>
      <c r="DB15" s="243" t="s">
        <v>209</v>
      </c>
      <c r="DC15" s="244" t="s">
        <v>3243</v>
      </c>
      <c r="DD15" s="245">
        <v>0</v>
      </c>
      <c r="DE15" s="246" t="s">
        <v>3243</v>
      </c>
      <c r="DG15" s="480" t="s">
        <v>3248</v>
      </c>
      <c r="DH15" s="298" t="s">
        <v>1819</v>
      </c>
      <c r="DI15" s="484" t="s">
        <v>1820</v>
      </c>
      <c r="DJ15" s="474">
        <v>2</v>
      </c>
      <c r="DK15" s="432" t="s">
        <v>3243</v>
      </c>
      <c r="DL15" s="475">
        <v>7</v>
      </c>
      <c r="DM15" s="297">
        <v>0</v>
      </c>
      <c r="DN15" s="476" t="s">
        <v>1829</v>
      </c>
      <c r="DO15" s="432">
        <v>17.94</v>
      </c>
      <c r="DP15" s="475">
        <v>2</v>
      </c>
      <c r="DQ15" s="525">
        <f t="shared" si="20"/>
        <v>12</v>
      </c>
      <c r="DS15" s="307" t="s">
        <v>3325</v>
      </c>
      <c r="DT15" s="306" t="s">
        <v>1692</v>
      </c>
      <c r="DU15" s="349">
        <v>15.228</v>
      </c>
      <c r="DV15" s="349">
        <v>14.917</v>
      </c>
      <c r="DW15" s="350">
        <f t="shared" si="3"/>
        <v>15.228</v>
      </c>
      <c r="DX15" s="439" t="s">
        <v>193</v>
      </c>
      <c r="DY15" s="354" t="s">
        <v>3243</v>
      </c>
      <c r="DZ15" s="354" t="s">
        <v>3243</v>
      </c>
      <c r="EA15" s="356" t="s">
        <v>3243</v>
      </c>
      <c r="EG15" s="297" t="s">
        <v>3325</v>
      </c>
      <c r="EH15" s="298" t="s">
        <v>1718</v>
      </c>
      <c r="EI15" s="298" t="s">
        <v>1743</v>
      </c>
      <c r="EJ15" s="299" t="s">
        <v>1764</v>
      </c>
      <c r="EO15" s="297" t="s">
        <v>3325</v>
      </c>
      <c r="EP15" s="298" t="s">
        <v>1960</v>
      </c>
      <c r="EQ15" s="299" t="s">
        <v>2002</v>
      </c>
      <c r="EU15" s="218" t="s">
        <v>3325</v>
      </c>
      <c r="EV15" s="247" t="s">
        <v>193</v>
      </c>
      <c r="EW15" s="246">
        <v>38.77</v>
      </c>
      <c r="EX15" s="218" t="s">
        <v>3246</v>
      </c>
      <c r="EY15" s="247" t="s">
        <v>207</v>
      </c>
      <c r="EZ15" s="255" t="s">
        <v>1653</v>
      </c>
      <c r="FB15" s="218" t="s">
        <v>3325</v>
      </c>
      <c r="FC15" s="486" t="s">
        <v>1944</v>
      </c>
      <c r="FD15" s="349">
        <v>23.139</v>
      </c>
      <c r="FE15" s="415">
        <v>21.848</v>
      </c>
      <c r="FF15" s="350">
        <f t="shared" si="5"/>
        <v>23.139</v>
      </c>
      <c r="FG15" s="598" t="s">
        <v>210</v>
      </c>
      <c r="FH15" s="415">
        <v>23.907</v>
      </c>
      <c r="FI15" s="349">
        <v>35.743</v>
      </c>
      <c r="FJ15" s="350">
        <f t="shared" si="6"/>
        <v>35.743</v>
      </c>
      <c r="FP15" s="351" t="s">
        <v>3325</v>
      </c>
      <c r="FQ15" s="298" t="s">
        <v>2183</v>
      </c>
      <c r="FR15" s="349">
        <v>15.811</v>
      </c>
      <c r="FS15" s="349">
        <v>13.903</v>
      </c>
      <c r="FT15" s="350">
        <f t="shared" si="7"/>
        <v>15.811</v>
      </c>
      <c r="FU15" s="360" t="s">
        <v>1686</v>
      </c>
      <c r="FV15" s="354" t="s">
        <v>3243</v>
      </c>
      <c r="FW15" s="354" t="s">
        <v>3243</v>
      </c>
      <c r="FX15" s="356" t="s">
        <v>3243</v>
      </c>
      <c r="FZ15" s="795" t="s">
        <v>3325</v>
      </c>
      <c r="GA15" s="789" t="s">
        <v>76</v>
      </c>
      <c r="GB15" s="786">
        <v>59</v>
      </c>
      <c r="GC15" s="785" t="s">
        <v>77</v>
      </c>
      <c r="GD15" s="806" t="s">
        <v>2721</v>
      </c>
      <c r="GF15" s="351" t="s">
        <v>3325</v>
      </c>
      <c r="GG15" s="298" t="s">
        <v>317</v>
      </c>
      <c r="GH15" s="763" t="s">
        <v>2250</v>
      </c>
      <c r="GI15" s="763" t="s">
        <v>2251</v>
      </c>
      <c r="GJ15" s="299" t="s">
        <v>2251</v>
      </c>
      <c r="GO15" s="102"/>
      <c r="GP15" s="102"/>
      <c r="GQ15" s="103"/>
      <c r="GT15" s="351" t="s">
        <v>3325</v>
      </c>
      <c r="GU15" s="772" t="s">
        <v>205</v>
      </c>
      <c r="GV15" s="729">
        <v>17.622</v>
      </c>
      <c r="GW15" s="729">
        <v>19.398</v>
      </c>
      <c r="GX15" s="734">
        <f t="shared" si="9"/>
        <v>19.398</v>
      </c>
      <c r="GY15" s="779" t="s">
        <v>227</v>
      </c>
      <c r="GZ15" s="727">
        <v>29.605</v>
      </c>
      <c r="HA15" s="727">
        <v>91.411</v>
      </c>
      <c r="HB15" s="728">
        <f t="shared" si="10"/>
        <v>91.411</v>
      </c>
      <c r="HE15" s="304"/>
      <c r="HG15" s="103"/>
      <c r="HH15" s="855" t="s">
        <v>3325</v>
      </c>
      <c r="HI15" s="857" t="s">
        <v>1940</v>
      </c>
      <c r="HJ15" s="858">
        <v>21.333</v>
      </c>
      <c r="HK15" s="858">
        <v>21.763</v>
      </c>
      <c r="HL15" s="860">
        <v>21.763</v>
      </c>
      <c r="HM15" s="864" t="s">
        <v>227</v>
      </c>
      <c r="HN15" s="858">
        <v>35.595</v>
      </c>
      <c r="HO15" s="858">
        <v>34.748</v>
      </c>
      <c r="HP15" s="860">
        <v>35.595</v>
      </c>
      <c r="HQ15" s="103"/>
      <c r="HR15" s="103"/>
      <c r="HS15" s="103"/>
      <c r="HT15" s="103"/>
      <c r="HU15" s="103"/>
      <c r="HV15" s="346" t="s">
        <v>3325</v>
      </c>
      <c r="HW15" s="832" t="s">
        <v>1685</v>
      </c>
      <c r="HX15" s="833">
        <v>16.033</v>
      </c>
      <c r="HY15" s="833">
        <v>14.669</v>
      </c>
      <c r="HZ15" s="837">
        <f t="shared" si="11"/>
        <v>16.033</v>
      </c>
      <c r="IA15" s="322"/>
      <c r="IF15" s="408" t="s">
        <v>430</v>
      </c>
      <c r="IG15" s="1543" t="s">
        <v>3309</v>
      </c>
      <c r="IH15" s="1544"/>
      <c r="IM15" s="102"/>
      <c r="IN15" s="102"/>
      <c r="IO15" s="304"/>
    </row>
    <row r="16" spans="1:249" ht="13.5" customHeight="1" thickBot="1">
      <c r="A16" s="409" t="s">
        <v>3250</v>
      </c>
      <c r="B16" s="461" t="s">
        <v>195</v>
      </c>
      <c r="C16" s="462">
        <v>10</v>
      </c>
      <c r="D16" s="462">
        <v>9</v>
      </c>
      <c r="E16" s="462">
        <v>3</v>
      </c>
      <c r="F16" s="462">
        <v>11</v>
      </c>
      <c r="G16" s="462">
        <v>6</v>
      </c>
      <c r="H16" s="462">
        <v>7</v>
      </c>
      <c r="I16" s="462">
        <v>2</v>
      </c>
      <c r="J16" s="462">
        <v>0</v>
      </c>
      <c r="K16" s="462">
        <v>0</v>
      </c>
      <c r="L16" s="466">
        <f t="shared" si="18"/>
        <v>48</v>
      </c>
      <c r="M16" s="460" t="s">
        <v>3250</v>
      </c>
      <c r="N16" s="461" t="s">
        <v>224</v>
      </c>
      <c r="O16" s="462">
        <v>10</v>
      </c>
      <c r="P16" s="462">
        <v>7</v>
      </c>
      <c r="Q16" s="462">
        <v>19</v>
      </c>
      <c r="R16" s="462">
        <v>9</v>
      </c>
      <c r="S16" s="462">
        <v>8</v>
      </c>
      <c r="T16" s="462">
        <v>9</v>
      </c>
      <c r="U16" s="462">
        <v>2</v>
      </c>
      <c r="V16" s="462">
        <v>0</v>
      </c>
      <c r="W16" s="462">
        <v>0</v>
      </c>
      <c r="X16" s="463">
        <f t="shared" si="19"/>
        <v>64</v>
      </c>
      <c r="Z16" s="218" t="s">
        <v>3252</v>
      </c>
      <c r="AA16" s="306" t="s">
        <v>203</v>
      </c>
      <c r="AB16" s="244">
        <v>39.19</v>
      </c>
      <c r="AC16" s="650">
        <v>0</v>
      </c>
      <c r="AD16" s="246">
        <f t="shared" si="0"/>
        <v>39.19</v>
      </c>
      <c r="AE16" s="745" t="s">
        <v>203</v>
      </c>
      <c r="AF16" s="244">
        <v>46.24</v>
      </c>
      <c r="AG16" s="650">
        <v>10</v>
      </c>
      <c r="AH16" s="246">
        <f t="shared" si="1"/>
        <v>56.24</v>
      </c>
      <c r="AJ16" s="409" t="s">
        <v>3252</v>
      </c>
      <c r="AK16" s="410" t="s">
        <v>89</v>
      </c>
      <c r="AL16" s="411" t="s">
        <v>90</v>
      </c>
      <c r="AM16" s="412">
        <v>31</v>
      </c>
      <c r="AN16" s="413" t="s">
        <v>91</v>
      </c>
      <c r="AP16" s="409" t="s">
        <v>3252</v>
      </c>
      <c r="AQ16" s="243" t="s">
        <v>281</v>
      </c>
      <c r="AR16" s="746">
        <v>15</v>
      </c>
      <c r="AS16" s="243" t="s">
        <v>219</v>
      </c>
      <c r="AT16" s="747" t="s">
        <v>282</v>
      </c>
      <c r="AU16" s="388"/>
      <c r="AZ16" s="409" t="s">
        <v>3252</v>
      </c>
      <c r="BA16" s="411" t="s">
        <v>459</v>
      </c>
      <c r="BB16" s="411" t="s">
        <v>455</v>
      </c>
      <c r="BC16" s="413" t="s">
        <v>487</v>
      </c>
      <c r="BE16" s="469" t="s">
        <v>432</v>
      </c>
      <c r="BF16" s="1546" t="s">
        <v>3282</v>
      </c>
      <c r="BG16" s="1558"/>
      <c r="BH16" s="1546" t="s">
        <v>3299</v>
      </c>
      <c r="BI16" s="1557"/>
      <c r="BJ16" s="1558"/>
      <c r="BL16" s="470"/>
      <c r="BQ16" s="409" t="s">
        <v>3252</v>
      </c>
      <c r="BR16" s="243" t="s">
        <v>517</v>
      </c>
      <c r="BS16" s="754" t="s">
        <v>3308</v>
      </c>
      <c r="BT16" s="747" t="s">
        <v>596</v>
      </c>
      <c r="BV16" s="307" t="s">
        <v>3252</v>
      </c>
      <c r="BW16" s="306" t="s">
        <v>1585</v>
      </c>
      <c r="BX16" s="349">
        <v>16.015</v>
      </c>
      <c r="BY16" s="349">
        <v>16.626</v>
      </c>
      <c r="BZ16" s="350">
        <v>16.626</v>
      </c>
      <c r="CF16" s="307" t="s">
        <v>3252</v>
      </c>
      <c r="CG16" s="306" t="s">
        <v>1638</v>
      </c>
      <c r="CH16" s="306" t="s">
        <v>338</v>
      </c>
      <c r="CI16" s="299" t="s">
        <v>1611</v>
      </c>
      <c r="CK16" s="218" t="s">
        <v>3252</v>
      </c>
      <c r="CL16" s="247" t="s">
        <v>214</v>
      </c>
      <c r="CM16" s="423">
        <v>71.62</v>
      </c>
      <c r="CN16" s="245">
        <v>0</v>
      </c>
      <c r="CO16" s="244">
        <f t="shared" si="16"/>
        <v>71.62</v>
      </c>
      <c r="CP16" s="423" t="s">
        <v>1653</v>
      </c>
      <c r="CQ16" s="245">
        <v>0</v>
      </c>
      <c r="CR16" s="423" t="s">
        <v>1653</v>
      </c>
      <c r="CS16" s="246">
        <f t="shared" si="2"/>
        <v>71.62</v>
      </c>
      <c r="CU16" s="218" t="s">
        <v>3252</v>
      </c>
      <c r="CV16" s="247" t="s">
        <v>193</v>
      </c>
      <c r="CW16" s="248">
        <v>62.31</v>
      </c>
      <c r="CX16" s="248">
        <v>65.37</v>
      </c>
      <c r="CY16" s="246">
        <f t="shared" si="17"/>
        <v>62.31</v>
      </c>
      <c r="CZ16" s="403"/>
      <c r="DA16" s="219" t="s">
        <v>3252</v>
      </c>
      <c r="DB16" s="482" t="s">
        <v>208</v>
      </c>
      <c r="DC16" s="264" t="s">
        <v>1653</v>
      </c>
      <c r="DD16" s="263">
        <v>0</v>
      </c>
      <c r="DE16" s="265" t="s">
        <v>1653</v>
      </c>
      <c r="DG16" s="480" t="s">
        <v>3247</v>
      </c>
      <c r="DH16" s="298" t="s">
        <v>1821</v>
      </c>
      <c r="DI16" s="484" t="s">
        <v>1820</v>
      </c>
      <c r="DJ16" s="474">
        <v>13</v>
      </c>
      <c r="DK16" s="432">
        <v>22.68</v>
      </c>
      <c r="DL16" s="475">
        <v>2</v>
      </c>
      <c r="DM16" s="297">
        <v>0</v>
      </c>
      <c r="DN16" s="476" t="s">
        <v>1829</v>
      </c>
      <c r="DO16" s="432">
        <v>18.56</v>
      </c>
      <c r="DP16" s="475">
        <v>3</v>
      </c>
      <c r="DQ16" s="525">
        <f t="shared" si="20"/>
        <v>19</v>
      </c>
      <c r="DS16" s="307" t="s">
        <v>3252</v>
      </c>
      <c r="DT16" s="306" t="s">
        <v>1591</v>
      </c>
      <c r="DU16" s="349">
        <v>15.306</v>
      </c>
      <c r="DV16" s="349">
        <v>14.576</v>
      </c>
      <c r="DW16" s="350">
        <f t="shared" si="3"/>
        <v>15.306</v>
      </c>
      <c r="EG16" s="297" t="s">
        <v>3252</v>
      </c>
      <c r="EH16" s="298" t="s">
        <v>1719</v>
      </c>
      <c r="EI16" s="298" t="s">
        <v>338</v>
      </c>
      <c r="EJ16" s="299" t="s">
        <v>1765</v>
      </c>
      <c r="EO16" s="297" t="s">
        <v>3252</v>
      </c>
      <c r="EP16" s="298" t="s">
        <v>1961</v>
      </c>
      <c r="EQ16" s="299" t="s">
        <v>2003</v>
      </c>
      <c r="EU16" s="218" t="s">
        <v>3252</v>
      </c>
      <c r="EV16" s="247" t="s">
        <v>200</v>
      </c>
      <c r="EW16" s="246">
        <v>45.99</v>
      </c>
      <c r="EX16" s="218" t="s">
        <v>3246</v>
      </c>
      <c r="EY16" s="247" t="s">
        <v>197</v>
      </c>
      <c r="EZ16" s="255" t="s">
        <v>1653</v>
      </c>
      <c r="FB16" s="218" t="s">
        <v>3252</v>
      </c>
      <c r="FC16" s="486" t="s">
        <v>226</v>
      </c>
      <c r="FD16" s="349">
        <v>23.648</v>
      </c>
      <c r="FE16" s="415">
        <v>23.075</v>
      </c>
      <c r="FF16" s="350">
        <f t="shared" si="5"/>
        <v>23.648</v>
      </c>
      <c r="FG16" s="598" t="s">
        <v>227</v>
      </c>
      <c r="FH16" s="415">
        <v>36.964</v>
      </c>
      <c r="FI16" s="349">
        <v>32.608</v>
      </c>
      <c r="FJ16" s="350">
        <f t="shared" si="6"/>
        <v>36.964</v>
      </c>
      <c r="FP16" s="351" t="s">
        <v>3252</v>
      </c>
      <c r="FQ16" s="298" t="s">
        <v>1940</v>
      </c>
      <c r="FR16" s="349">
        <v>15.864</v>
      </c>
      <c r="FS16" s="349">
        <v>15.157</v>
      </c>
      <c r="FT16" s="350">
        <f t="shared" si="7"/>
        <v>15.864</v>
      </c>
      <c r="FZ16" s="795" t="s">
        <v>3252</v>
      </c>
      <c r="GA16" s="785" t="s">
        <v>49</v>
      </c>
      <c r="GB16" s="786">
        <v>29</v>
      </c>
      <c r="GC16" s="785" t="s">
        <v>3374</v>
      </c>
      <c r="GD16" s="806" t="s">
        <v>2722</v>
      </c>
      <c r="GF16" s="351" t="s">
        <v>3252</v>
      </c>
      <c r="GG16" s="298" t="s">
        <v>1692</v>
      </c>
      <c r="GH16" s="763" t="s">
        <v>2252</v>
      </c>
      <c r="GI16" s="763" t="s">
        <v>2253</v>
      </c>
      <c r="GJ16" s="299" t="s">
        <v>2253</v>
      </c>
      <c r="GO16" s="102"/>
      <c r="GP16" s="102"/>
      <c r="GQ16" s="103"/>
      <c r="GT16" s="351" t="s">
        <v>3252</v>
      </c>
      <c r="GU16" s="772" t="s">
        <v>209</v>
      </c>
      <c r="GV16" s="729">
        <v>27.666</v>
      </c>
      <c r="GW16" s="729">
        <v>23.303</v>
      </c>
      <c r="GX16" s="734">
        <f t="shared" si="9"/>
        <v>27.666</v>
      </c>
      <c r="GY16" s="782" t="s">
        <v>193</v>
      </c>
      <c r="GZ16" s="775">
        <v>47.301</v>
      </c>
      <c r="HA16" s="775" t="s">
        <v>3243</v>
      </c>
      <c r="HB16" s="776" t="s">
        <v>3243</v>
      </c>
      <c r="HE16" s="304"/>
      <c r="HG16" s="103"/>
      <c r="HH16" s="855" t="s">
        <v>3252</v>
      </c>
      <c r="HI16" s="857" t="s">
        <v>1573</v>
      </c>
      <c r="HJ16" s="858">
        <v>22.669</v>
      </c>
      <c r="HK16" s="858">
        <v>15.587</v>
      </c>
      <c r="HL16" s="860">
        <v>22.669</v>
      </c>
      <c r="HM16" s="864" t="s">
        <v>193</v>
      </c>
      <c r="HN16" s="858">
        <v>38.378</v>
      </c>
      <c r="HO16" s="858">
        <v>38.113</v>
      </c>
      <c r="HP16" s="860">
        <v>38.378</v>
      </c>
      <c r="HQ16" s="103"/>
      <c r="HR16" s="103"/>
      <c r="HS16" s="103"/>
      <c r="HT16" s="103"/>
      <c r="HU16" s="103"/>
      <c r="HV16" s="346" t="s">
        <v>3252</v>
      </c>
      <c r="HW16" s="832" t="s">
        <v>1691</v>
      </c>
      <c r="HX16" s="833">
        <v>15.631</v>
      </c>
      <c r="HY16" s="833">
        <v>16.232</v>
      </c>
      <c r="HZ16" s="837">
        <f t="shared" si="11"/>
        <v>16.232</v>
      </c>
      <c r="IA16" s="322"/>
      <c r="IF16" s="408" t="s">
        <v>431</v>
      </c>
      <c r="IG16" s="1545" t="s">
        <v>3308</v>
      </c>
      <c r="IH16" s="1544"/>
      <c r="IM16" s="102"/>
      <c r="IN16" s="102"/>
      <c r="IO16" s="304"/>
    </row>
    <row r="17" spans="1:249" ht="13.5" customHeight="1">
      <c r="A17" s="409" t="s">
        <v>3254</v>
      </c>
      <c r="B17" s="461" t="s">
        <v>206</v>
      </c>
      <c r="C17" s="462">
        <v>5</v>
      </c>
      <c r="D17" s="462">
        <v>12</v>
      </c>
      <c r="E17" s="462">
        <v>5</v>
      </c>
      <c r="F17" s="462">
        <v>9</v>
      </c>
      <c r="G17" s="462">
        <v>7</v>
      </c>
      <c r="H17" s="462">
        <v>5</v>
      </c>
      <c r="I17" s="462">
        <v>12</v>
      </c>
      <c r="J17" s="462">
        <v>0</v>
      </c>
      <c r="K17" s="462">
        <v>0</v>
      </c>
      <c r="L17" s="466">
        <f t="shared" si="18"/>
        <v>55</v>
      </c>
      <c r="M17" s="460" t="s">
        <v>3254</v>
      </c>
      <c r="N17" s="461" t="s">
        <v>204</v>
      </c>
      <c r="O17" s="462">
        <v>12</v>
      </c>
      <c r="P17" s="462">
        <v>12</v>
      </c>
      <c r="Q17" s="462">
        <v>10</v>
      </c>
      <c r="R17" s="462">
        <v>5</v>
      </c>
      <c r="S17" s="462">
        <v>10</v>
      </c>
      <c r="T17" s="462">
        <v>9</v>
      </c>
      <c r="U17" s="462">
        <v>11</v>
      </c>
      <c r="V17" s="462">
        <v>0</v>
      </c>
      <c r="W17" s="462">
        <v>0</v>
      </c>
      <c r="X17" s="463">
        <f t="shared" si="19"/>
        <v>69</v>
      </c>
      <c r="Z17" s="218" t="s">
        <v>3336</v>
      </c>
      <c r="AA17" s="306" t="s">
        <v>210</v>
      </c>
      <c r="AB17" s="244">
        <v>39.37</v>
      </c>
      <c r="AC17" s="650">
        <v>0</v>
      </c>
      <c r="AD17" s="246">
        <f t="shared" si="0"/>
        <v>39.37</v>
      </c>
      <c r="AE17" s="745" t="s">
        <v>229</v>
      </c>
      <c r="AF17" s="244">
        <v>46.71</v>
      </c>
      <c r="AG17" s="650">
        <v>10</v>
      </c>
      <c r="AH17" s="246">
        <f t="shared" si="1"/>
        <v>56.71</v>
      </c>
      <c r="AJ17" s="409" t="s">
        <v>3336</v>
      </c>
      <c r="AK17" s="410" t="s">
        <v>92</v>
      </c>
      <c r="AL17" s="411" t="s">
        <v>93</v>
      </c>
      <c r="AM17" s="412">
        <v>13</v>
      </c>
      <c r="AN17" s="413" t="s">
        <v>94</v>
      </c>
      <c r="AP17" s="409" t="s">
        <v>3336</v>
      </c>
      <c r="AQ17" s="243" t="s">
        <v>283</v>
      </c>
      <c r="AR17" s="746">
        <v>76</v>
      </c>
      <c r="AS17" s="243" t="s">
        <v>284</v>
      </c>
      <c r="AT17" s="747" t="s">
        <v>285</v>
      </c>
      <c r="AU17" s="388"/>
      <c r="AZ17" s="409" t="s">
        <v>3336</v>
      </c>
      <c r="BA17" s="411" t="s">
        <v>460</v>
      </c>
      <c r="BB17" s="411" t="s">
        <v>453</v>
      </c>
      <c r="BC17" s="413" t="s">
        <v>488</v>
      </c>
      <c r="BE17" s="469" t="s">
        <v>3272</v>
      </c>
      <c r="BF17" s="1546" t="s">
        <v>3334</v>
      </c>
      <c r="BG17" s="1558"/>
      <c r="BH17" s="1546" t="s">
        <v>3307</v>
      </c>
      <c r="BI17" s="1557"/>
      <c r="BJ17" s="1558"/>
      <c r="BL17" s="470"/>
      <c r="BQ17" s="442" t="s">
        <v>3336</v>
      </c>
      <c r="BR17" s="435" t="s">
        <v>518</v>
      </c>
      <c r="BS17" s="435" t="s">
        <v>514</v>
      </c>
      <c r="BT17" s="751" t="s">
        <v>597</v>
      </c>
      <c r="BV17" s="307" t="s">
        <v>3336</v>
      </c>
      <c r="BW17" s="306" t="s">
        <v>196</v>
      </c>
      <c r="BX17" s="349">
        <v>16.631</v>
      </c>
      <c r="BY17" s="349">
        <v>15.791</v>
      </c>
      <c r="BZ17" s="350">
        <v>16.631</v>
      </c>
      <c r="CF17" s="307" t="s">
        <v>3336</v>
      </c>
      <c r="CG17" s="306" t="s">
        <v>1639</v>
      </c>
      <c r="CH17" s="306" t="s">
        <v>1626</v>
      </c>
      <c r="CI17" s="299" t="s">
        <v>1612</v>
      </c>
      <c r="CK17" s="218" t="s">
        <v>3336</v>
      </c>
      <c r="CL17" s="247" t="s">
        <v>193</v>
      </c>
      <c r="CM17" s="423">
        <v>72.81</v>
      </c>
      <c r="CN17" s="245">
        <v>0</v>
      </c>
      <c r="CO17" s="244">
        <f t="shared" si="16"/>
        <v>72.81</v>
      </c>
      <c r="CP17" s="423" t="s">
        <v>1653</v>
      </c>
      <c r="CQ17" s="245">
        <v>0</v>
      </c>
      <c r="CR17" s="423" t="s">
        <v>1653</v>
      </c>
      <c r="CS17" s="246">
        <f t="shared" si="2"/>
        <v>72.81</v>
      </c>
      <c r="CU17" s="218" t="s">
        <v>3336</v>
      </c>
      <c r="CV17" s="247" t="s">
        <v>209</v>
      </c>
      <c r="CW17" s="248">
        <v>63.74</v>
      </c>
      <c r="CX17" s="248" t="s">
        <v>1653</v>
      </c>
      <c r="CY17" s="246">
        <f t="shared" si="17"/>
        <v>63.74</v>
      </c>
      <c r="CZ17" s="403"/>
      <c r="DA17" s="218" t="s">
        <v>3252</v>
      </c>
      <c r="DB17" s="243" t="s">
        <v>227</v>
      </c>
      <c r="DC17" s="244" t="s">
        <v>1653</v>
      </c>
      <c r="DD17" s="245">
        <v>0</v>
      </c>
      <c r="DE17" s="246" t="s">
        <v>1653</v>
      </c>
      <c r="DG17" s="480" t="s">
        <v>3245</v>
      </c>
      <c r="DH17" s="298" t="s">
        <v>1822</v>
      </c>
      <c r="DI17" s="484" t="s">
        <v>1823</v>
      </c>
      <c r="DJ17" s="474">
        <v>8</v>
      </c>
      <c r="DK17" s="432">
        <v>26.15</v>
      </c>
      <c r="DL17" s="475">
        <v>6</v>
      </c>
      <c r="DM17" s="297">
        <v>0</v>
      </c>
      <c r="DN17" s="476" t="s">
        <v>1829</v>
      </c>
      <c r="DO17" s="432">
        <v>20.29</v>
      </c>
      <c r="DP17" s="475">
        <v>6</v>
      </c>
      <c r="DQ17" s="525">
        <f t="shared" si="20"/>
        <v>21</v>
      </c>
      <c r="DS17" s="307" t="s">
        <v>3336</v>
      </c>
      <c r="DT17" s="306" t="s">
        <v>1582</v>
      </c>
      <c r="DU17" s="349">
        <v>15.345</v>
      </c>
      <c r="DV17" s="349">
        <v>14.152</v>
      </c>
      <c r="DW17" s="350">
        <f t="shared" si="3"/>
        <v>15.345</v>
      </c>
      <c r="EG17" s="297" t="s">
        <v>3336</v>
      </c>
      <c r="EH17" s="298" t="s">
        <v>1720</v>
      </c>
      <c r="EI17" s="298" t="s">
        <v>1745</v>
      </c>
      <c r="EJ17" s="299" t="s">
        <v>1766</v>
      </c>
      <c r="EO17" s="297" t="s">
        <v>3336</v>
      </c>
      <c r="EP17" s="298" t="s">
        <v>1962</v>
      </c>
      <c r="EQ17" s="299" t="s">
        <v>2004</v>
      </c>
      <c r="EU17" s="218" t="s">
        <v>3336</v>
      </c>
      <c r="EV17" s="247" t="s">
        <v>209</v>
      </c>
      <c r="EW17" s="246" t="s">
        <v>3243</v>
      </c>
      <c r="EX17" s="218" t="s">
        <v>3246</v>
      </c>
      <c r="EY17" s="247" t="s">
        <v>221</v>
      </c>
      <c r="EZ17" s="255" t="s">
        <v>1653</v>
      </c>
      <c r="FB17" s="218" t="s">
        <v>3336</v>
      </c>
      <c r="FC17" s="486" t="s">
        <v>205</v>
      </c>
      <c r="FD17" s="349">
        <v>24.549</v>
      </c>
      <c r="FE17" s="349">
        <v>26.451</v>
      </c>
      <c r="FF17" s="350">
        <f t="shared" si="5"/>
        <v>26.451</v>
      </c>
      <c r="FG17" s="598" t="s">
        <v>193</v>
      </c>
      <c r="FH17" s="415">
        <v>51.993</v>
      </c>
      <c r="FI17" s="349">
        <v>49.965</v>
      </c>
      <c r="FJ17" s="350">
        <f t="shared" si="6"/>
        <v>51.993</v>
      </c>
      <c r="FP17" s="351" t="s">
        <v>3336</v>
      </c>
      <c r="FQ17" s="298" t="s">
        <v>218</v>
      </c>
      <c r="FR17" s="349">
        <v>15.707</v>
      </c>
      <c r="FS17" s="349">
        <v>15.877</v>
      </c>
      <c r="FT17" s="350">
        <f t="shared" si="7"/>
        <v>15.877</v>
      </c>
      <c r="FZ17" s="795" t="s">
        <v>3336</v>
      </c>
      <c r="GA17" s="789" t="s">
        <v>3368</v>
      </c>
      <c r="GB17" s="786">
        <v>39</v>
      </c>
      <c r="GC17" s="789" t="s">
        <v>50</v>
      </c>
      <c r="GD17" s="806" t="s">
        <v>2723</v>
      </c>
      <c r="GF17" s="351" t="s">
        <v>3336</v>
      </c>
      <c r="GG17" s="298" t="s">
        <v>1691</v>
      </c>
      <c r="GH17" s="763" t="s">
        <v>2254</v>
      </c>
      <c r="GI17" s="763" t="s">
        <v>2255</v>
      </c>
      <c r="GJ17" s="299" t="s">
        <v>2255</v>
      </c>
      <c r="GK17" s="333"/>
      <c r="GL17" s="303"/>
      <c r="GM17" s="304"/>
      <c r="GN17" s="102"/>
      <c r="GO17" s="102"/>
      <c r="GP17" s="102"/>
      <c r="GQ17" s="103"/>
      <c r="GT17" s="351" t="s">
        <v>3336</v>
      </c>
      <c r="GU17" s="772" t="s">
        <v>1943</v>
      </c>
      <c r="GV17" s="729">
        <v>32.107</v>
      </c>
      <c r="GW17" s="729">
        <v>33.174</v>
      </c>
      <c r="GX17" s="734">
        <f t="shared" si="9"/>
        <v>33.174</v>
      </c>
      <c r="HB17" s="102"/>
      <c r="HE17" s="304"/>
      <c r="HG17" s="103"/>
      <c r="HH17" s="855" t="s">
        <v>3336</v>
      </c>
      <c r="HI17" s="857" t="s">
        <v>211</v>
      </c>
      <c r="HJ17" s="858">
        <v>26.333</v>
      </c>
      <c r="HK17" s="858">
        <v>26.447</v>
      </c>
      <c r="HL17" s="860">
        <v>26.447</v>
      </c>
      <c r="HM17" s="864" t="s">
        <v>1578</v>
      </c>
      <c r="HN17" s="858">
        <v>49.833</v>
      </c>
      <c r="HO17" s="858">
        <v>50.362</v>
      </c>
      <c r="HP17" s="860">
        <v>50.362</v>
      </c>
      <c r="HQ17" s="103"/>
      <c r="HR17" s="103"/>
      <c r="HS17" s="103"/>
      <c r="HT17" s="103"/>
      <c r="HU17" s="103"/>
      <c r="HV17" s="501" t="s">
        <v>3336</v>
      </c>
      <c r="HW17" s="869" t="s">
        <v>208</v>
      </c>
      <c r="HX17" s="870">
        <v>16.27</v>
      </c>
      <c r="HY17" s="870">
        <v>14.185</v>
      </c>
      <c r="HZ17" s="871">
        <f t="shared" si="11"/>
        <v>16.27</v>
      </c>
      <c r="IA17" s="322"/>
      <c r="IF17" s="408" t="s">
        <v>432</v>
      </c>
      <c r="IG17" s="1543" t="s">
        <v>2195</v>
      </c>
      <c r="IH17" s="1544"/>
      <c r="IM17" s="102"/>
      <c r="IN17" s="102"/>
      <c r="IO17" s="304"/>
    </row>
    <row r="18" spans="1:249" ht="13.5" customHeight="1" thickBot="1">
      <c r="A18" s="409" t="s">
        <v>3251</v>
      </c>
      <c r="B18" s="461" t="s">
        <v>197</v>
      </c>
      <c r="C18" s="462">
        <v>11</v>
      </c>
      <c r="D18" s="462">
        <v>2</v>
      </c>
      <c r="E18" s="462">
        <v>9</v>
      </c>
      <c r="F18" s="462">
        <v>16</v>
      </c>
      <c r="G18" s="462">
        <v>8</v>
      </c>
      <c r="H18" s="462">
        <v>14</v>
      </c>
      <c r="I18" s="462">
        <v>15</v>
      </c>
      <c r="J18" s="462">
        <v>0</v>
      </c>
      <c r="K18" s="462">
        <v>0</v>
      </c>
      <c r="L18" s="466">
        <f t="shared" si="18"/>
        <v>75</v>
      </c>
      <c r="M18" s="460" t="s">
        <v>3251</v>
      </c>
      <c r="N18" s="461" t="s">
        <v>220</v>
      </c>
      <c r="O18" s="462">
        <v>7</v>
      </c>
      <c r="P18" s="462">
        <v>3</v>
      </c>
      <c r="Q18" s="462">
        <v>7</v>
      </c>
      <c r="R18" s="462">
        <v>17</v>
      </c>
      <c r="S18" s="462">
        <v>17</v>
      </c>
      <c r="T18" s="462">
        <v>9</v>
      </c>
      <c r="U18" s="462">
        <v>11</v>
      </c>
      <c r="V18" s="462">
        <v>0</v>
      </c>
      <c r="W18" s="462">
        <v>0</v>
      </c>
      <c r="X18" s="463">
        <f t="shared" si="19"/>
        <v>71</v>
      </c>
      <c r="Z18" s="218" t="s">
        <v>3337</v>
      </c>
      <c r="AA18" s="306" t="s">
        <v>227</v>
      </c>
      <c r="AB18" s="244">
        <v>41.25</v>
      </c>
      <c r="AC18" s="650">
        <v>0</v>
      </c>
      <c r="AD18" s="246">
        <f t="shared" si="0"/>
        <v>41.25</v>
      </c>
      <c r="AE18" s="745" t="s">
        <v>204</v>
      </c>
      <c r="AF18" s="244">
        <v>49.22</v>
      </c>
      <c r="AG18" s="650">
        <v>10</v>
      </c>
      <c r="AH18" s="246">
        <f t="shared" si="1"/>
        <v>59.22</v>
      </c>
      <c r="AJ18" s="409" t="s">
        <v>3337</v>
      </c>
      <c r="AK18" s="410" t="s">
        <v>95</v>
      </c>
      <c r="AL18" s="411" t="s">
        <v>96</v>
      </c>
      <c r="AM18" s="412">
        <v>34</v>
      </c>
      <c r="AN18" s="413" t="s">
        <v>97</v>
      </c>
      <c r="AP18" s="409" t="s">
        <v>3337</v>
      </c>
      <c r="AQ18" s="243" t="s">
        <v>286</v>
      </c>
      <c r="AR18" s="746">
        <v>64</v>
      </c>
      <c r="AS18" s="243" t="s">
        <v>218</v>
      </c>
      <c r="AT18" s="747" t="s">
        <v>287</v>
      </c>
      <c r="AU18" s="388"/>
      <c r="AZ18" s="409" t="s">
        <v>3337</v>
      </c>
      <c r="BA18" s="411" t="s">
        <v>461</v>
      </c>
      <c r="BB18" s="411" t="s">
        <v>462</v>
      </c>
      <c r="BC18" s="413" t="s">
        <v>489</v>
      </c>
      <c r="BE18" s="469" t="s">
        <v>433</v>
      </c>
      <c r="BF18" s="1546" t="s">
        <v>3283</v>
      </c>
      <c r="BG18" s="1558"/>
      <c r="BH18" s="1546" t="s">
        <v>3298</v>
      </c>
      <c r="BI18" s="1557"/>
      <c r="BJ18" s="1558"/>
      <c r="BL18" s="470"/>
      <c r="BQ18" s="409" t="s">
        <v>3337</v>
      </c>
      <c r="BR18" s="410" t="s">
        <v>519</v>
      </c>
      <c r="BS18" s="410" t="s">
        <v>520</v>
      </c>
      <c r="BT18" s="747" t="s">
        <v>598</v>
      </c>
      <c r="BV18" s="307" t="s">
        <v>3337</v>
      </c>
      <c r="BW18" s="306" t="s">
        <v>1586</v>
      </c>
      <c r="BX18" s="349">
        <v>16.639</v>
      </c>
      <c r="BY18" s="349">
        <v>15.874</v>
      </c>
      <c r="BZ18" s="350">
        <v>16.639</v>
      </c>
      <c r="CF18" s="307" t="s">
        <v>3337</v>
      </c>
      <c r="CG18" s="306" t="s">
        <v>1640</v>
      </c>
      <c r="CH18" s="306" t="s">
        <v>1627</v>
      </c>
      <c r="CI18" s="299" t="s">
        <v>1613</v>
      </c>
      <c r="CK18" s="218" t="s">
        <v>3337</v>
      </c>
      <c r="CL18" s="247" t="s">
        <v>197</v>
      </c>
      <c r="CM18" s="423">
        <v>72.93</v>
      </c>
      <c r="CN18" s="245">
        <v>0</v>
      </c>
      <c r="CO18" s="244">
        <f t="shared" si="16"/>
        <v>72.93</v>
      </c>
      <c r="CP18" s="423" t="s">
        <v>1653</v>
      </c>
      <c r="CQ18" s="245">
        <v>0</v>
      </c>
      <c r="CR18" s="423" t="s">
        <v>1653</v>
      </c>
      <c r="CS18" s="246">
        <f t="shared" si="2"/>
        <v>72.93</v>
      </c>
      <c r="CU18" s="218" t="s">
        <v>3337</v>
      </c>
      <c r="CV18" s="247" t="s">
        <v>220</v>
      </c>
      <c r="CW18" s="248">
        <v>64.55</v>
      </c>
      <c r="CX18" s="248" t="s">
        <v>1653</v>
      </c>
      <c r="CY18" s="246">
        <f t="shared" si="17"/>
        <v>64.55</v>
      </c>
      <c r="CZ18" s="403"/>
      <c r="DA18" s="218" t="s">
        <v>3252</v>
      </c>
      <c r="DB18" s="243" t="s">
        <v>222</v>
      </c>
      <c r="DC18" s="244" t="s">
        <v>1653</v>
      </c>
      <c r="DD18" s="245">
        <v>0</v>
      </c>
      <c r="DE18" s="246" t="s">
        <v>1653</v>
      </c>
      <c r="DG18" s="480" t="s">
        <v>3253</v>
      </c>
      <c r="DH18" s="483" t="s">
        <v>1837</v>
      </c>
      <c r="DI18" s="484" t="s">
        <v>1835</v>
      </c>
      <c r="DJ18" s="485">
        <v>3</v>
      </c>
      <c r="DK18" s="432" t="s">
        <v>1653</v>
      </c>
      <c r="DL18" s="475">
        <v>8</v>
      </c>
      <c r="DM18" s="346" t="s">
        <v>1653</v>
      </c>
      <c r="DN18" s="476">
        <v>8</v>
      </c>
      <c r="DO18" s="432" t="s">
        <v>1653</v>
      </c>
      <c r="DP18" s="475">
        <v>8</v>
      </c>
      <c r="DQ18" s="525">
        <f t="shared" si="20"/>
        <v>27</v>
      </c>
      <c r="DS18" s="307" t="s">
        <v>3337</v>
      </c>
      <c r="DT18" s="306" t="s">
        <v>1688</v>
      </c>
      <c r="DU18" s="349">
        <v>15.477</v>
      </c>
      <c r="DV18" s="349">
        <v>15.01</v>
      </c>
      <c r="DW18" s="350">
        <f t="shared" si="3"/>
        <v>15.477</v>
      </c>
      <c r="EG18" s="297" t="s">
        <v>3337</v>
      </c>
      <c r="EH18" s="298" t="s">
        <v>1721</v>
      </c>
      <c r="EI18" s="298" t="s">
        <v>1746</v>
      </c>
      <c r="EJ18" s="299" t="s">
        <v>1767</v>
      </c>
      <c r="EO18" s="300" t="s">
        <v>3337</v>
      </c>
      <c r="EP18" s="301" t="s">
        <v>1963</v>
      </c>
      <c r="EQ18" s="302" t="s">
        <v>2005</v>
      </c>
      <c r="EU18" s="218" t="s">
        <v>3336</v>
      </c>
      <c r="EV18" s="247" t="s">
        <v>227</v>
      </c>
      <c r="EW18" s="246" t="s">
        <v>3243</v>
      </c>
      <c r="EX18" s="218" t="s">
        <v>3246</v>
      </c>
      <c r="EY18" s="247" t="s">
        <v>199</v>
      </c>
      <c r="EZ18" s="255" t="s">
        <v>1653</v>
      </c>
      <c r="FB18" s="218" t="s">
        <v>3337</v>
      </c>
      <c r="FC18" s="486" t="s">
        <v>209</v>
      </c>
      <c r="FD18" s="349">
        <v>28.889</v>
      </c>
      <c r="FE18" s="349">
        <v>29.124</v>
      </c>
      <c r="FF18" s="350">
        <f t="shared" si="5"/>
        <v>29.124</v>
      </c>
      <c r="FG18" s="600" t="s">
        <v>202</v>
      </c>
      <c r="FH18" s="454">
        <v>25.834</v>
      </c>
      <c r="FI18" s="354">
        <v>56.352</v>
      </c>
      <c r="FJ18" s="356">
        <f t="shared" si="6"/>
        <v>56.352</v>
      </c>
      <c r="FP18" s="351" t="s">
        <v>3337</v>
      </c>
      <c r="FQ18" s="298" t="s">
        <v>195</v>
      </c>
      <c r="FR18" s="349">
        <v>14.138</v>
      </c>
      <c r="FS18" s="349">
        <v>15.878</v>
      </c>
      <c r="FT18" s="350">
        <f t="shared" si="7"/>
        <v>15.878</v>
      </c>
      <c r="FZ18" s="795" t="s">
        <v>3337</v>
      </c>
      <c r="GA18" s="792" t="s">
        <v>2724</v>
      </c>
      <c r="GB18" s="786">
        <v>22</v>
      </c>
      <c r="GC18" s="785" t="s">
        <v>3374</v>
      </c>
      <c r="GD18" s="806" t="s">
        <v>2725</v>
      </c>
      <c r="GF18" s="351" t="s">
        <v>3337</v>
      </c>
      <c r="GG18" s="298" t="s">
        <v>211</v>
      </c>
      <c r="GH18" s="763" t="s">
        <v>2256</v>
      </c>
      <c r="GI18" s="763" t="s">
        <v>2257</v>
      </c>
      <c r="GJ18" s="299" t="s">
        <v>2257</v>
      </c>
      <c r="GK18" s="333"/>
      <c r="GL18" s="136"/>
      <c r="GM18" s="304"/>
      <c r="GN18" s="102"/>
      <c r="GO18" s="102"/>
      <c r="GP18" s="102"/>
      <c r="GQ18" s="103"/>
      <c r="GT18" s="351" t="s">
        <v>3337</v>
      </c>
      <c r="GU18" s="772" t="s">
        <v>193</v>
      </c>
      <c r="GV18" s="729">
        <v>47.439</v>
      </c>
      <c r="GW18" s="729">
        <v>57.581</v>
      </c>
      <c r="GX18" s="734">
        <f t="shared" si="9"/>
        <v>57.581</v>
      </c>
      <c r="HB18" s="102"/>
      <c r="HE18" s="304"/>
      <c r="HH18" s="855" t="s">
        <v>3337</v>
      </c>
      <c r="HI18" s="857" t="s">
        <v>230</v>
      </c>
      <c r="HJ18" s="858">
        <v>32.769</v>
      </c>
      <c r="HK18" s="858">
        <v>30.468</v>
      </c>
      <c r="HL18" s="860">
        <v>32.769</v>
      </c>
      <c r="HM18" s="867" t="s">
        <v>202</v>
      </c>
      <c r="HN18" s="862" t="s">
        <v>428</v>
      </c>
      <c r="HO18" s="862" t="s">
        <v>428</v>
      </c>
      <c r="HP18" s="863" t="s">
        <v>3243</v>
      </c>
      <c r="HV18" s="346" t="s">
        <v>3337</v>
      </c>
      <c r="HW18" s="832" t="s">
        <v>2176</v>
      </c>
      <c r="HX18" s="833">
        <v>16.456</v>
      </c>
      <c r="HY18" s="833">
        <v>16.425</v>
      </c>
      <c r="HZ18" s="837">
        <f t="shared" si="11"/>
        <v>16.456</v>
      </c>
      <c r="IA18" s="322"/>
      <c r="IF18" s="408" t="s">
        <v>3272</v>
      </c>
      <c r="IG18" s="1543" t="s">
        <v>2837</v>
      </c>
      <c r="IH18" s="1544"/>
      <c r="IM18" s="102"/>
      <c r="IN18" s="102"/>
      <c r="IO18" s="304"/>
    </row>
    <row r="19" spans="1:249" ht="13.5" customHeight="1">
      <c r="A19" s="409" t="s">
        <v>3255</v>
      </c>
      <c r="B19" s="461" t="s">
        <v>199</v>
      </c>
      <c r="C19" s="462">
        <v>6</v>
      </c>
      <c r="D19" s="462">
        <v>19</v>
      </c>
      <c r="E19" s="462">
        <v>8</v>
      </c>
      <c r="F19" s="462">
        <v>5</v>
      </c>
      <c r="G19" s="462">
        <v>20</v>
      </c>
      <c r="H19" s="462">
        <v>14</v>
      </c>
      <c r="I19" s="462">
        <v>9</v>
      </c>
      <c r="J19" s="462">
        <v>0</v>
      </c>
      <c r="K19" s="462">
        <v>0</v>
      </c>
      <c r="L19" s="466">
        <f t="shared" si="18"/>
        <v>81</v>
      </c>
      <c r="M19" s="460" t="s">
        <v>3255</v>
      </c>
      <c r="N19" s="461" t="s">
        <v>223</v>
      </c>
      <c r="O19" s="462">
        <v>9</v>
      </c>
      <c r="P19" s="462">
        <v>13</v>
      </c>
      <c r="Q19" s="462">
        <v>13</v>
      </c>
      <c r="R19" s="462">
        <v>11</v>
      </c>
      <c r="S19" s="462">
        <v>11</v>
      </c>
      <c r="T19" s="462">
        <v>9</v>
      </c>
      <c r="U19" s="462">
        <v>6</v>
      </c>
      <c r="V19" s="462">
        <v>0</v>
      </c>
      <c r="W19" s="462">
        <v>0</v>
      </c>
      <c r="X19" s="463">
        <f t="shared" si="19"/>
        <v>72</v>
      </c>
      <c r="Z19" s="218" t="s">
        <v>3261</v>
      </c>
      <c r="AA19" s="306" t="s">
        <v>217</v>
      </c>
      <c r="AB19" s="244">
        <v>42.81</v>
      </c>
      <c r="AC19" s="650">
        <v>0</v>
      </c>
      <c r="AD19" s="246">
        <f t="shared" si="0"/>
        <v>42.81</v>
      </c>
      <c r="AE19" s="745" t="s">
        <v>218</v>
      </c>
      <c r="AF19" s="244">
        <v>39.69</v>
      </c>
      <c r="AG19" s="650">
        <v>20</v>
      </c>
      <c r="AH19" s="246">
        <f t="shared" si="1"/>
        <v>59.69</v>
      </c>
      <c r="AJ19" s="409" t="s">
        <v>3261</v>
      </c>
      <c r="AK19" s="410" t="s">
        <v>3368</v>
      </c>
      <c r="AL19" s="411" t="s">
        <v>50</v>
      </c>
      <c r="AM19" s="412">
        <v>42</v>
      </c>
      <c r="AN19" s="413" t="s">
        <v>98</v>
      </c>
      <c r="AP19" s="409" t="s">
        <v>3261</v>
      </c>
      <c r="AQ19" s="243" t="s">
        <v>35</v>
      </c>
      <c r="AR19" s="746">
        <v>35</v>
      </c>
      <c r="AS19" s="243" t="s">
        <v>195</v>
      </c>
      <c r="AT19" s="747" t="s">
        <v>288</v>
      </c>
      <c r="AU19" s="388"/>
      <c r="AZ19" s="409" t="s">
        <v>3261</v>
      </c>
      <c r="BA19" s="411" t="s">
        <v>463</v>
      </c>
      <c r="BB19" s="411" t="s">
        <v>464</v>
      </c>
      <c r="BC19" s="413" t="s">
        <v>490</v>
      </c>
      <c r="BE19" s="469" t="s">
        <v>434</v>
      </c>
      <c r="BF19" s="1546" t="s">
        <v>3275</v>
      </c>
      <c r="BG19" s="1558"/>
      <c r="BH19" s="1546" t="s">
        <v>3316</v>
      </c>
      <c r="BI19" s="1557"/>
      <c r="BJ19" s="1558"/>
      <c r="BL19" s="470"/>
      <c r="BQ19" s="409" t="s">
        <v>3261</v>
      </c>
      <c r="BR19" s="243" t="s">
        <v>521</v>
      </c>
      <c r="BS19" s="243" t="s">
        <v>510</v>
      </c>
      <c r="BT19" s="747" t="s">
        <v>599</v>
      </c>
      <c r="BV19" s="307" t="s">
        <v>3261</v>
      </c>
      <c r="BW19" s="306" t="s">
        <v>1587</v>
      </c>
      <c r="BX19" s="349">
        <v>17.047</v>
      </c>
      <c r="BY19" s="349">
        <v>17.218</v>
      </c>
      <c r="BZ19" s="350">
        <v>17.218</v>
      </c>
      <c r="CF19" s="307" t="s">
        <v>3261</v>
      </c>
      <c r="CG19" s="306" t="s">
        <v>1641</v>
      </c>
      <c r="CH19" s="306" t="s">
        <v>1631</v>
      </c>
      <c r="CI19" s="299" t="s">
        <v>1614</v>
      </c>
      <c r="CK19" s="218" t="s">
        <v>3261</v>
      </c>
      <c r="CL19" s="247" t="s">
        <v>212</v>
      </c>
      <c r="CM19" s="423">
        <v>75.31</v>
      </c>
      <c r="CN19" s="245">
        <v>0</v>
      </c>
      <c r="CO19" s="244">
        <f t="shared" si="16"/>
        <v>75.31</v>
      </c>
      <c r="CP19" s="423">
        <v>75.03</v>
      </c>
      <c r="CQ19" s="245">
        <v>0</v>
      </c>
      <c r="CR19" s="244">
        <f>CP19+CQ19</f>
        <v>75.03</v>
      </c>
      <c r="CS19" s="246">
        <f t="shared" si="2"/>
        <v>75.03</v>
      </c>
      <c r="CU19" s="218" t="s">
        <v>3261</v>
      </c>
      <c r="CV19" s="247" t="s">
        <v>222</v>
      </c>
      <c r="CW19" s="248">
        <v>67.98</v>
      </c>
      <c r="CX19" s="248" t="s">
        <v>1653</v>
      </c>
      <c r="CY19" s="246">
        <f>MIN(CW19:CX19)</f>
        <v>67.98</v>
      </c>
      <c r="CZ19" s="403"/>
      <c r="DA19" s="218" t="s">
        <v>3252</v>
      </c>
      <c r="DB19" s="486" t="s">
        <v>197</v>
      </c>
      <c r="DC19" s="244" t="s">
        <v>1653</v>
      </c>
      <c r="DD19" s="245">
        <v>0</v>
      </c>
      <c r="DE19" s="246" t="s">
        <v>1653</v>
      </c>
      <c r="DG19" s="480" t="s">
        <v>3250</v>
      </c>
      <c r="DH19" s="298" t="s">
        <v>1824</v>
      </c>
      <c r="DI19" s="484" t="s">
        <v>207</v>
      </c>
      <c r="DJ19" s="474">
        <v>12</v>
      </c>
      <c r="DK19" s="432">
        <v>24.08</v>
      </c>
      <c r="DL19" s="475">
        <v>4</v>
      </c>
      <c r="DM19" s="297">
        <v>12</v>
      </c>
      <c r="DN19" s="476" t="s">
        <v>1830</v>
      </c>
      <c r="DO19" s="432">
        <v>19.89</v>
      </c>
      <c r="DP19" s="475">
        <v>5</v>
      </c>
      <c r="DQ19" s="525">
        <f t="shared" si="20"/>
        <v>28</v>
      </c>
      <c r="DS19" s="307" t="s">
        <v>3261</v>
      </c>
      <c r="DT19" s="306" t="s">
        <v>426</v>
      </c>
      <c r="DU19" s="349">
        <v>15.481</v>
      </c>
      <c r="DV19" s="349">
        <v>15.094</v>
      </c>
      <c r="DW19" s="350">
        <f t="shared" si="3"/>
        <v>15.481</v>
      </c>
      <c r="EB19" s="103"/>
      <c r="EG19" s="297" t="s">
        <v>3261</v>
      </c>
      <c r="EH19" s="298" t="s">
        <v>1722</v>
      </c>
      <c r="EI19" s="298" t="s">
        <v>1741</v>
      </c>
      <c r="EJ19" s="299" t="s">
        <v>151</v>
      </c>
      <c r="EO19" s="294" t="s">
        <v>1988</v>
      </c>
      <c r="EP19" s="295"/>
      <c r="EQ19" s="296" t="s">
        <v>190</v>
      </c>
      <c r="ER19" s="464"/>
      <c r="ES19" s="333"/>
      <c r="EU19" s="218" t="s">
        <v>3336</v>
      </c>
      <c r="EV19" s="247" t="s">
        <v>197</v>
      </c>
      <c r="EW19" s="246" t="s">
        <v>3243</v>
      </c>
      <c r="EX19" s="218" t="s">
        <v>3246</v>
      </c>
      <c r="EY19" s="247" t="s">
        <v>218</v>
      </c>
      <c r="EZ19" s="255" t="s">
        <v>1653</v>
      </c>
      <c r="FA19" s="333"/>
      <c r="FB19" s="218" t="s">
        <v>3261</v>
      </c>
      <c r="FC19" s="486" t="s">
        <v>193</v>
      </c>
      <c r="FD19" s="349">
        <v>33.202</v>
      </c>
      <c r="FE19" s="349">
        <v>23.55</v>
      </c>
      <c r="FF19" s="350">
        <f t="shared" si="5"/>
        <v>33.202</v>
      </c>
      <c r="FG19" s="359"/>
      <c r="FH19" s="102"/>
      <c r="FK19" s="136"/>
      <c r="FL19" s="304"/>
      <c r="FO19" s="102"/>
      <c r="FP19" s="351" t="s">
        <v>3261</v>
      </c>
      <c r="FQ19" s="298" t="s">
        <v>425</v>
      </c>
      <c r="FR19" s="349">
        <v>14.376</v>
      </c>
      <c r="FS19" s="349">
        <v>15.899</v>
      </c>
      <c r="FT19" s="350">
        <f t="shared" si="7"/>
        <v>15.899</v>
      </c>
      <c r="FZ19" s="795" t="s">
        <v>3261</v>
      </c>
      <c r="GA19" s="792" t="s">
        <v>449</v>
      </c>
      <c r="GB19" s="786">
        <v>13</v>
      </c>
      <c r="GC19" s="790" t="s">
        <v>2825</v>
      </c>
      <c r="GD19" s="806" t="s">
        <v>2726</v>
      </c>
      <c r="GF19" s="351" t="s">
        <v>3261</v>
      </c>
      <c r="GG19" s="298" t="s">
        <v>1690</v>
      </c>
      <c r="GH19" s="763" t="s">
        <v>2258</v>
      </c>
      <c r="GI19" s="763" t="s">
        <v>2259</v>
      </c>
      <c r="GJ19" s="299" t="s">
        <v>2259</v>
      </c>
      <c r="GN19" s="103"/>
      <c r="GO19" s="102"/>
      <c r="GP19" s="102"/>
      <c r="GR19" s="136"/>
      <c r="GS19" s="136"/>
      <c r="GT19" s="351" t="s">
        <v>3261</v>
      </c>
      <c r="GU19" s="772" t="s">
        <v>2320</v>
      </c>
      <c r="GV19" s="729">
        <v>20.886</v>
      </c>
      <c r="GW19" s="729">
        <v>20.751</v>
      </c>
      <c r="GX19" s="734" t="s">
        <v>3243</v>
      </c>
      <c r="HC19" s="333"/>
      <c r="HD19" s="304"/>
      <c r="HF19" s="304"/>
      <c r="HH19" s="855" t="s">
        <v>3261</v>
      </c>
      <c r="HI19" s="857" t="s">
        <v>209</v>
      </c>
      <c r="HJ19" s="858">
        <v>49.837</v>
      </c>
      <c r="HK19" s="858">
        <v>48.161</v>
      </c>
      <c r="HL19" s="860">
        <v>49.837</v>
      </c>
      <c r="HV19" s="346" t="s">
        <v>3261</v>
      </c>
      <c r="HW19" s="792" t="s">
        <v>2829</v>
      </c>
      <c r="HX19" s="833">
        <v>16.212</v>
      </c>
      <c r="HY19" s="833">
        <v>16.631</v>
      </c>
      <c r="HZ19" s="837">
        <f t="shared" si="11"/>
        <v>16.631</v>
      </c>
      <c r="IA19" s="216"/>
      <c r="IE19" s="342"/>
      <c r="IF19" s="408" t="s">
        <v>433</v>
      </c>
      <c r="IG19" s="1543" t="s">
        <v>2838</v>
      </c>
      <c r="IH19" s="1544"/>
      <c r="IK19" s="102"/>
      <c r="IL19" s="102"/>
      <c r="IM19" s="102"/>
      <c r="IN19" s="102"/>
      <c r="IO19" s="102"/>
    </row>
    <row r="20" spans="1:249" ht="13.5" customHeight="1">
      <c r="A20" s="409" t="s">
        <v>3249</v>
      </c>
      <c r="B20" s="461" t="s">
        <v>203</v>
      </c>
      <c r="C20" s="462">
        <v>12</v>
      </c>
      <c r="D20" s="462">
        <v>14</v>
      </c>
      <c r="E20" s="462">
        <v>14</v>
      </c>
      <c r="F20" s="462">
        <v>13</v>
      </c>
      <c r="G20" s="462">
        <v>12</v>
      </c>
      <c r="H20" s="462">
        <v>8</v>
      </c>
      <c r="I20" s="462">
        <v>10</v>
      </c>
      <c r="J20" s="462">
        <v>0</v>
      </c>
      <c r="K20" s="462">
        <v>0</v>
      </c>
      <c r="L20" s="466">
        <f t="shared" si="18"/>
        <v>83</v>
      </c>
      <c r="M20" s="460" t="s">
        <v>3249</v>
      </c>
      <c r="N20" s="461" t="s">
        <v>193</v>
      </c>
      <c r="O20" s="462">
        <v>11</v>
      </c>
      <c r="P20" s="462">
        <v>8</v>
      </c>
      <c r="Q20" s="462">
        <v>3</v>
      </c>
      <c r="R20" s="462">
        <v>17</v>
      </c>
      <c r="S20" s="462">
        <v>17</v>
      </c>
      <c r="T20" s="462">
        <v>9</v>
      </c>
      <c r="U20" s="462">
        <v>11</v>
      </c>
      <c r="V20" s="462">
        <v>0</v>
      </c>
      <c r="W20" s="462">
        <v>0</v>
      </c>
      <c r="X20" s="463">
        <f t="shared" si="19"/>
        <v>76</v>
      </c>
      <c r="Z20" s="218" t="s">
        <v>3326</v>
      </c>
      <c r="AA20" s="306" t="s">
        <v>209</v>
      </c>
      <c r="AB20" s="244">
        <v>43.31</v>
      </c>
      <c r="AC20" s="650">
        <v>0</v>
      </c>
      <c r="AD20" s="246">
        <f t="shared" si="0"/>
        <v>43.31</v>
      </c>
      <c r="AE20" s="745" t="s">
        <v>231</v>
      </c>
      <c r="AF20" s="244">
        <v>53.01</v>
      </c>
      <c r="AG20" s="650">
        <v>10</v>
      </c>
      <c r="AH20" s="246">
        <f t="shared" si="1"/>
        <v>63.01</v>
      </c>
      <c r="AJ20" s="409" t="s">
        <v>3326</v>
      </c>
      <c r="AK20" s="410" t="s">
        <v>99</v>
      </c>
      <c r="AL20" s="411" t="s">
        <v>100</v>
      </c>
      <c r="AM20" s="412">
        <v>9</v>
      </c>
      <c r="AN20" s="413" t="s">
        <v>101</v>
      </c>
      <c r="AP20" s="409" t="s">
        <v>3326</v>
      </c>
      <c r="AQ20" s="243" t="s">
        <v>289</v>
      </c>
      <c r="AR20" s="746">
        <v>69</v>
      </c>
      <c r="AS20" s="243" t="s">
        <v>290</v>
      </c>
      <c r="AT20" s="747" t="s">
        <v>291</v>
      </c>
      <c r="AU20" s="388"/>
      <c r="AZ20" s="409" t="s">
        <v>3326</v>
      </c>
      <c r="BA20" s="411" t="s">
        <v>465</v>
      </c>
      <c r="BB20" s="411" t="s">
        <v>464</v>
      </c>
      <c r="BC20" s="413" t="s">
        <v>491</v>
      </c>
      <c r="BE20" s="469" t="s">
        <v>435</v>
      </c>
      <c r="BF20" s="1546" t="s">
        <v>3276</v>
      </c>
      <c r="BG20" s="1558"/>
      <c r="BH20" s="1546" t="s">
        <v>3296</v>
      </c>
      <c r="BI20" s="1557"/>
      <c r="BJ20" s="1558"/>
      <c r="BL20" s="470"/>
      <c r="BQ20" s="409" t="s">
        <v>3326</v>
      </c>
      <c r="BR20" s="243" t="s">
        <v>522</v>
      </c>
      <c r="BS20" s="243" t="s">
        <v>523</v>
      </c>
      <c r="BT20" s="747" t="s">
        <v>600</v>
      </c>
      <c r="BV20" s="307" t="s">
        <v>3326</v>
      </c>
      <c r="BW20" s="306" t="s">
        <v>426</v>
      </c>
      <c r="BX20" s="349">
        <v>17.59</v>
      </c>
      <c r="BY20" s="349">
        <v>15.773</v>
      </c>
      <c r="BZ20" s="350">
        <v>15.773</v>
      </c>
      <c r="CF20" s="307" t="s">
        <v>3326</v>
      </c>
      <c r="CG20" s="306" t="s">
        <v>1642</v>
      </c>
      <c r="CH20" s="306" t="s">
        <v>368</v>
      </c>
      <c r="CI20" s="299" t="s">
        <v>1615</v>
      </c>
      <c r="CK20" s="218" t="s">
        <v>3326</v>
      </c>
      <c r="CL20" s="247" t="s">
        <v>222</v>
      </c>
      <c r="CM20" s="423">
        <v>75.68</v>
      </c>
      <c r="CN20" s="245">
        <v>0</v>
      </c>
      <c r="CO20" s="244">
        <f t="shared" si="16"/>
        <v>75.68</v>
      </c>
      <c r="CP20" s="423" t="s">
        <v>1653</v>
      </c>
      <c r="CQ20" s="245">
        <v>0</v>
      </c>
      <c r="CR20" s="423" t="s">
        <v>1653</v>
      </c>
      <c r="CS20" s="246">
        <f t="shared" si="2"/>
        <v>75.68</v>
      </c>
      <c r="CU20" s="219" t="s">
        <v>3326</v>
      </c>
      <c r="CV20" s="319" t="s">
        <v>208</v>
      </c>
      <c r="CW20" s="487">
        <v>73.13</v>
      </c>
      <c r="CX20" s="487" t="s">
        <v>1653</v>
      </c>
      <c r="CY20" s="265">
        <f>MIN(CW20:CX20)</f>
        <v>73.13</v>
      </c>
      <c r="CZ20" s="403"/>
      <c r="DA20" s="218" t="s">
        <v>3252</v>
      </c>
      <c r="DB20" s="486" t="s">
        <v>1799</v>
      </c>
      <c r="DC20" s="244" t="s">
        <v>1653</v>
      </c>
      <c r="DD20" s="245">
        <v>0</v>
      </c>
      <c r="DE20" s="246" t="s">
        <v>1653</v>
      </c>
      <c r="DG20" s="480" t="s">
        <v>3254</v>
      </c>
      <c r="DH20" s="483" t="s">
        <v>1838</v>
      </c>
      <c r="DI20" s="484" t="s">
        <v>200</v>
      </c>
      <c r="DJ20" s="485">
        <v>4</v>
      </c>
      <c r="DK20" s="432" t="s">
        <v>1653</v>
      </c>
      <c r="DL20" s="475">
        <v>8</v>
      </c>
      <c r="DM20" s="346" t="s">
        <v>1653</v>
      </c>
      <c r="DN20" s="476">
        <v>8</v>
      </c>
      <c r="DO20" s="432" t="s">
        <v>1653</v>
      </c>
      <c r="DP20" s="475">
        <v>8</v>
      </c>
      <c r="DQ20" s="525">
        <f t="shared" si="20"/>
        <v>28</v>
      </c>
      <c r="DS20" s="307" t="s">
        <v>3326</v>
      </c>
      <c r="DT20" s="306" t="s">
        <v>302</v>
      </c>
      <c r="DU20" s="349">
        <v>15.334</v>
      </c>
      <c r="DV20" s="349">
        <v>15.485</v>
      </c>
      <c r="DW20" s="350">
        <f t="shared" si="3"/>
        <v>15.485</v>
      </c>
      <c r="EB20" s="757"/>
      <c r="EG20" s="297" t="s">
        <v>3326</v>
      </c>
      <c r="EH20" s="298" t="s">
        <v>1723</v>
      </c>
      <c r="EI20" s="298" t="s">
        <v>1745</v>
      </c>
      <c r="EJ20" s="299" t="s">
        <v>1768</v>
      </c>
      <c r="EO20" s="307" t="s">
        <v>3244</v>
      </c>
      <c r="EP20" s="306" t="s">
        <v>1691</v>
      </c>
      <c r="EQ20" s="299" t="s">
        <v>2013</v>
      </c>
      <c r="ER20" s="464"/>
      <c r="ES20" s="333"/>
      <c r="EU20" s="218" t="s">
        <v>3336</v>
      </c>
      <c r="EV20" s="247" t="s">
        <v>219</v>
      </c>
      <c r="EW20" s="246" t="s">
        <v>3243</v>
      </c>
      <c r="EX20" s="218" t="s">
        <v>3246</v>
      </c>
      <c r="EY20" s="247" t="s">
        <v>204</v>
      </c>
      <c r="EZ20" s="255" t="s">
        <v>1653</v>
      </c>
      <c r="FA20" s="333"/>
      <c r="FB20" s="218" t="s">
        <v>3326</v>
      </c>
      <c r="FC20" s="486" t="s">
        <v>227</v>
      </c>
      <c r="FD20" s="349">
        <v>34.554</v>
      </c>
      <c r="FE20" s="349">
        <v>32.212</v>
      </c>
      <c r="FF20" s="350">
        <f t="shared" si="5"/>
        <v>34.554</v>
      </c>
      <c r="FG20" s="359"/>
      <c r="FH20" s="102"/>
      <c r="FK20" s="136"/>
      <c r="FL20" s="304"/>
      <c r="FO20" s="102"/>
      <c r="FP20" s="351" t="s">
        <v>3326</v>
      </c>
      <c r="FQ20" s="298" t="s">
        <v>1691</v>
      </c>
      <c r="FR20" s="349">
        <v>14.918</v>
      </c>
      <c r="FS20" s="349">
        <v>16.028</v>
      </c>
      <c r="FT20" s="350">
        <f t="shared" si="7"/>
        <v>16.028</v>
      </c>
      <c r="FZ20" s="795" t="s">
        <v>3326</v>
      </c>
      <c r="GA20" s="789" t="s">
        <v>3375</v>
      </c>
      <c r="GB20" s="786">
        <v>43</v>
      </c>
      <c r="GC20" s="785" t="s">
        <v>2719</v>
      </c>
      <c r="GD20" s="806" t="s">
        <v>2727</v>
      </c>
      <c r="GF20" s="351" t="s">
        <v>3326</v>
      </c>
      <c r="GG20" s="298" t="s">
        <v>1685</v>
      </c>
      <c r="GH20" s="763" t="s">
        <v>2260</v>
      </c>
      <c r="GI20" s="763" t="s">
        <v>2261</v>
      </c>
      <c r="GJ20" s="299" t="s">
        <v>2260</v>
      </c>
      <c r="GN20" s="103"/>
      <c r="GO20" s="102"/>
      <c r="GP20" s="102"/>
      <c r="GR20" s="136"/>
      <c r="GS20" s="136"/>
      <c r="GT20" s="351" t="s">
        <v>3326</v>
      </c>
      <c r="GU20" s="772" t="s">
        <v>2319</v>
      </c>
      <c r="GV20" s="729">
        <v>38.234</v>
      </c>
      <c r="GW20" s="729">
        <v>32.856</v>
      </c>
      <c r="GX20" s="734" t="s">
        <v>3243</v>
      </c>
      <c r="HC20" s="333"/>
      <c r="HD20" s="304"/>
      <c r="HF20" s="304"/>
      <c r="HG20" s="103"/>
      <c r="HH20" s="855" t="s">
        <v>3326</v>
      </c>
      <c r="HI20" s="857" t="s">
        <v>2182</v>
      </c>
      <c r="HJ20" s="858">
        <v>55.943</v>
      </c>
      <c r="HK20" s="858">
        <v>56.361</v>
      </c>
      <c r="HL20" s="860">
        <v>56.361</v>
      </c>
      <c r="HM20" s="103"/>
      <c r="HN20" s="304"/>
      <c r="HO20" s="304"/>
      <c r="HP20" s="304"/>
      <c r="HQ20" s="103"/>
      <c r="HR20" s="103"/>
      <c r="HS20" s="103"/>
      <c r="HT20" s="103"/>
      <c r="HU20" s="103"/>
      <c r="HV20" s="346" t="s">
        <v>3326</v>
      </c>
      <c r="HW20" s="792" t="s">
        <v>1684</v>
      </c>
      <c r="HX20" s="833">
        <v>16.086</v>
      </c>
      <c r="HY20" s="833">
        <v>16.907</v>
      </c>
      <c r="HZ20" s="837">
        <f t="shared" si="11"/>
        <v>16.907</v>
      </c>
      <c r="IA20" s="216"/>
      <c r="IE20" s="342"/>
      <c r="IF20" s="408" t="s">
        <v>434</v>
      </c>
      <c r="IG20" s="1543" t="s">
        <v>2073</v>
      </c>
      <c r="IH20" s="1544"/>
      <c r="IK20" s="102"/>
      <c r="IL20" s="102"/>
      <c r="IM20" s="102"/>
      <c r="IN20" s="102"/>
      <c r="IO20" s="102"/>
    </row>
    <row r="21" spans="1:249" ht="13.5" customHeight="1" thickBot="1">
      <c r="A21" s="409" t="s">
        <v>3246</v>
      </c>
      <c r="B21" s="461" t="s">
        <v>200</v>
      </c>
      <c r="C21" s="462">
        <v>19</v>
      </c>
      <c r="D21" s="462">
        <v>4</v>
      </c>
      <c r="E21" s="462">
        <v>6</v>
      </c>
      <c r="F21" s="462">
        <v>12</v>
      </c>
      <c r="G21" s="462">
        <v>20</v>
      </c>
      <c r="H21" s="462">
        <v>10</v>
      </c>
      <c r="I21" s="462">
        <v>14</v>
      </c>
      <c r="J21" s="462">
        <v>0</v>
      </c>
      <c r="K21" s="462">
        <v>0</v>
      </c>
      <c r="L21" s="466">
        <f t="shared" si="18"/>
        <v>85</v>
      </c>
      <c r="M21" s="460" t="s">
        <v>3246</v>
      </c>
      <c r="N21" s="461" t="s">
        <v>207</v>
      </c>
      <c r="O21" s="462">
        <v>19</v>
      </c>
      <c r="P21" s="462">
        <v>14</v>
      </c>
      <c r="Q21" s="462">
        <v>14</v>
      </c>
      <c r="R21" s="462">
        <v>7</v>
      </c>
      <c r="S21" s="462">
        <v>5</v>
      </c>
      <c r="T21" s="462">
        <v>7</v>
      </c>
      <c r="U21" s="462">
        <v>11</v>
      </c>
      <c r="V21" s="462">
        <v>0</v>
      </c>
      <c r="W21" s="462">
        <v>0</v>
      </c>
      <c r="X21" s="463">
        <f t="shared" si="19"/>
        <v>77</v>
      </c>
      <c r="Z21" s="218" t="s">
        <v>3257</v>
      </c>
      <c r="AA21" s="306" t="s">
        <v>220</v>
      </c>
      <c r="AB21" s="244">
        <v>43.31</v>
      </c>
      <c r="AC21" s="650">
        <v>0</v>
      </c>
      <c r="AD21" s="246">
        <f t="shared" si="0"/>
        <v>43.31</v>
      </c>
      <c r="AE21" s="745" t="s">
        <v>199</v>
      </c>
      <c r="AF21" s="244">
        <v>54.16</v>
      </c>
      <c r="AG21" s="650">
        <v>10</v>
      </c>
      <c r="AH21" s="246">
        <f t="shared" si="1"/>
        <v>64.16</v>
      </c>
      <c r="AJ21" s="409" t="s">
        <v>3257</v>
      </c>
      <c r="AK21" s="410" t="s">
        <v>102</v>
      </c>
      <c r="AL21" s="411" t="s">
        <v>77</v>
      </c>
      <c r="AM21" s="412">
        <v>1</v>
      </c>
      <c r="AN21" s="413" t="s">
        <v>103</v>
      </c>
      <c r="AP21" s="409" t="s">
        <v>3257</v>
      </c>
      <c r="AQ21" s="243" t="s">
        <v>292</v>
      </c>
      <c r="AR21" s="746">
        <v>77</v>
      </c>
      <c r="AS21" s="243" t="s">
        <v>284</v>
      </c>
      <c r="AT21" s="747" t="s">
        <v>293</v>
      </c>
      <c r="AU21" s="388"/>
      <c r="AZ21" s="488" t="s">
        <v>3257</v>
      </c>
      <c r="BA21" s="489" t="s">
        <v>466</v>
      </c>
      <c r="BB21" s="489" t="s">
        <v>457</v>
      </c>
      <c r="BC21" s="490" t="s">
        <v>42</v>
      </c>
      <c r="BQ21" s="409" t="s">
        <v>3257</v>
      </c>
      <c r="BR21" s="243" t="s">
        <v>524</v>
      </c>
      <c r="BS21" s="243" t="s">
        <v>525</v>
      </c>
      <c r="BT21" s="747" t="s">
        <v>601</v>
      </c>
      <c r="BV21" s="307" t="s">
        <v>3257</v>
      </c>
      <c r="BW21" s="306" t="s">
        <v>1588</v>
      </c>
      <c r="BX21" s="349">
        <v>19.1</v>
      </c>
      <c r="BY21" s="349">
        <v>17.103</v>
      </c>
      <c r="BZ21" s="350">
        <v>19.1</v>
      </c>
      <c r="CF21" s="307" t="s">
        <v>3257</v>
      </c>
      <c r="CG21" s="306" t="s">
        <v>1643</v>
      </c>
      <c r="CH21" s="306" t="s">
        <v>1628</v>
      </c>
      <c r="CI21" s="299" t="s">
        <v>1616</v>
      </c>
      <c r="CK21" s="218" t="s">
        <v>3257</v>
      </c>
      <c r="CL21" s="247" t="s">
        <v>204</v>
      </c>
      <c r="CM21" s="423">
        <v>78.37</v>
      </c>
      <c r="CN21" s="245">
        <v>0</v>
      </c>
      <c r="CO21" s="244">
        <f t="shared" si="16"/>
        <v>78.37</v>
      </c>
      <c r="CP21" s="423" t="s">
        <v>1653</v>
      </c>
      <c r="CQ21" s="245">
        <v>0</v>
      </c>
      <c r="CR21" s="423" t="s">
        <v>1653</v>
      </c>
      <c r="CS21" s="246">
        <f t="shared" si="2"/>
        <v>78.37</v>
      </c>
      <c r="CU21" s="218" t="s">
        <v>3257</v>
      </c>
      <c r="CV21" s="247" t="s">
        <v>219</v>
      </c>
      <c r="CW21" s="248">
        <v>76.9</v>
      </c>
      <c r="CX21" s="248" t="s">
        <v>1653</v>
      </c>
      <c r="CY21" s="246">
        <f>MIN(CW21:CX21)</f>
        <v>76.9</v>
      </c>
      <c r="CZ21" s="403"/>
      <c r="DA21" s="218" t="s">
        <v>3252</v>
      </c>
      <c r="DB21" s="486" t="s">
        <v>218</v>
      </c>
      <c r="DC21" s="244" t="s">
        <v>1653</v>
      </c>
      <c r="DD21" s="245">
        <v>0</v>
      </c>
      <c r="DE21" s="246" t="s">
        <v>1653</v>
      </c>
      <c r="DG21" s="480" t="s">
        <v>3251</v>
      </c>
      <c r="DH21" s="298" t="s">
        <v>1825</v>
      </c>
      <c r="DI21" s="484" t="s">
        <v>1823</v>
      </c>
      <c r="DJ21" s="474">
        <v>16</v>
      </c>
      <c r="DK21" s="432">
        <v>23.7</v>
      </c>
      <c r="DL21" s="475">
        <v>3</v>
      </c>
      <c r="DM21" s="297">
        <v>4</v>
      </c>
      <c r="DN21" s="476" t="s">
        <v>1831</v>
      </c>
      <c r="DO21" s="432">
        <v>19.86</v>
      </c>
      <c r="DP21" s="475">
        <v>4</v>
      </c>
      <c r="DQ21" s="525">
        <f t="shared" si="20"/>
        <v>29</v>
      </c>
      <c r="DS21" s="307" t="s">
        <v>3257</v>
      </c>
      <c r="DT21" s="306" t="s">
        <v>1698</v>
      </c>
      <c r="DU21" s="349">
        <v>15.462</v>
      </c>
      <c r="DV21" s="349">
        <v>15.495</v>
      </c>
      <c r="DW21" s="350">
        <f t="shared" si="3"/>
        <v>15.495</v>
      </c>
      <c r="EG21" s="297" t="s">
        <v>3257</v>
      </c>
      <c r="EH21" s="298" t="s">
        <v>1724</v>
      </c>
      <c r="EI21" s="298" t="s">
        <v>1743</v>
      </c>
      <c r="EJ21" s="299" t="s">
        <v>1769</v>
      </c>
      <c r="EO21" s="307" t="s">
        <v>3248</v>
      </c>
      <c r="EP21" s="306" t="s">
        <v>1964</v>
      </c>
      <c r="EQ21" s="308" t="s">
        <v>2014</v>
      </c>
      <c r="ER21" s="464"/>
      <c r="ES21" s="333"/>
      <c r="EU21" s="218" t="s">
        <v>3336</v>
      </c>
      <c r="EV21" s="247" t="s">
        <v>218</v>
      </c>
      <c r="EW21" s="246" t="s">
        <v>3243</v>
      </c>
      <c r="EX21" s="218" t="s">
        <v>3246</v>
      </c>
      <c r="EY21" s="247" t="s">
        <v>206</v>
      </c>
      <c r="EZ21" s="255" t="s">
        <v>1653</v>
      </c>
      <c r="FA21" s="333"/>
      <c r="FB21" s="218" t="s">
        <v>3257</v>
      </c>
      <c r="FC21" s="486" t="s">
        <v>211</v>
      </c>
      <c r="FD21" s="349">
        <v>34.67</v>
      </c>
      <c r="FE21" s="349">
        <v>30.39</v>
      </c>
      <c r="FF21" s="350">
        <f t="shared" si="5"/>
        <v>34.67</v>
      </c>
      <c r="FG21" s="359"/>
      <c r="FH21" s="102"/>
      <c r="FK21" s="136"/>
      <c r="FL21" s="304"/>
      <c r="FO21" s="102"/>
      <c r="FP21" s="351" t="s">
        <v>3257</v>
      </c>
      <c r="FQ21" s="298" t="s">
        <v>1689</v>
      </c>
      <c r="FR21" s="349">
        <v>15.669</v>
      </c>
      <c r="FS21" s="349">
        <v>16.051</v>
      </c>
      <c r="FT21" s="350">
        <f t="shared" si="7"/>
        <v>16.051</v>
      </c>
      <c r="FZ21" s="795" t="s">
        <v>3257</v>
      </c>
      <c r="GA21" s="785" t="s">
        <v>2728</v>
      </c>
      <c r="GB21" s="786">
        <v>9</v>
      </c>
      <c r="GC21" s="790" t="s">
        <v>2825</v>
      </c>
      <c r="GD21" s="806" t="s">
        <v>2729</v>
      </c>
      <c r="GF21" s="351" t="s">
        <v>3257</v>
      </c>
      <c r="GG21" s="298" t="s">
        <v>1694</v>
      </c>
      <c r="GH21" s="763" t="s">
        <v>2262</v>
      </c>
      <c r="GI21" s="763" t="s">
        <v>2263</v>
      </c>
      <c r="GJ21" s="299" t="s">
        <v>2263</v>
      </c>
      <c r="GN21" s="103"/>
      <c r="GO21" s="102"/>
      <c r="GP21" s="102"/>
      <c r="GR21" s="136"/>
      <c r="GS21" s="136"/>
      <c r="GT21" s="351" t="s">
        <v>3257</v>
      </c>
      <c r="GU21" s="772" t="s">
        <v>1944</v>
      </c>
      <c r="GV21" s="729">
        <v>73.542</v>
      </c>
      <c r="GW21" s="729" t="s">
        <v>3243</v>
      </c>
      <c r="GX21" s="734" t="s">
        <v>3243</v>
      </c>
      <c r="HC21" s="333"/>
      <c r="HD21" s="304"/>
      <c r="HF21" s="304"/>
      <c r="HH21" s="856" t="s">
        <v>3257</v>
      </c>
      <c r="HI21" s="861" t="s">
        <v>1575</v>
      </c>
      <c r="HJ21" s="862">
        <v>64.941</v>
      </c>
      <c r="HK21" s="862">
        <v>64.833</v>
      </c>
      <c r="HL21" s="863">
        <v>64.941</v>
      </c>
      <c r="HV21" s="346" t="s">
        <v>3257</v>
      </c>
      <c r="HW21" s="792" t="s">
        <v>2187</v>
      </c>
      <c r="HX21" s="833">
        <v>17.034</v>
      </c>
      <c r="HY21" s="833">
        <v>16.461</v>
      </c>
      <c r="HZ21" s="837">
        <f t="shared" si="11"/>
        <v>17.034</v>
      </c>
      <c r="IA21" s="216"/>
      <c r="IF21" s="408" t="s">
        <v>435</v>
      </c>
      <c r="IG21" s="1543" t="s">
        <v>3343</v>
      </c>
      <c r="IH21" s="1544"/>
      <c r="IK21" s="102"/>
      <c r="IL21" s="102"/>
      <c r="IM21" s="102"/>
      <c r="IN21" s="102"/>
      <c r="IO21" s="102"/>
    </row>
    <row r="22" spans="1:249" ht="13.5" customHeight="1" thickBot="1">
      <c r="A22" s="409" t="s">
        <v>3260</v>
      </c>
      <c r="B22" s="461" t="s">
        <v>204</v>
      </c>
      <c r="C22" s="462">
        <v>8</v>
      </c>
      <c r="D22" s="462">
        <v>16</v>
      </c>
      <c r="E22" s="462">
        <v>10</v>
      </c>
      <c r="F22" s="462">
        <v>19</v>
      </c>
      <c r="G22" s="462">
        <v>20</v>
      </c>
      <c r="H22" s="462">
        <v>14</v>
      </c>
      <c r="I22" s="462">
        <v>8</v>
      </c>
      <c r="J22" s="462">
        <v>0</v>
      </c>
      <c r="K22" s="462">
        <v>0</v>
      </c>
      <c r="L22" s="466">
        <f t="shared" si="18"/>
        <v>95</v>
      </c>
      <c r="M22" s="460" t="s">
        <v>3260</v>
      </c>
      <c r="N22" s="461" t="s">
        <v>199</v>
      </c>
      <c r="O22" s="462">
        <v>17</v>
      </c>
      <c r="P22" s="462">
        <v>20</v>
      </c>
      <c r="Q22" s="462">
        <v>20</v>
      </c>
      <c r="R22" s="462">
        <v>4</v>
      </c>
      <c r="S22" s="462">
        <v>9</v>
      </c>
      <c r="T22" s="462">
        <v>3</v>
      </c>
      <c r="U22" s="462">
        <v>11</v>
      </c>
      <c r="V22" s="462">
        <v>0</v>
      </c>
      <c r="W22" s="462">
        <v>0</v>
      </c>
      <c r="X22" s="463">
        <f t="shared" si="19"/>
        <v>84</v>
      </c>
      <c r="Z22" s="218" t="s">
        <v>3256</v>
      </c>
      <c r="AA22" s="410" t="s">
        <v>228</v>
      </c>
      <c r="AB22" s="244">
        <v>44.15</v>
      </c>
      <c r="AC22" s="650">
        <v>0</v>
      </c>
      <c r="AD22" s="246">
        <f t="shared" si="0"/>
        <v>44.15</v>
      </c>
      <c r="AE22" s="745" t="s">
        <v>220</v>
      </c>
      <c r="AF22" s="244">
        <v>45.28</v>
      </c>
      <c r="AG22" s="650">
        <v>20</v>
      </c>
      <c r="AH22" s="246">
        <f t="shared" si="1"/>
        <v>65.28</v>
      </c>
      <c r="AJ22" s="409" t="s">
        <v>3256</v>
      </c>
      <c r="AK22" s="410" t="s">
        <v>3375</v>
      </c>
      <c r="AL22" s="411" t="s">
        <v>104</v>
      </c>
      <c r="AM22" s="412">
        <v>23</v>
      </c>
      <c r="AN22" s="413" t="s">
        <v>105</v>
      </c>
      <c r="AP22" s="409" t="s">
        <v>3256</v>
      </c>
      <c r="AQ22" s="306" t="s">
        <v>294</v>
      </c>
      <c r="AR22" s="491">
        <v>43</v>
      </c>
      <c r="AS22" s="306" t="s">
        <v>295</v>
      </c>
      <c r="AT22" s="299" t="s">
        <v>296</v>
      </c>
      <c r="AU22" s="388"/>
      <c r="AV22" s="103"/>
      <c r="AW22" s="103"/>
      <c r="AX22" s="239"/>
      <c r="AY22" s="103"/>
      <c r="AZ22" s="492" t="s">
        <v>468</v>
      </c>
      <c r="BA22" s="388"/>
      <c r="BB22" s="344" t="s">
        <v>3377</v>
      </c>
      <c r="BC22" s="493" t="s">
        <v>3264</v>
      </c>
      <c r="BD22" s="103"/>
      <c r="BQ22" s="409" t="s">
        <v>3256</v>
      </c>
      <c r="BR22" s="243" t="s">
        <v>526</v>
      </c>
      <c r="BS22" s="754" t="s">
        <v>3308</v>
      </c>
      <c r="BT22" s="747" t="s">
        <v>602</v>
      </c>
      <c r="BV22" s="307" t="s">
        <v>3256</v>
      </c>
      <c r="BW22" s="306" t="s">
        <v>232</v>
      </c>
      <c r="BX22" s="349">
        <v>19.049</v>
      </c>
      <c r="BY22" s="349">
        <v>20.038</v>
      </c>
      <c r="BZ22" s="350">
        <v>20.038</v>
      </c>
      <c r="CF22" s="307" t="s">
        <v>3256</v>
      </c>
      <c r="CG22" s="306" t="s">
        <v>1644</v>
      </c>
      <c r="CH22" s="306" t="s">
        <v>256</v>
      </c>
      <c r="CI22" s="299" t="s">
        <v>1617</v>
      </c>
      <c r="CK22" s="218" t="s">
        <v>3256</v>
      </c>
      <c r="CL22" s="247" t="s">
        <v>230</v>
      </c>
      <c r="CM22" s="423">
        <v>79.18</v>
      </c>
      <c r="CN22" s="245">
        <v>0</v>
      </c>
      <c r="CO22" s="244">
        <f t="shared" si="16"/>
        <v>79.18</v>
      </c>
      <c r="CP22" s="423" t="s">
        <v>1653</v>
      </c>
      <c r="CQ22" s="245">
        <v>0</v>
      </c>
      <c r="CR22" s="423" t="s">
        <v>1653</v>
      </c>
      <c r="CS22" s="246">
        <f t="shared" si="2"/>
        <v>79.18</v>
      </c>
      <c r="CU22" s="218" t="s">
        <v>3256</v>
      </c>
      <c r="CV22" s="247" t="s">
        <v>227</v>
      </c>
      <c r="CW22" s="248" t="s">
        <v>3243</v>
      </c>
      <c r="CX22" s="248" t="s">
        <v>1653</v>
      </c>
      <c r="CY22" s="246" t="s">
        <v>3243</v>
      </c>
      <c r="CZ22" s="403"/>
      <c r="DA22" s="218" t="s">
        <v>3252</v>
      </c>
      <c r="DB22" s="486" t="s">
        <v>199</v>
      </c>
      <c r="DC22" s="244" t="s">
        <v>1653</v>
      </c>
      <c r="DD22" s="245">
        <v>0</v>
      </c>
      <c r="DE22" s="246" t="s">
        <v>1653</v>
      </c>
      <c r="DG22" s="480" t="s">
        <v>3255</v>
      </c>
      <c r="DH22" s="483" t="s">
        <v>1839</v>
      </c>
      <c r="DI22" s="484" t="s">
        <v>200</v>
      </c>
      <c r="DJ22" s="485">
        <v>5</v>
      </c>
      <c r="DK22" s="432" t="s">
        <v>1653</v>
      </c>
      <c r="DL22" s="475">
        <v>8</v>
      </c>
      <c r="DM22" s="346" t="s">
        <v>1653</v>
      </c>
      <c r="DN22" s="476">
        <v>8</v>
      </c>
      <c r="DO22" s="432" t="s">
        <v>1653</v>
      </c>
      <c r="DP22" s="475">
        <v>8</v>
      </c>
      <c r="DQ22" s="525">
        <f t="shared" si="20"/>
        <v>29</v>
      </c>
      <c r="DS22" s="307" t="s">
        <v>3256</v>
      </c>
      <c r="DT22" s="306" t="s">
        <v>425</v>
      </c>
      <c r="DU22" s="349">
        <v>15.54</v>
      </c>
      <c r="DV22" s="349">
        <v>15.311</v>
      </c>
      <c r="DW22" s="350">
        <f t="shared" si="3"/>
        <v>15.54</v>
      </c>
      <c r="EG22" s="297" t="s">
        <v>3256</v>
      </c>
      <c r="EH22" s="298" t="s">
        <v>1725</v>
      </c>
      <c r="EI22" s="298" t="s">
        <v>338</v>
      </c>
      <c r="EJ22" s="299" t="s">
        <v>1770</v>
      </c>
      <c r="EO22" s="307" t="s">
        <v>3247</v>
      </c>
      <c r="EP22" s="306" t="s">
        <v>1965</v>
      </c>
      <c r="EQ22" s="308" t="s">
        <v>2015</v>
      </c>
      <c r="ER22" s="464"/>
      <c r="ES22" s="333"/>
      <c r="EU22" s="218" t="s">
        <v>3336</v>
      </c>
      <c r="EV22" s="247" t="s">
        <v>214</v>
      </c>
      <c r="EW22" s="246" t="s">
        <v>3243</v>
      </c>
      <c r="EX22" s="218" t="s">
        <v>3246</v>
      </c>
      <c r="EY22" s="247" t="s">
        <v>220</v>
      </c>
      <c r="EZ22" s="255" t="s">
        <v>1653</v>
      </c>
      <c r="FA22" s="333"/>
      <c r="FB22" s="259" t="s">
        <v>3256</v>
      </c>
      <c r="FC22" s="592" t="s">
        <v>2194</v>
      </c>
      <c r="FD22" s="354">
        <v>21.654</v>
      </c>
      <c r="FE22" s="454">
        <v>21.622</v>
      </c>
      <c r="FF22" s="356" t="s">
        <v>3243</v>
      </c>
      <c r="FG22" s="359"/>
      <c r="FH22" s="102"/>
      <c r="FK22" s="136"/>
      <c r="FL22" s="304"/>
      <c r="FO22" s="102"/>
      <c r="FP22" s="758" t="s">
        <v>3256</v>
      </c>
      <c r="FQ22" s="316" t="s">
        <v>1589</v>
      </c>
      <c r="FR22" s="418">
        <v>14.396</v>
      </c>
      <c r="FS22" s="418">
        <v>16.521</v>
      </c>
      <c r="FT22" s="419">
        <f t="shared" si="7"/>
        <v>16.521</v>
      </c>
      <c r="FZ22" s="795" t="s">
        <v>3256</v>
      </c>
      <c r="GA22" s="789" t="s">
        <v>2730</v>
      </c>
      <c r="GB22" s="786">
        <v>14</v>
      </c>
      <c r="GC22" s="790" t="s">
        <v>2731</v>
      </c>
      <c r="GD22" s="806" t="s">
        <v>2732</v>
      </c>
      <c r="GF22" s="351" t="s">
        <v>3256</v>
      </c>
      <c r="GG22" s="298" t="s">
        <v>1585</v>
      </c>
      <c r="GH22" s="763" t="s">
        <v>2264</v>
      </c>
      <c r="GI22" s="763" t="s">
        <v>2265</v>
      </c>
      <c r="GJ22" s="299" t="s">
        <v>2264</v>
      </c>
      <c r="GN22" s="103"/>
      <c r="GO22" s="102"/>
      <c r="GP22" s="102"/>
      <c r="GR22" s="136"/>
      <c r="GS22" s="136"/>
      <c r="GT22" s="362" t="s">
        <v>3256</v>
      </c>
      <c r="GU22" s="774" t="s">
        <v>2318</v>
      </c>
      <c r="GV22" s="775" t="s">
        <v>3243</v>
      </c>
      <c r="GW22" s="775" t="s">
        <v>3243</v>
      </c>
      <c r="GX22" s="776" t="s">
        <v>3243</v>
      </c>
      <c r="HC22" s="333"/>
      <c r="HD22" s="304"/>
      <c r="HF22" s="304"/>
      <c r="HG22" s="333"/>
      <c r="HH22" s="333"/>
      <c r="HI22" s="359"/>
      <c r="HM22" s="359"/>
      <c r="HQ22" s="333"/>
      <c r="HR22" s="333"/>
      <c r="HS22" s="333"/>
      <c r="HT22" s="333"/>
      <c r="HU22" s="333"/>
      <c r="HV22" s="346" t="s">
        <v>3256</v>
      </c>
      <c r="HW22" s="792" t="s">
        <v>2177</v>
      </c>
      <c r="HX22" s="833">
        <v>17.215</v>
      </c>
      <c r="HY22" s="833">
        <v>15.455</v>
      </c>
      <c r="HZ22" s="837">
        <f t="shared" si="11"/>
        <v>17.215</v>
      </c>
      <c r="IA22" s="216"/>
      <c r="IE22" s="342"/>
      <c r="IF22" s="388"/>
      <c r="IG22" s="389"/>
      <c r="IH22" s="342"/>
      <c r="II22" s="342"/>
      <c r="IJ22" s="102"/>
      <c r="IK22" s="102"/>
      <c r="IL22" s="102"/>
      <c r="IM22" s="102"/>
      <c r="IN22" s="102"/>
      <c r="IO22" s="102"/>
    </row>
    <row r="23" spans="1:249" ht="13.5" customHeight="1">
      <c r="A23" s="409" t="s">
        <v>3325</v>
      </c>
      <c r="B23" s="461" t="s">
        <v>201</v>
      </c>
      <c r="C23" s="462">
        <v>13</v>
      </c>
      <c r="D23" s="462">
        <v>13</v>
      </c>
      <c r="E23" s="462">
        <v>28</v>
      </c>
      <c r="F23" s="462">
        <v>6</v>
      </c>
      <c r="G23" s="462">
        <v>9</v>
      </c>
      <c r="H23" s="462">
        <v>14</v>
      </c>
      <c r="I23" s="462">
        <v>5</v>
      </c>
      <c r="J23" s="462">
        <v>0</v>
      </c>
      <c r="K23" s="462">
        <v>20</v>
      </c>
      <c r="L23" s="466">
        <f t="shared" si="18"/>
        <v>108</v>
      </c>
      <c r="M23" s="460" t="s">
        <v>3325</v>
      </c>
      <c r="N23" s="461" t="s">
        <v>221</v>
      </c>
      <c r="O23" s="462">
        <v>14</v>
      </c>
      <c r="P23" s="462">
        <v>15</v>
      </c>
      <c r="Q23" s="462">
        <v>17</v>
      </c>
      <c r="R23" s="462">
        <v>16</v>
      </c>
      <c r="S23" s="462">
        <v>6</v>
      </c>
      <c r="T23" s="462">
        <v>6</v>
      </c>
      <c r="U23" s="462">
        <v>11</v>
      </c>
      <c r="V23" s="462">
        <v>0</v>
      </c>
      <c r="W23" s="462">
        <v>0</v>
      </c>
      <c r="X23" s="463">
        <f t="shared" si="19"/>
        <v>85</v>
      </c>
      <c r="Z23" s="218" t="s">
        <v>3338</v>
      </c>
      <c r="AA23" s="306" t="s">
        <v>229</v>
      </c>
      <c r="AB23" s="244">
        <v>44.28</v>
      </c>
      <c r="AC23" s="650">
        <v>0</v>
      </c>
      <c r="AD23" s="246">
        <f t="shared" si="0"/>
        <v>44.28</v>
      </c>
      <c r="AE23" s="745" t="s">
        <v>211</v>
      </c>
      <c r="AF23" s="244">
        <v>35.61</v>
      </c>
      <c r="AG23" s="650">
        <v>30</v>
      </c>
      <c r="AH23" s="246">
        <f t="shared" si="1"/>
        <v>65.61</v>
      </c>
      <c r="AJ23" s="409" t="s">
        <v>3338</v>
      </c>
      <c r="AK23" s="410" t="s">
        <v>106</v>
      </c>
      <c r="AL23" s="411" t="s">
        <v>107</v>
      </c>
      <c r="AM23" s="412">
        <v>21</v>
      </c>
      <c r="AN23" s="413" t="s">
        <v>108</v>
      </c>
      <c r="AP23" s="409" t="s">
        <v>3338</v>
      </c>
      <c r="AQ23" s="243" t="s">
        <v>297</v>
      </c>
      <c r="AR23" s="746">
        <v>24</v>
      </c>
      <c r="AS23" s="243" t="s">
        <v>199</v>
      </c>
      <c r="AT23" s="747" t="s">
        <v>298</v>
      </c>
      <c r="AU23" s="388"/>
      <c r="AZ23" s="409" t="s">
        <v>3244</v>
      </c>
      <c r="BA23" s="411" t="s">
        <v>469</v>
      </c>
      <c r="BB23" s="411" t="s">
        <v>472</v>
      </c>
      <c r="BC23" s="413" t="s">
        <v>492</v>
      </c>
      <c r="BQ23" s="409" t="s">
        <v>3338</v>
      </c>
      <c r="BR23" s="243" t="s">
        <v>527</v>
      </c>
      <c r="BS23" s="243" t="s">
        <v>514</v>
      </c>
      <c r="BT23" s="747" t="s">
        <v>603</v>
      </c>
      <c r="BV23" s="307" t="s">
        <v>3338</v>
      </c>
      <c r="BW23" s="306" t="s">
        <v>425</v>
      </c>
      <c r="BX23" s="349">
        <v>18.976</v>
      </c>
      <c r="BY23" s="349">
        <v>20.108</v>
      </c>
      <c r="BZ23" s="350">
        <v>20.108</v>
      </c>
      <c r="CF23" s="307" t="s">
        <v>3338</v>
      </c>
      <c r="CG23" s="306" t="s">
        <v>1645</v>
      </c>
      <c r="CH23" s="306" t="s">
        <v>1628</v>
      </c>
      <c r="CI23" s="299" t="s">
        <v>1618</v>
      </c>
      <c r="CK23" s="219" t="s">
        <v>3338</v>
      </c>
      <c r="CL23" s="319" t="s">
        <v>208</v>
      </c>
      <c r="CM23" s="494">
        <v>85.28</v>
      </c>
      <c r="CN23" s="263">
        <v>0</v>
      </c>
      <c r="CO23" s="264">
        <f t="shared" si="16"/>
        <v>85.28</v>
      </c>
      <c r="CP23" s="494" t="s">
        <v>1653</v>
      </c>
      <c r="CQ23" s="263">
        <v>0</v>
      </c>
      <c r="CR23" s="494" t="s">
        <v>1653</v>
      </c>
      <c r="CS23" s="265">
        <f t="shared" si="2"/>
        <v>85.28</v>
      </c>
      <c r="CU23" s="218" t="s">
        <v>3256</v>
      </c>
      <c r="CV23" s="247" t="s">
        <v>200</v>
      </c>
      <c r="CW23" s="248" t="s">
        <v>3243</v>
      </c>
      <c r="CX23" s="248" t="s">
        <v>3243</v>
      </c>
      <c r="CY23" s="246" t="s">
        <v>3243</v>
      </c>
      <c r="CZ23" s="403"/>
      <c r="DA23" s="218" t="s">
        <v>3252</v>
      </c>
      <c r="DB23" s="486" t="s">
        <v>201</v>
      </c>
      <c r="DC23" s="244" t="s">
        <v>1653</v>
      </c>
      <c r="DD23" s="245">
        <v>0</v>
      </c>
      <c r="DE23" s="246" t="s">
        <v>1653</v>
      </c>
      <c r="DG23" s="495" t="s">
        <v>3249</v>
      </c>
      <c r="DH23" s="496" t="s">
        <v>1840</v>
      </c>
      <c r="DI23" s="497" t="s">
        <v>208</v>
      </c>
      <c r="DJ23" s="498">
        <v>6</v>
      </c>
      <c r="DK23" s="499" t="s">
        <v>1653</v>
      </c>
      <c r="DL23" s="500">
        <v>8</v>
      </c>
      <c r="DM23" s="501" t="s">
        <v>1653</v>
      </c>
      <c r="DN23" s="502">
        <v>8</v>
      </c>
      <c r="DO23" s="499" t="s">
        <v>1653</v>
      </c>
      <c r="DP23" s="500">
        <v>8</v>
      </c>
      <c r="DQ23" s="759">
        <f t="shared" si="20"/>
        <v>30</v>
      </c>
      <c r="DS23" s="307" t="s">
        <v>3338</v>
      </c>
      <c r="DT23" s="306" t="s">
        <v>218</v>
      </c>
      <c r="DU23" s="349">
        <v>15.19</v>
      </c>
      <c r="DV23" s="349">
        <v>16.16</v>
      </c>
      <c r="DW23" s="350">
        <f t="shared" si="3"/>
        <v>16.16</v>
      </c>
      <c r="EG23" s="297" t="s">
        <v>3338</v>
      </c>
      <c r="EH23" s="298" t="s">
        <v>1726</v>
      </c>
      <c r="EI23" s="298" t="s">
        <v>1747</v>
      </c>
      <c r="EJ23" s="299" t="s">
        <v>152</v>
      </c>
      <c r="EO23" s="307" t="s">
        <v>3245</v>
      </c>
      <c r="EP23" s="306" t="s">
        <v>1966</v>
      </c>
      <c r="EQ23" s="308" t="s">
        <v>2016</v>
      </c>
      <c r="ER23" s="464"/>
      <c r="ES23" s="333"/>
      <c r="EU23" s="218" t="s">
        <v>3336</v>
      </c>
      <c r="EV23" s="247" t="s">
        <v>220</v>
      </c>
      <c r="EW23" s="246" t="s">
        <v>3243</v>
      </c>
      <c r="EX23" s="218" t="s">
        <v>3246</v>
      </c>
      <c r="EY23" s="247" t="s">
        <v>210</v>
      </c>
      <c r="EZ23" s="255" t="s">
        <v>1653</v>
      </c>
      <c r="FA23" s="333"/>
      <c r="FE23" s="465"/>
      <c r="FG23" s="359"/>
      <c r="FH23" s="102"/>
      <c r="FK23" s="136"/>
      <c r="FL23" s="304"/>
      <c r="FO23" s="102"/>
      <c r="FP23" s="351" t="s">
        <v>3338</v>
      </c>
      <c r="FQ23" s="298" t="s">
        <v>1591</v>
      </c>
      <c r="FR23" s="349">
        <v>15.456</v>
      </c>
      <c r="FS23" s="349">
        <v>16.618</v>
      </c>
      <c r="FT23" s="350">
        <f t="shared" si="7"/>
        <v>16.618</v>
      </c>
      <c r="FZ23" s="795" t="s">
        <v>3338</v>
      </c>
      <c r="GA23" s="793" t="s">
        <v>2733</v>
      </c>
      <c r="GB23" s="786">
        <v>57</v>
      </c>
      <c r="GC23" s="792" t="s">
        <v>2734</v>
      </c>
      <c r="GD23" s="806" t="s">
        <v>2735</v>
      </c>
      <c r="GF23" s="351" t="s">
        <v>3338</v>
      </c>
      <c r="GG23" s="298" t="s">
        <v>195</v>
      </c>
      <c r="GH23" s="763" t="s">
        <v>2266</v>
      </c>
      <c r="GI23" s="763" t="s">
        <v>2267</v>
      </c>
      <c r="GJ23" s="299" t="s">
        <v>2267</v>
      </c>
      <c r="GN23" s="103"/>
      <c r="GO23" s="102"/>
      <c r="GP23" s="102"/>
      <c r="GR23" s="136"/>
      <c r="GS23" s="136"/>
      <c r="GT23" s="102"/>
      <c r="HC23" s="333"/>
      <c r="HD23" s="304"/>
      <c r="HF23" s="304"/>
      <c r="HG23" s="333"/>
      <c r="HH23" s="508" t="s">
        <v>225</v>
      </c>
      <c r="HI23" s="305"/>
      <c r="HM23" s="359"/>
      <c r="HQ23" s="333"/>
      <c r="HR23" s="333"/>
      <c r="HS23" s="333"/>
      <c r="HT23" s="333"/>
      <c r="HU23" s="333"/>
      <c r="HV23" s="346" t="s">
        <v>3338</v>
      </c>
      <c r="HW23" s="792" t="s">
        <v>2059</v>
      </c>
      <c r="HX23" s="833">
        <v>17.707</v>
      </c>
      <c r="HY23" s="833">
        <v>18.109</v>
      </c>
      <c r="HZ23" s="837">
        <f t="shared" si="11"/>
        <v>18.109</v>
      </c>
      <c r="IA23" s="216"/>
      <c r="IE23" s="342"/>
      <c r="IF23" s="388"/>
      <c r="IG23" s="389"/>
      <c r="IH23" s="342"/>
      <c r="II23" s="342"/>
      <c r="IJ23" s="102"/>
      <c r="IK23" s="102"/>
      <c r="IL23" s="102"/>
      <c r="IM23" s="102"/>
      <c r="IN23" s="102"/>
      <c r="IO23" s="102"/>
    </row>
    <row r="24" spans="1:249" ht="13.5" customHeight="1">
      <c r="A24" s="409" t="s">
        <v>3252</v>
      </c>
      <c r="B24" s="461" t="s">
        <v>209</v>
      </c>
      <c r="C24" s="462">
        <v>17</v>
      </c>
      <c r="D24" s="462">
        <v>8</v>
      </c>
      <c r="E24" s="462">
        <v>18</v>
      </c>
      <c r="F24" s="462">
        <v>22</v>
      </c>
      <c r="G24" s="462">
        <v>15</v>
      </c>
      <c r="H24" s="462">
        <v>13</v>
      </c>
      <c r="I24" s="462">
        <v>15</v>
      </c>
      <c r="J24" s="462">
        <v>0</v>
      </c>
      <c r="K24" s="462">
        <v>0</v>
      </c>
      <c r="L24" s="466">
        <f t="shared" si="18"/>
        <v>108</v>
      </c>
      <c r="M24" s="460" t="s">
        <v>3252</v>
      </c>
      <c r="N24" s="461" t="s">
        <v>197</v>
      </c>
      <c r="O24" s="462">
        <v>22</v>
      </c>
      <c r="P24" s="462">
        <v>20</v>
      </c>
      <c r="Q24" s="462">
        <v>20</v>
      </c>
      <c r="R24" s="462">
        <v>12</v>
      </c>
      <c r="S24" s="462">
        <v>3</v>
      </c>
      <c r="T24" s="462">
        <v>9</v>
      </c>
      <c r="U24" s="462">
        <v>11</v>
      </c>
      <c r="V24" s="462">
        <v>0</v>
      </c>
      <c r="W24" s="462">
        <v>0</v>
      </c>
      <c r="X24" s="463">
        <f t="shared" si="19"/>
        <v>97</v>
      </c>
      <c r="Z24" s="218" t="s">
        <v>3339</v>
      </c>
      <c r="AA24" s="306" t="s">
        <v>213</v>
      </c>
      <c r="AB24" s="244">
        <v>47.44</v>
      </c>
      <c r="AC24" s="650">
        <v>0</v>
      </c>
      <c r="AD24" s="246">
        <f t="shared" si="0"/>
        <v>47.44</v>
      </c>
      <c r="AE24" s="745" t="s">
        <v>226</v>
      </c>
      <c r="AF24" s="244">
        <v>54.43</v>
      </c>
      <c r="AG24" s="650">
        <v>20</v>
      </c>
      <c r="AH24" s="246">
        <f t="shared" si="1"/>
        <v>74.43</v>
      </c>
      <c r="AJ24" s="409" t="s">
        <v>3339</v>
      </c>
      <c r="AK24" s="410" t="s">
        <v>109</v>
      </c>
      <c r="AL24" s="411" t="s">
        <v>110</v>
      </c>
      <c r="AM24" s="412">
        <v>45</v>
      </c>
      <c r="AN24" s="413" t="s">
        <v>111</v>
      </c>
      <c r="AP24" s="409" t="s">
        <v>3339</v>
      </c>
      <c r="AQ24" s="243" t="s">
        <v>299</v>
      </c>
      <c r="AR24" s="746">
        <v>74</v>
      </c>
      <c r="AS24" s="243" t="s">
        <v>259</v>
      </c>
      <c r="AT24" s="747" t="s">
        <v>300</v>
      </c>
      <c r="AU24" s="388"/>
      <c r="AZ24" s="409" t="s">
        <v>3248</v>
      </c>
      <c r="BA24" s="411" t="s">
        <v>470</v>
      </c>
      <c r="BB24" s="411" t="s">
        <v>473</v>
      </c>
      <c r="BC24" s="413" t="s">
        <v>493</v>
      </c>
      <c r="BQ24" s="409" t="s">
        <v>3339</v>
      </c>
      <c r="BR24" s="410" t="s">
        <v>528</v>
      </c>
      <c r="BS24" s="410" t="s">
        <v>512</v>
      </c>
      <c r="BT24" s="747" t="s">
        <v>604</v>
      </c>
      <c r="BV24" s="307" t="s">
        <v>3339</v>
      </c>
      <c r="BW24" s="306" t="s">
        <v>1570</v>
      </c>
      <c r="BX24" s="349">
        <v>19.421</v>
      </c>
      <c r="BY24" s="349">
        <v>22.435</v>
      </c>
      <c r="BZ24" s="350">
        <v>22.435</v>
      </c>
      <c r="CF24" s="307" t="s">
        <v>3339</v>
      </c>
      <c r="CG24" s="306" t="s">
        <v>1646</v>
      </c>
      <c r="CH24" s="306" t="s">
        <v>1629</v>
      </c>
      <c r="CI24" s="299" t="s">
        <v>1619</v>
      </c>
      <c r="CK24" s="218" t="s">
        <v>3339</v>
      </c>
      <c r="CL24" s="247" t="s">
        <v>209</v>
      </c>
      <c r="CM24" s="423">
        <v>87.15</v>
      </c>
      <c r="CN24" s="245">
        <v>0</v>
      </c>
      <c r="CO24" s="244">
        <f t="shared" si="16"/>
        <v>87.15</v>
      </c>
      <c r="CP24" s="423" t="s">
        <v>1653</v>
      </c>
      <c r="CQ24" s="245">
        <v>0</v>
      </c>
      <c r="CR24" s="423" t="s">
        <v>1653</v>
      </c>
      <c r="CS24" s="246">
        <f t="shared" si="2"/>
        <v>87.15</v>
      </c>
      <c r="CU24" s="218" t="s">
        <v>3256</v>
      </c>
      <c r="CV24" s="247" t="s">
        <v>218</v>
      </c>
      <c r="CW24" s="248" t="s">
        <v>3243</v>
      </c>
      <c r="CX24" s="248" t="s">
        <v>1653</v>
      </c>
      <c r="CY24" s="246" t="s">
        <v>3243</v>
      </c>
      <c r="CZ24" s="403"/>
      <c r="DA24" s="218" t="s">
        <v>3252</v>
      </c>
      <c r="DB24" s="486" t="s">
        <v>214</v>
      </c>
      <c r="DC24" s="244" t="s">
        <v>1653</v>
      </c>
      <c r="DD24" s="245">
        <v>0</v>
      </c>
      <c r="DE24" s="246" t="s">
        <v>1653</v>
      </c>
      <c r="DG24" s="480" t="s">
        <v>3246</v>
      </c>
      <c r="DH24" s="298" t="s">
        <v>1826</v>
      </c>
      <c r="DI24" s="484" t="s">
        <v>1823</v>
      </c>
      <c r="DJ24" s="474">
        <v>7</v>
      </c>
      <c r="DK24" s="432" t="s">
        <v>1653</v>
      </c>
      <c r="DL24" s="475">
        <v>8</v>
      </c>
      <c r="DM24" s="346" t="s">
        <v>1653</v>
      </c>
      <c r="DN24" s="476" t="s">
        <v>1832</v>
      </c>
      <c r="DO24" s="432" t="s">
        <v>1653</v>
      </c>
      <c r="DP24" s="475">
        <v>8</v>
      </c>
      <c r="DQ24" s="525">
        <f t="shared" si="20"/>
        <v>31</v>
      </c>
      <c r="DS24" s="307" t="s">
        <v>3339</v>
      </c>
      <c r="DT24" s="503" t="s">
        <v>1695</v>
      </c>
      <c r="DU24" s="349">
        <v>15.437</v>
      </c>
      <c r="DV24" s="349">
        <v>16.266</v>
      </c>
      <c r="DW24" s="350">
        <f t="shared" si="3"/>
        <v>16.266</v>
      </c>
      <c r="EG24" s="297" t="s">
        <v>3339</v>
      </c>
      <c r="EH24" s="298" t="s">
        <v>1727</v>
      </c>
      <c r="EI24" s="298" t="s">
        <v>1790</v>
      </c>
      <c r="EJ24" s="299" t="s">
        <v>1771</v>
      </c>
      <c r="EO24" s="307" t="s">
        <v>3253</v>
      </c>
      <c r="EP24" s="306" t="s">
        <v>1967</v>
      </c>
      <c r="EQ24" s="308" t="s">
        <v>2017</v>
      </c>
      <c r="ER24" s="464"/>
      <c r="ES24" s="333"/>
      <c r="EU24" s="218" t="s">
        <v>3336</v>
      </c>
      <c r="EV24" s="247" t="s">
        <v>202</v>
      </c>
      <c r="EW24" s="246" t="s">
        <v>3243</v>
      </c>
      <c r="EX24" s="218" t="s">
        <v>3246</v>
      </c>
      <c r="EY24" s="247" t="s">
        <v>232</v>
      </c>
      <c r="EZ24" s="255" t="s">
        <v>1653</v>
      </c>
      <c r="FA24" s="333"/>
      <c r="FB24" s="508" t="s">
        <v>225</v>
      </c>
      <c r="FE24" s="465"/>
      <c r="FG24" s="359"/>
      <c r="FH24" s="102"/>
      <c r="FK24" s="136"/>
      <c r="FL24" s="304"/>
      <c r="FO24" s="102"/>
      <c r="FP24" s="758" t="s">
        <v>3339</v>
      </c>
      <c r="FQ24" s="316" t="s">
        <v>1584</v>
      </c>
      <c r="FR24" s="418">
        <v>16.783</v>
      </c>
      <c r="FS24" s="418">
        <v>16.029</v>
      </c>
      <c r="FT24" s="419">
        <f t="shared" si="7"/>
        <v>16.783</v>
      </c>
      <c r="FZ24" s="795" t="s">
        <v>3339</v>
      </c>
      <c r="GA24" s="789" t="s">
        <v>2736</v>
      </c>
      <c r="GB24" s="786">
        <v>49</v>
      </c>
      <c r="GC24" s="789" t="s">
        <v>2706</v>
      </c>
      <c r="GD24" s="806" t="s">
        <v>2737</v>
      </c>
      <c r="GF24" s="351" t="s">
        <v>3339</v>
      </c>
      <c r="GG24" s="298" t="s">
        <v>2118</v>
      </c>
      <c r="GH24" s="231" t="s">
        <v>2822</v>
      </c>
      <c r="GI24" s="763" t="s">
        <v>2823</v>
      </c>
      <c r="GJ24" s="228" t="s">
        <v>2822</v>
      </c>
      <c r="GP24" s="102"/>
      <c r="GR24" s="136"/>
      <c r="GS24" s="136"/>
      <c r="GT24" s="508" t="s">
        <v>225</v>
      </c>
      <c r="GU24" s="305"/>
      <c r="HC24" s="333"/>
      <c r="HD24" s="304"/>
      <c r="HF24" s="304"/>
      <c r="HG24" s="103"/>
      <c r="HH24" s="408" t="s">
        <v>430</v>
      </c>
      <c r="HI24" s="1543" t="s">
        <v>3309</v>
      </c>
      <c r="HJ24" s="1544"/>
      <c r="HK24" s="304"/>
      <c r="HL24" s="304"/>
      <c r="HM24" s="103"/>
      <c r="HN24" s="304"/>
      <c r="HO24" s="304"/>
      <c r="HP24" s="304"/>
      <c r="HQ24" s="103"/>
      <c r="HR24" s="103"/>
      <c r="HS24" s="103"/>
      <c r="HT24" s="103"/>
      <c r="HU24" s="103"/>
      <c r="HV24" s="346" t="s">
        <v>3339</v>
      </c>
      <c r="HW24" s="792" t="s">
        <v>1591</v>
      </c>
      <c r="HX24" s="833">
        <v>17.563</v>
      </c>
      <c r="HY24" s="833">
        <v>18.148</v>
      </c>
      <c r="HZ24" s="837">
        <f t="shared" si="11"/>
        <v>18.148</v>
      </c>
      <c r="IA24" s="216"/>
      <c r="IE24" s="342"/>
      <c r="IF24" s="388"/>
      <c r="IG24" s="389"/>
      <c r="IH24" s="342"/>
      <c r="II24" s="342"/>
      <c r="IJ24" s="102"/>
      <c r="IK24" s="102"/>
      <c r="IL24" s="102"/>
      <c r="IM24" s="102"/>
      <c r="IN24" s="102"/>
      <c r="IO24" s="102"/>
    </row>
    <row r="25" spans="1:249" ht="13.5" customHeight="1" thickBot="1">
      <c r="A25" s="409" t="s">
        <v>3336</v>
      </c>
      <c r="B25" s="461" t="s">
        <v>212</v>
      </c>
      <c r="C25" s="462">
        <v>21</v>
      </c>
      <c r="D25" s="462">
        <v>28</v>
      </c>
      <c r="E25" s="462">
        <v>24</v>
      </c>
      <c r="F25" s="462">
        <v>17</v>
      </c>
      <c r="G25" s="462">
        <v>10</v>
      </c>
      <c r="H25" s="462">
        <v>9</v>
      </c>
      <c r="I25" s="462">
        <v>6</v>
      </c>
      <c r="J25" s="462">
        <v>0</v>
      </c>
      <c r="K25" s="462">
        <v>0</v>
      </c>
      <c r="L25" s="466">
        <f t="shared" si="18"/>
        <v>115</v>
      </c>
      <c r="M25" s="460" t="s">
        <v>3336</v>
      </c>
      <c r="N25" s="461" t="s">
        <v>206</v>
      </c>
      <c r="O25" s="462">
        <v>3</v>
      </c>
      <c r="P25" s="462">
        <v>20</v>
      </c>
      <c r="Q25" s="462">
        <v>20</v>
      </c>
      <c r="R25" s="462">
        <v>17</v>
      </c>
      <c r="S25" s="462">
        <v>17</v>
      </c>
      <c r="T25" s="462">
        <v>9</v>
      </c>
      <c r="U25" s="462">
        <v>11</v>
      </c>
      <c r="V25" s="462">
        <v>0</v>
      </c>
      <c r="W25" s="462">
        <v>0</v>
      </c>
      <c r="X25" s="463">
        <f t="shared" si="19"/>
        <v>97</v>
      </c>
      <c r="Z25" s="218" t="s">
        <v>3344</v>
      </c>
      <c r="AA25" s="306" t="s">
        <v>193</v>
      </c>
      <c r="AB25" s="244">
        <v>38.83</v>
      </c>
      <c r="AC25" s="650">
        <v>10</v>
      </c>
      <c r="AD25" s="246">
        <f t="shared" si="0"/>
        <v>48.83</v>
      </c>
      <c r="AE25" s="745" t="s">
        <v>193</v>
      </c>
      <c r="AF25" s="244">
        <v>74.78</v>
      </c>
      <c r="AG25" s="650">
        <v>0</v>
      </c>
      <c r="AH25" s="246">
        <f t="shared" si="1"/>
        <v>74.78</v>
      </c>
      <c r="AJ25" s="409" t="s">
        <v>3344</v>
      </c>
      <c r="AK25" s="410" t="s">
        <v>112</v>
      </c>
      <c r="AL25" s="411" t="s">
        <v>113</v>
      </c>
      <c r="AM25" s="412">
        <v>39</v>
      </c>
      <c r="AN25" s="413" t="s">
        <v>114</v>
      </c>
      <c r="AP25" s="409" t="s">
        <v>3344</v>
      </c>
      <c r="AQ25" s="243" t="s">
        <v>301</v>
      </c>
      <c r="AR25" s="746">
        <v>55</v>
      </c>
      <c r="AS25" s="243" t="s">
        <v>302</v>
      </c>
      <c r="AT25" s="747" t="s">
        <v>303</v>
      </c>
      <c r="AU25" s="388"/>
      <c r="AZ25" s="488" t="s">
        <v>3247</v>
      </c>
      <c r="BA25" s="489" t="s">
        <v>471</v>
      </c>
      <c r="BB25" s="489" t="s">
        <v>457</v>
      </c>
      <c r="BC25" s="490" t="s">
        <v>494</v>
      </c>
      <c r="BQ25" s="409" t="s">
        <v>3344</v>
      </c>
      <c r="BR25" s="243" t="s">
        <v>529</v>
      </c>
      <c r="BS25" s="243" t="s">
        <v>530</v>
      </c>
      <c r="BT25" s="747" t="s">
        <v>605</v>
      </c>
      <c r="BV25" s="307" t="s">
        <v>3344</v>
      </c>
      <c r="BW25" s="306" t="s">
        <v>194</v>
      </c>
      <c r="BX25" s="349">
        <v>23.978</v>
      </c>
      <c r="BY25" s="349">
        <v>19.47</v>
      </c>
      <c r="BZ25" s="350">
        <v>23.978</v>
      </c>
      <c r="CF25" s="307" t="s">
        <v>3344</v>
      </c>
      <c r="CG25" s="306" t="s">
        <v>1647</v>
      </c>
      <c r="CH25" s="306" t="s">
        <v>1627</v>
      </c>
      <c r="CI25" s="299" t="s">
        <v>1620</v>
      </c>
      <c r="CK25" s="218" t="s">
        <v>3344</v>
      </c>
      <c r="CL25" s="247" t="s">
        <v>220</v>
      </c>
      <c r="CM25" s="423">
        <v>89.25</v>
      </c>
      <c r="CN25" s="245">
        <v>0</v>
      </c>
      <c r="CO25" s="244">
        <f t="shared" si="16"/>
        <v>89.25</v>
      </c>
      <c r="CP25" s="423" t="s">
        <v>1653</v>
      </c>
      <c r="CQ25" s="245">
        <v>0</v>
      </c>
      <c r="CR25" s="423" t="s">
        <v>1653</v>
      </c>
      <c r="CS25" s="246">
        <f t="shared" si="2"/>
        <v>89.25</v>
      </c>
      <c r="CU25" s="218" t="s">
        <v>3256</v>
      </c>
      <c r="CV25" s="247" t="s">
        <v>199</v>
      </c>
      <c r="CW25" s="248" t="s">
        <v>3243</v>
      </c>
      <c r="CX25" s="248" t="s">
        <v>1653</v>
      </c>
      <c r="CY25" s="246" t="s">
        <v>3243</v>
      </c>
      <c r="CZ25" s="403"/>
      <c r="DA25" s="218" t="s">
        <v>3252</v>
      </c>
      <c r="DB25" s="486" t="s">
        <v>204</v>
      </c>
      <c r="DC25" s="244" t="s">
        <v>1653</v>
      </c>
      <c r="DD25" s="245">
        <v>0</v>
      </c>
      <c r="DE25" s="246" t="s">
        <v>1653</v>
      </c>
      <c r="DG25" s="480" t="s">
        <v>3260</v>
      </c>
      <c r="DH25" s="298" t="s">
        <v>1827</v>
      </c>
      <c r="DI25" s="484" t="s">
        <v>1823</v>
      </c>
      <c r="DJ25" s="474">
        <v>16</v>
      </c>
      <c r="DK25" s="432">
        <v>25.44</v>
      </c>
      <c r="DL25" s="475">
        <v>5</v>
      </c>
      <c r="DM25" s="297">
        <v>2</v>
      </c>
      <c r="DN25" s="476" t="s">
        <v>1833</v>
      </c>
      <c r="DO25" s="432">
        <v>20.62</v>
      </c>
      <c r="DP25" s="475">
        <v>7</v>
      </c>
      <c r="DQ25" s="525">
        <f t="shared" si="20"/>
        <v>33</v>
      </c>
      <c r="DS25" s="307" t="s">
        <v>3344</v>
      </c>
      <c r="DT25" s="306" t="s">
        <v>1687</v>
      </c>
      <c r="DU25" s="349">
        <v>16.202</v>
      </c>
      <c r="DV25" s="349">
        <v>16.673</v>
      </c>
      <c r="DW25" s="350">
        <f t="shared" si="3"/>
        <v>16.673</v>
      </c>
      <c r="EG25" s="297" t="s">
        <v>3344</v>
      </c>
      <c r="EH25" s="298" t="s">
        <v>1728</v>
      </c>
      <c r="EI25" s="298" t="s">
        <v>1748</v>
      </c>
      <c r="EJ25" s="299" t="s">
        <v>1772</v>
      </c>
      <c r="EO25" s="307" t="s">
        <v>3250</v>
      </c>
      <c r="EP25" s="306" t="s">
        <v>1968</v>
      </c>
      <c r="EQ25" s="308" t="s">
        <v>2018</v>
      </c>
      <c r="ER25" s="464"/>
      <c r="ES25" s="333"/>
      <c r="EU25" s="219" t="s">
        <v>3344</v>
      </c>
      <c r="EV25" s="319" t="s">
        <v>208</v>
      </c>
      <c r="EW25" s="265" t="s">
        <v>1653</v>
      </c>
      <c r="EX25" s="218" t="s">
        <v>3246</v>
      </c>
      <c r="EY25" s="247" t="s">
        <v>214</v>
      </c>
      <c r="EZ25" s="255" t="s">
        <v>1653</v>
      </c>
      <c r="FA25" s="333"/>
      <c r="FB25" s="408" t="s">
        <v>430</v>
      </c>
      <c r="FC25" s="1543" t="s">
        <v>3309</v>
      </c>
      <c r="FD25" s="1544"/>
      <c r="FE25" s="465"/>
      <c r="FG25" s="359"/>
      <c r="FH25" s="102"/>
      <c r="FK25" s="136"/>
      <c r="FL25" s="304"/>
      <c r="FO25" s="102"/>
      <c r="FP25" s="351" t="s">
        <v>3344</v>
      </c>
      <c r="FQ25" s="298" t="s">
        <v>302</v>
      </c>
      <c r="FR25" s="349">
        <v>15.161</v>
      </c>
      <c r="FS25" s="349">
        <v>17</v>
      </c>
      <c r="FT25" s="350">
        <f t="shared" si="7"/>
        <v>17</v>
      </c>
      <c r="FZ25" s="795" t="s">
        <v>3344</v>
      </c>
      <c r="GA25" s="785" t="s">
        <v>2738</v>
      </c>
      <c r="GB25" s="786">
        <v>1</v>
      </c>
      <c r="GC25" s="785" t="s">
        <v>2739</v>
      </c>
      <c r="GD25" s="806" t="s">
        <v>2740</v>
      </c>
      <c r="GF25" s="351" t="s">
        <v>3344</v>
      </c>
      <c r="GG25" s="298" t="s">
        <v>1587</v>
      </c>
      <c r="GH25" s="763" t="s">
        <v>2268</v>
      </c>
      <c r="GI25" s="763" t="s">
        <v>2269</v>
      </c>
      <c r="GJ25" s="299" t="s">
        <v>2269</v>
      </c>
      <c r="GN25" s="103"/>
      <c r="GO25" s="102"/>
      <c r="GP25" s="102"/>
      <c r="GR25" s="136"/>
      <c r="GS25" s="136"/>
      <c r="GT25" s="408" t="s">
        <v>430</v>
      </c>
      <c r="GU25" s="1543" t="s">
        <v>3309</v>
      </c>
      <c r="GV25" s="1544"/>
      <c r="HC25" s="333"/>
      <c r="HD25" s="304"/>
      <c r="HF25" s="304"/>
      <c r="HG25" s="333"/>
      <c r="HH25" s="408" t="s">
        <v>431</v>
      </c>
      <c r="HI25" s="1543" t="s">
        <v>2072</v>
      </c>
      <c r="HJ25" s="1544"/>
      <c r="HM25" s="359"/>
      <c r="HQ25" s="333"/>
      <c r="HR25" s="333"/>
      <c r="HS25" s="333"/>
      <c r="HT25" s="333"/>
      <c r="HU25" s="333"/>
      <c r="HV25" s="346" t="s">
        <v>3344</v>
      </c>
      <c r="HW25" s="792" t="s">
        <v>317</v>
      </c>
      <c r="HX25" s="833">
        <v>18.655</v>
      </c>
      <c r="HY25" s="833">
        <v>18.578</v>
      </c>
      <c r="HZ25" s="837">
        <f t="shared" si="11"/>
        <v>18.655</v>
      </c>
      <c r="IA25" s="216"/>
      <c r="IE25" s="342"/>
      <c r="IF25" s="388"/>
      <c r="IG25" s="389"/>
      <c r="IH25" s="342"/>
      <c r="II25" s="342"/>
      <c r="IJ25" s="102"/>
      <c r="IK25" s="102"/>
      <c r="IL25" s="102"/>
      <c r="IM25" s="102"/>
      <c r="IN25" s="102"/>
      <c r="IO25" s="102"/>
    </row>
    <row r="26" spans="1:249" ht="13.5" customHeight="1">
      <c r="A26" s="409" t="s">
        <v>3337</v>
      </c>
      <c r="B26" s="461" t="s">
        <v>193</v>
      </c>
      <c r="C26" s="462">
        <v>18</v>
      </c>
      <c r="D26" s="462">
        <v>23</v>
      </c>
      <c r="E26" s="462">
        <v>23</v>
      </c>
      <c r="F26" s="462">
        <v>15</v>
      </c>
      <c r="G26" s="462">
        <v>14</v>
      </c>
      <c r="H26" s="462">
        <v>11</v>
      </c>
      <c r="I26" s="462">
        <v>13</v>
      </c>
      <c r="J26" s="462">
        <v>0</v>
      </c>
      <c r="K26" s="462">
        <v>0</v>
      </c>
      <c r="L26" s="466">
        <f t="shared" si="18"/>
        <v>117</v>
      </c>
      <c r="M26" s="460" t="s">
        <v>3337</v>
      </c>
      <c r="N26" s="461" t="s">
        <v>229</v>
      </c>
      <c r="O26" s="462">
        <v>23</v>
      </c>
      <c r="P26" s="462">
        <v>18</v>
      </c>
      <c r="Q26" s="462">
        <v>15</v>
      </c>
      <c r="R26" s="462">
        <v>14</v>
      </c>
      <c r="S26" s="462">
        <v>12</v>
      </c>
      <c r="T26" s="462">
        <v>9</v>
      </c>
      <c r="U26" s="462">
        <v>7</v>
      </c>
      <c r="V26" s="462">
        <v>0</v>
      </c>
      <c r="W26" s="462">
        <v>0</v>
      </c>
      <c r="X26" s="463">
        <f t="shared" si="19"/>
        <v>98</v>
      </c>
      <c r="Z26" s="218" t="s">
        <v>3345</v>
      </c>
      <c r="AA26" s="306" t="s">
        <v>212</v>
      </c>
      <c r="AB26" s="244">
        <v>40.81</v>
      </c>
      <c r="AC26" s="650">
        <v>10</v>
      </c>
      <c r="AD26" s="246">
        <f t="shared" si="0"/>
        <v>50.81</v>
      </c>
      <c r="AE26" s="637" t="s">
        <v>228</v>
      </c>
      <c r="AF26" s="621">
        <v>60.87</v>
      </c>
      <c r="AG26" s="650">
        <v>20</v>
      </c>
      <c r="AH26" s="246">
        <f t="shared" si="1"/>
        <v>80.87</v>
      </c>
      <c r="AJ26" s="409" t="s">
        <v>3345</v>
      </c>
      <c r="AK26" s="410" t="s">
        <v>115</v>
      </c>
      <c r="AL26" s="411" t="s">
        <v>116</v>
      </c>
      <c r="AM26" s="412">
        <v>11</v>
      </c>
      <c r="AN26" s="413" t="s">
        <v>117</v>
      </c>
      <c r="AP26" s="409" t="s">
        <v>3345</v>
      </c>
      <c r="AQ26" s="243" t="s">
        <v>304</v>
      </c>
      <c r="AR26" s="746">
        <v>14</v>
      </c>
      <c r="AS26" s="243" t="s">
        <v>219</v>
      </c>
      <c r="AT26" s="747" t="s">
        <v>305</v>
      </c>
      <c r="AU26" s="388"/>
      <c r="AZ26" s="142"/>
      <c r="BC26" s="504"/>
      <c r="BE26" s="505"/>
      <c r="BG26" s="385"/>
      <c r="BI26" s="370"/>
      <c r="BJ26" s="370"/>
      <c r="BQ26" s="409" t="s">
        <v>3345</v>
      </c>
      <c r="BR26" s="243" t="s">
        <v>531</v>
      </c>
      <c r="BS26" s="243" t="s">
        <v>530</v>
      </c>
      <c r="BT26" s="747" t="s">
        <v>606</v>
      </c>
      <c r="BV26" s="307" t="s">
        <v>3345</v>
      </c>
      <c r="BW26" s="306" t="s">
        <v>1569</v>
      </c>
      <c r="BX26" s="349">
        <v>45.566</v>
      </c>
      <c r="BY26" s="349">
        <v>41.175</v>
      </c>
      <c r="BZ26" s="350">
        <v>45.566</v>
      </c>
      <c r="CF26" s="307" t="s">
        <v>3345</v>
      </c>
      <c r="CG26" s="306" t="s">
        <v>1648</v>
      </c>
      <c r="CH26" s="306" t="s">
        <v>1630</v>
      </c>
      <c r="CI26" s="299" t="s">
        <v>1621</v>
      </c>
      <c r="CK26" s="218" t="s">
        <v>3345</v>
      </c>
      <c r="CL26" s="247" t="s">
        <v>231</v>
      </c>
      <c r="CM26" s="423">
        <v>93.28</v>
      </c>
      <c r="CN26" s="245">
        <v>0</v>
      </c>
      <c r="CO26" s="244">
        <f t="shared" si="16"/>
        <v>93.28</v>
      </c>
      <c r="CP26" s="423" t="s">
        <v>1653</v>
      </c>
      <c r="CQ26" s="245">
        <v>0</v>
      </c>
      <c r="CR26" s="244" t="s">
        <v>1653</v>
      </c>
      <c r="CS26" s="246">
        <f t="shared" si="2"/>
        <v>93.28</v>
      </c>
      <c r="CU26" s="218" t="s">
        <v>3256</v>
      </c>
      <c r="CV26" s="247" t="s">
        <v>204</v>
      </c>
      <c r="CW26" s="248" t="s">
        <v>3243</v>
      </c>
      <c r="CX26" s="248" t="s">
        <v>1653</v>
      </c>
      <c r="CY26" s="246" t="s">
        <v>3243</v>
      </c>
      <c r="CZ26" s="403"/>
      <c r="DA26" s="218" t="s">
        <v>3252</v>
      </c>
      <c r="DB26" s="243" t="s">
        <v>1800</v>
      </c>
      <c r="DC26" s="244" t="s">
        <v>1653</v>
      </c>
      <c r="DD26" s="245">
        <v>0</v>
      </c>
      <c r="DE26" s="246" t="s">
        <v>1653</v>
      </c>
      <c r="DG26" s="480" t="s">
        <v>3325</v>
      </c>
      <c r="DH26" s="298" t="s">
        <v>1828</v>
      </c>
      <c r="DI26" s="484" t="s">
        <v>1823</v>
      </c>
      <c r="DJ26" s="474">
        <v>9</v>
      </c>
      <c r="DK26" s="432" t="s">
        <v>1653</v>
      </c>
      <c r="DL26" s="475">
        <v>8</v>
      </c>
      <c r="DM26" s="346" t="s">
        <v>1653</v>
      </c>
      <c r="DN26" s="476" t="s">
        <v>1832</v>
      </c>
      <c r="DO26" s="432" t="s">
        <v>1653</v>
      </c>
      <c r="DP26" s="475">
        <v>8</v>
      </c>
      <c r="DQ26" s="525">
        <f t="shared" si="20"/>
        <v>33</v>
      </c>
      <c r="DS26" s="307" t="s">
        <v>3345</v>
      </c>
      <c r="DT26" s="306" t="s">
        <v>193</v>
      </c>
      <c r="DU26" s="349">
        <v>17.357</v>
      </c>
      <c r="DV26" s="349">
        <v>15.803</v>
      </c>
      <c r="DW26" s="350">
        <f t="shared" si="3"/>
        <v>17.357</v>
      </c>
      <c r="EG26" s="297" t="s">
        <v>3345</v>
      </c>
      <c r="EH26" s="298" t="s">
        <v>1729</v>
      </c>
      <c r="EI26" s="298" t="s">
        <v>1743</v>
      </c>
      <c r="EJ26" s="299" t="s">
        <v>1773</v>
      </c>
      <c r="EO26" s="307" t="s">
        <v>3254</v>
      </c>
      <c r="EP26" s="306" t="s">
        <v>1969</v>
      </c>
      <c r="EQ26" s="308" t="s">
        <v>2019</v>
      </c>
      <c r="ER26" s="464"/>
      <c r="ES26" s="333"/>
      <c r="EU26" s="218" t="s">
        <v>3344</v>
      </c>
      <c r="EV26" s="247" t="s">
        <v>230</v>
      </c>
      <c r="EW26" s="246" t="s">
        <v>1653</v>
      </c>
      <c r="EX26" s="218" t="s">
        <v>3246</v>
      </c>
      <c r="EY26" s="247" t="s">
        <v>231</v>
      </c>
      <c r="EZ26" s="255" t="s">
        <v>1653</v>
      </c>
      <c r="FA26" s="333"/>
      <c r="FB26" s="408" t="s">
        <v>431</v>
      </c>
      <c r="FC26" s="1543" t="s">
        <v>2072</v>
      </c>
      <c r="FD26" s="1544"/>
      <c r="FE26" s="465"/>
      <c r="FG26" s="359"/>
      <c r="FH26" s="102"/>
      <c r="FK26" s="136"/>
      <c r="FL26" s="304"/>
      <c r="FO26" s="102"/>
      <c r="FP26" s="351" t="s">
        <v>3345</v>
      </c>
      <c r="FQ26" s="298" t="s">
        <v>1690</v>
      </c>
      <c r="FR26" s="349">
        <v>16.689</v>
      </c>
      <c r="FS26" s="349">
        <v>17.309</v>
      </c>
      <c r="FT26" s="350">
        <f t="shared" si="7"/>
        <v>17.309</v>
      </c>
      <c r="FZ26" s="795" t="s">
        <v>3345</v>
      </c>
      <c r="GA26" s="789" t="s">
        <v>3376</v>
      </c>
      <c r="GB26" s="786">
        <v>35</v>
      </c>
      <c r="GC26" s="785" t="s">
        <v>3374</v>
      </c>
      <c r="GD26" s="806" t="s">
        <v>2741</v>
      </c>
      <c r="GF26" s="351" t="s">
        <v>3345</v>
      </c>
      <c r="GG26" s="298" t="s">
        <v>425</v>
      </c>
      <c r="GH26" s="763" t="s">
        <v>2270</v>
      </c>
      <c r="GI26" s="763" t="s">
        <v>2271</v>
      </c>
      <c r="GJ26" s="299" t="s">
        <v>2270</v>
      </c>
      <c r="GN26" s="103"/>
      <c r="GO26" s="102"/>
      <c r="GP26" s="102"/>
      <c r="GR26" s="136"/>
      <c r="GS26" s="136"/>
      <c r="GT26" s="408" t="s">
        <v>431</v>
      </c>
      <c r="GU26" s="1543" t="s">
        <v>2072</v>
      </c>
      <c r="GV26" s="1544"/>
      <c r="HC26" s="333"/>
      <c r="HD26" s="304"/>
      <c r="HF26" s="304"/>
      <c r="HG26" s="333"/>
      <c r="HH26" s="408" t="s">
        <v>432</v>
      </c>
      <c r="HI26" s="1543" t="s">
        <v>2195</v>
      </c>
      <c r="HJ26" s="1544"/>
      <c r="HM26" s="359"/>
      <c r="HQ26" s="333"/>
      <c r="HR26" s="333"/>
      <c r="HS26" s="333"/>
      <c r="HT26" s="333"/>
      <c r="HU26" s="333"/>
      <c r="HV26" s="346" t="s">
        <v>3345</v>
      </c>
      <c r="HW26" s="792" t="s">
        <v>2064</v>
      </c>
      <c r="HX26" s="833">
        <v>22.87</v>
      </c>
      <c r="HY26" s="833">
        <v>20.019</v>
      </c>
      <c r="HZ26" s="837">
        <f t="shared" si="11"/>
        <v>22.87</v>
      </c>
      <c r="IA26" s="216"/>
      <c r="IE26" s="342"/>
      <c r="IF26" s="388"/>
      <c r="IG26" s="389"/>
      <c r="IH26" s="342"/>
      <c r="II26" s="342"/>
      <c r="IJ26" s="102"/>
      <c r="IK26" s="102"/>
      <c r="IL26" s="102"/>
      <c r="IM26" s="102"/>
      <c r="IN26" s="102"/>
      <c r="IO26" s="102"/>
    </row>
    <row r="27" spans="1:249" ht="13.5" customHeight="1" thickBot="1">
      <c r="A27" s="409" t="s">
        <v>3261</v>
      </c>
      <c r="B27" s="461" t="s">
        <v>227</v>
      </c>
      <c r="C27" s="462">
        <v>25</v>
      </c>
      <c r="D27" s="462">
        <v>27</v>
      </c>
      <c r="E27" s="462">
        <v>16</v>
      </c>
      <c r="F27" s="462">
        <v>6</v>
      </c>
      <c r="G27" s="462">
        <v>20</v>
      </c>
      <c r="H27" s="462">
        <v>14</v>
      </c>
      <c r="I27" s="462">
        <v>15</v>
      </c>
      <c r="J27" s="462">
        <v>0</v>
      </c>
      <c r="K27" s="462">
        <v>0</v>
      </c>
      <c r="L27" s="466">
        <f t="shared" si="18"/>
        <v>123</v>
      </c>
      <c r="M27" s="460" t="s">
        <v>3261</v>
      </c>
      <c r="N27" s="461" t="s">
        <v>218</v>
      </c>
      <c r="O27" s="462">
        <v>21</v>
      </c>
      <c r="P27" s="462">
        <v>11</v>
      </c>
      <c r="Q27" s="462">
        <v>4</v>
      </c>
      <c r="R27" s="462">
        <v>10</v>
      </c>
      <c r="S27" s="462">
        <v>15</v>
      </c>
      <c r="T27" s="462">
        <v>9</v>
      </c>
      <c r="U27" s="462">
        <v>11</v>
      </c>
      <c r="V27" s="462">
        <v>0</v>
      </c>
      <c r="W27" s="462">
        <v>20</v>
      </c>
      <c r="X27" s="463">
        <f t="shared" si="19"/>
        <v>101</v>
      </c>
      <c r="Z27" s="218" t="s">
        <v>3340</v>
      </c>
      <c r="AA27" s="306" t="s">
        <v>222</v>
      </c>
      <c r="AB27" s="244">
        <v>43.05</v>
      </c>
      <c r="AC27" s="650">
        <v>10</v>
      </c>
      <c r="AD27" s="246">
        <f t="shared" si="0"/>
        <v>53.05</v>
      </c>
      <c r="AE27" s="745" t="s">
        <v>222</v>
      </c>
      <c r="AF27" s="244">
        <v>64.94</v>
      </c>
      <c r="AG27" s="650">
        <v>20</v>
      </c>
      <c r="AH27" s="246">
        <f t="shared" si="1"/>
        <v>84.94</v>
      </c>
      <c r="AJ27" s="409" t="s">
        <v>3340</v>
      </c>
      <c r="AK27" s="410" t="s">
        <v>118</v>
      </c>
      <c r="AL27" s="411" t="s">
        <v>119</v>
      </c>
      <c r="AM27" s="412">
        <v>30</v>
      </c>
      <c r="AN27" s="413" t="s">
        <v>120</v>
      </c>
      <c r="AP27" s="409" t="s">
        <v>3340</v>
      </c>
      <c r="AQ27" s="243" t="s">
        <v>306</v>
      </c>
      <c r="AR27" s="746">
        <v>20</v>
      </c>
      <c r="AS27" s="243" t="s">
        <v>193</v>
      </c>
      <c r="AT27" s="747" t="s">
        <v>307</v>
      </c>
      <c r="AU27" s="388"/>
      <c r="AZ27" s="142"/>
      <c r="BC27" s="504"/>
      <c r="BE27" s="385"/>
      <c r="BG27" s="385"/>
      <c r="BI27" s="370"/>
      <c r="BJ27" s="370"/>
      <c r="BQ27" s="409" t="s">
        <v>3340</v>
      </c>
      <c r="BR27" s="243" t="s">
        <v>532</v>
      </c>
      <c r="BS27" s="243" t="s">
        <v>533</v>
      </c>
      <c r="BT27" s="747" t="s">
        <v>607</v>
      </c>
      <c r="BV27" s="420" t="s">
        <v>3340</v>
      </c>
      <c r="BW27" s="421" t="s">
        <v>1589</v>
      </c>
      <c r="BX27" s="418" t="s">
        <v>428</v>
      </c>
      <c r="BY27" s="418" t="s">
        <v>428</v>
      </c>
      <c r="BZ27" s="419" t="s">
        <v>3243</v>
      </c>
      <c r="CF27" s="307" t="s">
        <v>3340</v>
      </c>
      <c r="CG27" s="306" t="s">
        <v>393</v>
      </c>
      <c r="CH27" s="306" t="s">
        <v>290</v>
      </c>
      <c r="CI27" s="299" t="s">
        <v>1622</v>
      </c>
      <c r="CK27" s="259" t="s">
        <v>3340</v>
      </c>
      <c r="CL27" s="251" t="s">
        <v>219</v>
      </c>
      <c r="CM27" s="506">
        <v>106.43</v>
      </c>
      <c r="CN27" s="260">
        <v>0</v>
      </c>
      <c r="CO27" s="261">
        <f t="shared" si="16"/>
        <v>106.43</v>
      </c>
      <c r="CP27" s="506" t="s">
        <v>1653</v>
      </c>
      <c r="CQ27" s="260">
        <v>0</v>
      </c>
      <c r="CR27" s="261" t="s">
        <v>1653</v>
      </c>
      <c r="CS27" s="262">
        <f t="shared" si="2"/>
        <v>106.43</v>
      </c>
      <c r="CU27" s="259" t="s">
        <v>3256</v>
      </c>
      <c r="CV27" s="251" t="s">
        <v>231</v>
      </c>
      <c r="CW27" s="252" t="s">
        <v>3243</v>
      </c>
      <c r="CX27" s="252" t="s">
        <v>1653</v>
      </c>
      <c r="CY27" s="262" t="s">
        <v>3243</v>
      </c>
      <c r="CZ27" s="403"/>
      <c r="DA27" s="259" t="s">
        <v>3252</v>
      </c>
      <c r="DB27" s="266" t="s">
        <v>231</v>
      </c>
      <c r="DC27" s="261" t="s">
        <v>1653</v>
      </c>
      <c r="DD27" s="260">
        <v>0</v>
      </c>
      <c r="DE27" s="262" t="s">
        <v>1653</v>
      </c>
      <c r="DG27" s="480" t="s">
        <v>3252</v>
      </c>
      <c r="DH27" s="483" t="s">
        <v>1841</v>
      </c>
      <c r="DI27" s="484" t="s">
        <v>1836</v>
      </c>
      <c r="DJ27" s="485">
        <v>10</v>
      </c>
      <c r="DK27" s="432" t="s">
        <v>1653</v>
      </c>
      <c r="DL27" s="475">
        <v>8</v>
      </c>
      <c r="DM27" s="346" t="s">
        <v>1653</v>
      </c>
      <c r="DN27" s="476">
        <v>8</v>
      </c>
      <c r="DO27" s="432" t="s">
        <v>1653</v>
      </c>
      <c r="DP27" s="475">
        <v>8</v>
      </c>
      <c r="DQ27" s="525">
        <f t="shared" si="20"/>
        <v>34</v>
      </c>
      <c r="DS27" s="307" t="s">
        <v>3340</v>
      </c>
      <c r="DT27" s="503" t="s">
        <v>1696</v>
      </c>
      <c r="DU27" s="349">
        <v>16.791</v>
      </c>
      <c r="DV27" s="349">
        <v>17.624</v>
      </c>
      <c r="DW27" s="350">
        <f t="shared" si="3"/>
        <v>17.624</v>
      </c>
      <c r="EG27" s="297" t="s">
        <v>3340</v>
      </c>
      <c r="EH27" s="298" t="s">
        <v>1730</v>
      </c>
      <c r="EI27" s="298" t="s">
        <v>1749</v>
      </c>
      <c r="EJ27" s="299" t="s">
        <v>1774</v>
      </c>
      <c r="EO27" s="307" t="s">
        <v>3251</v>
      </c>
      <c r="EP27" s="306" t="s">
        <v>1970</v>
      </c>
      <c r="EQ27" s="308" t="s">
        <v>2020</v>
      </c>
      <c r="ER27" s="464"/>
      <c r="ES27" s="333"/>
      <c r="EU27" s="218" t="s">
        <v>3344</v>
      </c>
      <c r="EV27" s="247" t="s">
        <v>231</v>
      </c>
      <c r="EW27" s="246" t="s">
        <v>1653</v>
      </c>
      <c r="EX27" s="218" t="s">
        <v>3246</v>
      </c>
      <c r="EY27" s="247" t="s">
        <v>213</v>
      </c>
      <c r="EZ27" s="255" t="s">
        <v>1653</v>
      </c>
      <c r="FA27" s="333"/>
      <c r="FB27" s="408" t="s">
        <v>432</v>
      </c>
      <c r="FC27" s="1543" t="s">
        <v>2195</v>
      </c>
      <c r="FD27" s="1544"/>
      <c r="FE27" s="465"/>
      <c r="FG27" s="359"/>
      <c r="FH27" s="102"/>
      <c r="FK27" s="136"/>
      <c r="FL27" s="304"/>
      <c r="FO27" s="102"/>
      <c r="FP27" s="351" t="s">
        <v>3340</v>
      </c>
      <c r="FQ27" s="298" t="s">
        <v>1595</v>
      </c>
      <c r="FR27" s="349">
        <v>17.556</v>
      </c>
      <c r="FS27" s="349">
        <v>16.17</v>
      </c>
      <c r="FT27" s="350">
        <f t="shared" si="7"/>
        <v>17.556</v>
      </c>
      <c r="FZ27" s="795" t="s">
        <v>3340</v>
      </c>
      <c r="GA27" s="785" t="s">
        <v>87</v>
      </c>
      <c r="GB27" s="786">
        <v>51</v>
      </c>
      <c r="GC27" s="785" t="s">
        <v>77</v>
      </c>
      <c r="GD27" s="806" t="s">
        <v>2742</v>
      </c>
      <c r="GF27" s="758" t="s">
        <v>3340</v>
      </c>
      <c r="GG27" s="316" t="s">
        <v>1584</v>
      </c>
      <c r="GH27" s="769" t="s">
        <v>2272</v>
      </c>
      <c r="GI27" s="769" t="s">
        <v>2273</v>
      </c>
      <c r="GJ27" s="422" t="s">
        <v>2273</v>
      </c>
      <c r="GN27" s="103"/>
      <c r="GO27" s="102"/>
      <c r="GP27" s="102"/>
      <c r="GR27" s="136"/>
      <c r="GS27" s="136"/>
      <c r="GT27" s="408" t="s">
        <v>432</v>
      </c>
      <c r="GU27" s="1543" t="s">
        <v>2195</v>
      </c>
      <c r="GV27" s="1544"/>
      <c r="GW27" s="304"/>
      <c r="HC27" s="333"/>
      <c r="HD27" s="304"/>
      <c r="HF27" s="304"/>
      <c r="HG27" s="333"/>
      <c r="HH27" s="408" t="s">
        <v>3272</v>
      </c>
      <c r="HI27" s="1543" t="s">
        <v>3229</v>
      </c>
      <c r="HJ27" s="1544"/>
      <c r="HM27" s="359"/>
      <c r="HQ27" s="333"/>
      <c r="HR27" s="333"/>
      <c r="HS27" s="333"/>
      <c r="HT27" s="333"/>
      <c r="HU27" s="333"/>
      <c r="HV27" s="346" t="s">
        <v>3340</v>
      </c>
      <c r="HW27" s="792" t="s">
        <v>2830</v>
      </c>
      <c r="HX27" s="833">
        <v>27.631</v>
      </c>
      <c r="HY27" s="833">
        <v>27.804</v>
      </c>
      <c r="HZ27" s="837">
        <f t="shared" si="11"/>
        <v>27.804</v>
      </c>
      <c r="IA27" s="216"/>
      <c r="IE27" s="342"/>
      <c r="IF27" s="388"/>
      <c r="IG27" s="389"/>
      <c r="IH27" s="342"/>
      <c r="II27" s="342"/>
      <c r="IJ27" s="102"/>
      <c r="IK27" s="102"/>
      <c r="IL27" s="102"/>
      <c r="IM27" s="102"/>
      <c r="IN27" s="102"/>
      <c r="IO27" s="102"/>
    </row>
    <row r="28" spans="1:249" ht="13.5" customHeight="1" thickBot="1">
      <c r="A28" s="409" t="s">
        <v>3326</v>
      </c>
      <c r="B28" s="461" t="s">
        <v>218</v>
      </c>
      <c r="C28" s="462">
        <v>29</v>
      </c>
      <c r="D28" s="462">
        <v>17</v>
      </c>
      <c r="E28" s="462">
        <v>13</v>
      </c>
      <c r="F28" s="462">
        <v>10</v>
      </c>
      <c r="G28" s="462">
        <v>20</v>
      </c>
      <c r="H28" s="462">
        <v>14</v>
      </c>
      <c r="I28" s="462">
        <v>15</v>
      </c>
      <c r="J28" s="462">
        <v>0</v>
      </c>
      <c r="K28" s="462">
        <v>20</v>
      </c>
      <c r="L28" s="466">
        <f t="shared" si="18"/>
        <v>138</v>
      </c>
      <c r="M28" s="460" t="s">
        <v>3326</v>
      </c>
      <c r="N28" s="461" t="s">
        <v>219</v>
      </c>
      <c r="O28" s="462">
        <v>4</v>
      </c>
      <c r="P28" s="462">
        <v>6</v>
      </c>
      <c r="Q28" s="462">
        <v>6</v>
      </c>
      <c r="R28" s="462">
        <v>17</v>
      </c>
      <c r="S28" s="462">
        <v>17</v>
      </c>
      <c r="T28" s="462">
        <v>9</v>
      </c>
      <c r="U28" s="462">
        <v>44</v>
      </c>
      <c r="V28" s="462">
        <v>0</v>
      </c>
      <c r="W28" s="462">
        <v>0</v>
      </c>
      <c r="X28" s="463">
        <f t="shared" si="19"/>
        <v>103</v>
      </c>
      <c r="Z28" s="218" t="s">
        <v>3341</v>
      </c>
      <c r="AA28" s="306" t="s">
        <v>214</v>
      </c>
      <c r="AB28" s="244">
        <v>54.25</v>
      </c>
      <c r="AC28" s="650">
        <v>0</v>
      </c>
      <c r="AD28" s="246">
        <f t="shared" si="0"/>
        <v>54.25</v>
      </c>
      <c r="AE28" s="748" t="s">
        <v>208</v>
      </c>
      <c r="AF28" s="264">
        <v>66.69</v>
      </c>
      <c r="AG28" s="760">
        <v>20</v>
      </c>
      <c r="AH28" s="265">
        <f t="shared" si="1"/>
        <v>86.69</v>
      </c>
      <c r="AJ28" s="409" t="s">
        <v>3341</v>
      </c>
      <c r="AK28" s="410" t="s">
        <v>121</v>
      </c>
      <c r="AL28" s="411" t="s">
        <v>122</v>
      </c>
      <c r="AM28" s="412">
        <v>27</v>
      </c>
      <c r="AN28" s="413" t="s">
        <v>123</v>
      </c>
      <c r="AP28" s="409" t="s">
        <v>3341</v>
      </c>
      <c r="AQ28" s="243" t="s">
        <v>308</v>
      </c>
      <c r="AR28" s="746">
        <v>38</v>
      </c>
      <c r="AS28" s="243" t="s">
        <v>195</v>
      </c>
      <c r="AT28" s="747" t="s">
        <v>309</v>
      </c>
      <c r="AU28" s="388"/>
      <c r="AZ28" s="142"/>
      <c r="BC28" s="504"/>
      <c r="BE28" s="507"/>
      <c r="BF28" s="508"/>
      <c r="BG28" s="509"/>
      <c r="BH28" s="510"/>
      <c r="BI28" s="511"/>
      <c r="BJ28" s="511"/>
      <c r="BQ28" s="409" t="s">
        <v>3341</v>
      </c>
      <c r="BR28" s="243" t="s">
        <v>534</v>
      </c>
      <c r="BS28" s="243" t="s">
        <v>530</v>
      </c>
      <c r="BT28" s="747" t="s">
        <v>608</v>
      </c>
      <c r="BV28" s="307" t="s">
        <v>3341</v>
      </c>
      <c r="BW28" s="306" t="s">
        <v>1590</v>
      </c>
      <c r="BX28" s="349" t="s">
        <v>428</v>
      </c>
      <c r="BY28" s="349" t="s">
        <v>428</v>
      </c>
      <c r="BZ28" s="350" t="s">
        <v>3243</v>
      </c>
      <c r="CF28" s="307" t="s">
        <v>3341</v>
      </c>
      <c r="CG28" s="306" t="s">
        <v>1649</v>
      </c>
      <c r="CH28" s="306" t="s">
        <v>1629</v>
      </c>
      <c r="CI28" s="299" t="s">
        <v>1623</v>
      </c>
      <c r="CK28" s="406" t="s">
        <v>1576</v>
      </c>
      <c r="CM28" s="403" t="s">
        <v>190</v>
      </c>
      <c r="CN28" s="512" t="s">
        <v>191</v>
      </c>
      <c r="CO28" s="403" t="s">
        <v>1673</v>
      </c>
      <c r="CP28" s="403" t="s">
        <v>190</v>
      </c>
      <c r="CQ28" s="512" t="s">
        <v>191</v>
      </c>
      <c r="CR28" s="403" t="s">
        <v>1674</v>
      </c>
      <c r="CS28" s="407" t="s">
        <v>1675</v>
      </c>
      <c r="CU28" s="406" t="s">
        <v>1576</v>
      </c>
      <c r="CV28" s="406"/>
      <c r="CW28" s="403" t="s">
        <v>1673</v>
      </c>
      <c r="CX28" s="403" t="s">
        <v>1674</v>
      </c>
      <c r="CY28" s="407" t="s">
        <v>1675</v>
      </c>
      <c r="CZ28" s="403"/>
      <c r="DA28" s="406" t="s">
        <v>1576</v>
      </c>
      <c r="DB28" s="406"/>
      <c r="DC28" s="403" t="s">
        <v>190</v>
      </c>
      <c r="DD28" s="512" t="s">
        <v>191</v>
      </c>
      <c r="DE28" s="407"/>
      <c r="DG28" s="480" t="s">
        <v>3336</v>
      </c>
      <c r="DH28" s="483" t="s">
        <v>1842</v>
      </c>
      <c r="DI28" s="484" t="s">
        <v>209</v>
      </c>
      <c r="DJ28" s="485">
        <v>11</v>
      </c>
      <c r="DK28" s="432" t="s">
        <v>1653</v>
      </c>
      <c r="DL28" s="475">
        <v>8</v>
      </c>
      <c r="DM28" s="346" t="s">
        <v>1653</v>
      </c>
      <c r="DN28" s="476">
        <v>8</v>
      </c>
      <c r="DO28" s="432" t="s">
        <v>1653</v>
      </c>
      <c r="DP28" s="475">
        <v>8</v>
      </c>
      <c r="DQ28" s="525">
        <f t="shared" si="20"/>
        <v>35</v>
      </c>
      <c r="DS28" s="307" t="s">
        <v>3341</v>
      </c>
      <c r="DT28" s="306" t="s">
        <v>196</v>
      </c>
      <c r="DU28" s="349">
        <v>18.56</v>
      </c>
      <c r="DV28" s="349">
        <v>18.685</v>
      </c>
      <c r="DW28" s="350">
        <f t="shared" si="3"/>
        <v>18.685</v>
      </c>
      <c r="EG28" s="297" t="s">
        <v>3341</v>
      </c>
      <c r="EH28" s="298" t="s">
        <v>1731</v>
      </c>
      <c r="EI28" s="298" t="s">
        <v>1631</v>
      </c>
      <c r="EJ28" s="299" t="s">
        <v>1775</v>
      </c>
      <c r="EO28" s="307" t="s">
        <v>3255</v>
      </c>
      <c r="EP28" s="306" t="s">
        <v>347</v>
      </c>
      <c r="EQ28" s="308" t="s">
        <v>2021</v>
      </c>
      <c r="ER28" s="464"/>
      <c r="ES28" s="333"/>
      <c r="ET28" s="241"/>
      <c r="EU28" s="218" t="s">
        <v>3344</v>
      </c>
      <c r="EV28" s="247" t="s">
        <v>210</v>
      </c>
      <c r="EW28" s="246" t="s">
        <v>1653</v>
      </c>
      <c r="EX28" s="259" t="s">
        <v>3246</v>
      </c>
      <c r="EY28" s="251" t="s">
        <v>219</v>
      </c>
      <c r="EZ28" s="256" t="s">
        <v>1653</v>
      </c>
      <c r="FA28" s="333"/>
      <c r="FB28" s="408" t="s">
        <v>3272</v>
      </c>
      <c r="FC28" s="1543" t="s">
        <v>3229</v>
      </c>
      <c r="FD28" s="1544"/>
      <c r="FE28" s="465"/>
      <c r="FG28" s="359"/>
      <c r="FH28" s="102"/>
      <c r="FK28" s="136"/>
      <c r="FL28" s="304"/>
      <c r="FO28" s="102"/>
      <c r="FP28" s="351" t="s">
        <v>3341</v>
      </c>
      <c r="FQ28" s="298" t="s">
        <v>2194</v>
      </c>
      <c r="FR28" s="349">
        <v>17.674</v>
      </c>
      <c r="FS28" s="349">
        <v>17.03</v>
      </c>
      <c r="FT28" s="350">
        <f t="shared" si="7"/>
        <v>17.674</v>
      </c>
      <c r="FZ28" s="795" t="s">
        <v>3341</v>
      </c>
      <c r="GA28" s="789" t="s">
        <v>2743</v>
      </c>
      <c r="GB28" s="786">
        <v>55</v>
      </c>
      <c r="GC28" s="789" t="s">
        <v>2706</v>
      </c>
      <c r="GD28" s="806" t="s">
        <v>2744</v>
      </c>
      <c r="GF28" s="351" t="s">
        <v>3341</v>
      </c>
      <c r="GG28" s="298" t="s">
        <v>1574</v>
      </c>
      <c r="GH28" s="763" t="s">
        <v>2274</v>
      </c>
      <c r="GI28" s="763" t="s">
        <v>2275</v>
      </c>
      <c r="GJ28" s="299" t="s">
        <v>2274</v>
      </c>
      <c r="GN28" s="103"/>
      <c r="GO28" s="102"/>
      <c r="GP28" s="102"/>
      <c r="GR28" s="136"/>
      <c r="GS28" s="136"/>
      <c r="GT28" s="408" t="s">
        <v>3272</v>
      </c>
      <c r="GU28" s="1543" t="s">
        <v>2642</v>
      </c>
      <c r="GV28" s="1544"/>
      <c r="GW28" s="304"/>
      <c r="HC28" s="333"/>
      <c r="HD28" s="304"/>
      <c r="HF28" s="304"/>
      <c r="HG28" s="333"/>
      <c r="HH28" s="408" t="s">
        <v>433</v>
      </c>
      <c r="HI28" s="1543" t="s">
        <v>2838</v>
      </c>
      <c r="HJ28" s="1544"/>
      <c r="HM28" s="359"/>
      <c r="HQ28" s="333"/>
      <c r="HR28" s="333"/>
      <c r="HS28" s="333"/>
      <c r="HT28" s="333"/>
      <c r="HU28" s="333"/>
      <c r="HV28" s="346" t="s">
        <v>3341</v>
      </c>
      <c r="HW28" s="792" t="s">
        <v>2052</v>
      </c>
      <c r="HX28" s="833" t="s">
        <v>428</v>
      </c>
      <c r="HY28" s="833" t="s">
        <v>428</v>
      </c>
      <c r="HZ28" s="837" t="s">
        <v>3243</v>
      </c>
      <c r="IA28" s="216"/>
      <c r="IE28" s="342"/>
      <c r="IF28" s="388"/>
      <c r="IG28" s="389"/>
      <c r="IH28" s="342"/>
      <c r="II28" s="342"/>
      <c r="IJ28" s="102"/>
      <c r="IK28" s="102"/>
      <c r="IL28" s="102"/>
      <c r="IM28" s="102"/>
      <c r="IN28" s="102"/>
      <c r="IO28" s="102"/>
    </row>
    <row r="29" spans="1:249" ht="13.5" customHeight="1">
      <c r="A29" s="409" t="s">
        <v>3257</v>
      </c>
      <c r="B29" s="461" t="s">
        <v>220</v>
      </c>
      <c r="C29" s="462">
        <v>32</v>
      </c>
      <c r="D29" s="462">
        <v>20</v>
      </c>
      <c r="E29" s="462">
        <v>19</v>
      </c>
      <c r="F29" s="462">
        <v>23</v>
      </c>
      <c r="G29" s="462">
        <v>16</v>
      </c>
      <c r="H29" s="462">
        <v>14</v>
      </c>
      <c r="I29" s="462">
        <v>15</v>
      </c>
      <c r="J29" s="462">
        <v>0</v>
      </c>
      <c r="K29" s="462">
        <v>0</v>
      </c>
      <c r="L29" s="466">
        <f t="shared" si="18"/>
        <v>139</v>
      </c>
      <c r="M29" s="460" t="s">
        <v>3257</v>
      </c>
      <c r="N29" s="461" t="s">
        <v>227</v>
      </c>
      <c r="O29" s="462">
        <v>26</v>
      </c>
      <c r="P29" s="462">
        <v>19</v>
      </c>
      <c r="Q29" s="462">
        <v>11</v>
      </c>
      <c r="R29" s="462">
        <v>15</v>
      </c>
      <c r="S29" s="462">
        <v>14</v>
      </c>
      <c r="T29" s="462">
        <v>9</v>
      </c>
      <c r="U29" s="462">
        <v>10</v>
      </c>
      <c r="V29" s="462">
        <v>0</v>
      </c>
      <c r="W29" s="462">
        <v>0</v>
      </c>
      <c r="X29" s="463">
        <f t="shared" si="19"/>
        <v>104</v>
      </c>
      <c r="Z29" s="218" t="s">
        <v>3346</v>
      </c>
      <c r="AA29" s="306" t="s">
        <v>211</v>
      </c>
      <c r="AB29" s="244">
        <v>45.44</v>
      </c>
      <c r="AC29" s="650">
        <v>10</v>
      </c>
      <c r="AD29" s="246">
        <f t="shared" si="0"/>
        <v>55.44</v>
      </c>
      <c r="AE29" s="745" t="s">
        <v>227</v>
      </c>
      <c r="AF29" s="244">
        <v>68.13</v>
      </c>
      <c r="AG29" s="650">
        <v>20</v>
      </c>
      <c r="AH29" s="246">
        <f t="shared" si="1"/>
        <v>88.13</v>
      </c>
      <c r="AJ29" s="409" t="s">
        <v>3346</v>
      </c>
      <c r="AK29" s="410" t="s">
        <v>124</v>
      </c>
      <c r="AL29" s="411" t="s">
        <v>107</v>
      </c>
      <c r="AM29" s="412">
        <v>26</v>
      </c>
      <c r="AN29" s="413" t="s">
        <v>125</v>
      </c>
      <c r="AP29" s="409" t="s">
        <v>3346</v>
      </c>
      <c r="AQ29" s="243" t="s">
        <v>310</v>
      </c>
      <c r="AR29" s="746">
        <v>67</v>
      </c>
      <c r="AS29" s="243" t="s">
        <v>218</v>
      </c>
      <c r="AT29" s="747" t="s">
        <v>311</v>
      </c>
      <c r="AU29" s="388"/>
      <c r="AZ29" s="142"/>
      <c r="BC29" s="504"/>
      <c r="BE29" s="505"/>
      <c r="BG29" s="385"/>
      <c r="BI29" s="370"/>
      <c r="BJ29" s="370"/>
      <c r="BQ29" s="409" t="s">
        <v>3346</v>
      </c>
      <c r="BR29" s="243" t="s">
        <v>535</v>
      </c>
      <c r="BS29" s="754" t="s">
        <v>3308</v>
      </c>
      <c r="BT29" s="747" t="s">
        <v>609</v>
      </c>
      <c r="BV29" s="307" t="s">
        <v>3346</v>
      </c>
      <c r="BW29" s="306" t="s">
        <v>1591</v>
      </c>
      <c r="BX29" s="349" t="s">
        <v>428</v>
      </c>
      <c r="BY29" s="349" t="s">
        <v>428</v>
      </c>
      <c r="BZ29" s="350" t="s">
        <v>3243</v>
      </c>
      <c r="CF29" s="307" t="s">
        <v>3346</v>
      </c>
      <c r="CG29" s="306" t="s">
        <v>1650</v>
      </c>
      <c r="CH29" s="306" t="s">
        <v>1628</v>
      </c>
      <c r="CI29" s="299" t="s">
        <v>1624</v>
      </c>
      <c r="CK29" s="218" t="s">
        <v>3244</v>
      </c>
      <c r="CL29" s="513" t="s">
        <v>194</v>
      </c>
      <c r="CM29" s="423">
        <v>69.06</v>
      </c>
      <c r="CN29" s="249">
        <v>0</v>
      </c>
      <c r="CO29" s="244">
        <v>69.06</v>
      </c>
      <c r="CP29" s="423">
        <v>105.34</v>
      </c>
      <c r="CQ29" s="249">
        <v>10</v>
      </c>
      <c r="CR29" s="244">
        <v>115.34</v>
      </c>
      <c r="CS29" s="246">
        <f aca="true" t="shared" si="21" ref="CS29:CS44">MIN(CO29,CR29)</f>
        <v>69.06</v>
      </c>
      <c r="CU29" s="218" t="s">
        <v>3244</v>
      </c>
      <c r="CV29" s="247" t="s">
        <v>200</v>
      </c>
      <c r="CW29" s="248">
        <v>64.91</v>
      </c>
      <c r="CX29" s="248">
        <v>72.2</v>
      </c>
      <c r="CY29" s="255">
        <v>64.91</v>
      </c>
      <c r="CZ29" s="403"/>
      <c r="DA29" s="218" t="s">
        <v>3244</v>
      </c>
      <c r="DB29" s="247" t="s">
        <v>196</v>
      </c>
      <c r="DC29" s="248">
        <v>112.81</v>
      </c>
      <c r="DD29" s="249">
        <v>0</v>
      </c>
      <c r="DE29" s="250">
        <v>112.81</v>
      </c>
      <c r="DG29" s="480" t="s">
        <v>3337</v>
      </c>
      <c r="DH29" s="483" t="s">
        <v>1843</v>
      </c>
      <c r="DI29" s="484" t="s">
        <v>209</v>
      </c>
      <c r="DJ29" s="485">
        <v>14</v>
      </c>
      <c r="DK29" s="432" t="s">
        <v>1653</v>
      </c>
      <c r="DL29" s="475">
        <v>8</v>
      </c>
      <c r="DM29" s="346" t="s">
        <v>1653</v>
      </c>
      <c r="DN29" s="476">
        <v>8</v>
      </c>
      <c r="DO29" s="432" t="s">
        <v>1653</v>
      </c>
      <c r="DP29" s="475">
        <v>8</v>
      </c>
      <c r="DQ29" s="525">
        <f t="shared" si="20"/>
        <v>38</v>
      </c>
      <c r="DS29" s="307" t="s">
        <v>3346</v>
      </c>
      <c r="DT29" s="306" t="s">
        <v>1691</v>
      </c>
      <c r="DU29" s="349">
        <v>21.87</v>
      </c>
      <c r="DV29" s="349">
        <v>22.987</v>
      </c>
      <c r="DW29" s="350">
        <f t="shared" si="3"/>
        <v>22.987</v>
      </c>
      <c r="EG29" s="297" t="s">
        <v>3346</v>
      </c>
      <c r="EH29" s="298" t="s">
        <v>1732</v>
      </c>
      <c r="EI29" s="298" t="s">
        <v>1746</v>
      </c>
      <c r="EJ29" s="299" t="s">
        <v>1776</v>
      </c>
      <c r="EO29" s="307" t="s">
        <v>3249</v>
      </c>
      <c r="EP29" s="306" t="s">
        <v>1971</v>
      </c>
      <c r="EQ29" s="308" t="s">
        <v>2022</v>
      </c>
      <c r="ER29" s="464"/>
      <c r="ES29" s="333"/>
      <c r="ET29" s="241"/>
      <c r="EU29" s="218" t="s">
        <v>3344</v>
      </c>
      <c r="EV29" s="247" t="s">
        <v>213</v>
      </c>
      <c r="EW29" s="246" t="s">
        <v>1653</v>
      </c>
      <c r="EX29" s="136"/>
      <c r="EY29" s="385"/>
      <c r="EZ29" s="241"/>
      <c r="FA29" s="333"/>
      <c r="FB29" s="408" t="s">
        <v>433</v>
      </c>
      <c r="FC29" s="1543" t="s">
        <v>3319</v>
      </c>
      <c r="FD29" s="1544"/>
      <c r="FE29" s="465"/>
      <c r="FG29" s="359"/>
      <c r="FH29" s="102"/>
      <c r="FK29" s="136"/>
      <c r="FL29" s="304"/>
      <c r="FO29" s="102"/>
      <c r="FP29" s="351" t="s">
        <v>3346</v>
      </c>
      <c r="FQ29" s="298" t="s">
        <v>1588</v>
      </c>
      <c r="FR29" s="349">
        <v>17.759</v>
      </c>
      <c r="FS29" s="349">
        <v>15.958</v>
      </c>
      <c r="FT29" s="350">
        <f t="shared" si="7"/>
        <v>17.759</v>
      </c>
      <c r="FZ29" s="795" t="s">
        <v>3346</v>
      </c>
      <c r="GA29" s="785" t="s">
        <v>2745</v>
      </c>
      <c r="GB29" s="786">
        <v>58</v>
      </c>
      <c r="GC29" s="789" t="s">
        <v>2706</v>
      </c>
      <c r="GD29" s="806" t="s">
        <v>2746</v>
      </c>
      <c r="GF29" s="351" t="s">
        <v>3346</v>
      </c>
      <c r="GG29" s="298" t="s">
        <v>202</v>
      </c>
      <c r="GH29" s="763" t="s">
        <v>2276</v>
      </c>
      <c r="GI29" s="763" t="s">
        <v>2277</v>
      </c>
      <c r="GJ29" s="299" t="s">
        <v>2276</v>
      </c>
      <c r="GN29" s="103"/>
      <c r="GO29" s="102"/>
      <c r="GP29" s="102"/>
      <c r="GR29" s="136"/>
      <c r="GS29" s="136"/>
      <c r="GT29" s="408" t="s">
        <v>433</v>
      </c>
      <c r="GU29" s="1543" t="s">
        <v>3319</v>
      </c>
      <c r="GV29" s="1544"/>
      <c r="GW29" s="304"/>
      <c r="HC29" s="333"/>
      <c r="HD29" s="304"/>
      <c r="HF29" s="304"/>
      <c r="HG29" s="333"/>
      <c r="HH29" s="408" t="s">
        <v>434</v>
      </c>
      <c r="HI29" s="1543" t="s">
        <v>2073</v>
      </c>
      <c r="HJ29" s="1544"/>
      <c r="HM29" s="359"/>
      <c r="HQ29" s="333"/>
      <c r="HR29" s="333"/>
      <c r="HS29" s="333"/>
      <c r="HT29" s="333"/>
      <c r="HU29" s="333"/>
      <c r="HV29" s="346" t="s">
        <v>3346</v>
      </c>
      <c r="HW29" s="792" t="s">
        <v>198</v>
      </c>
      <c r="HX29" s="833" t="s">
        <v>428</v>
      </c>
      <c r="HY29" s="833" t="s">
        <v>428</v>
      </c>
      <c r="HZ29" s="837" t="s">
        <v>3243</v>
      </c>
      <c r="IA29" s="216"/>
      <c r="IE29" s="342"/>
      <c r="IF29" s="388"/>
      <c r="IG29" s="389"/>
      <c r="IH29" s="342"/>
      <c r="II29" s="342"/>
      <c r="IJ29" s="102"/>
      <c r="IK29" s="102"/>
      <c r="IL29" s="102"/>
      <c r="IM29" s="102"/>
      <c r="IN29" s="102"/>
      <c r="IO29" s="102"/>
    </row>
    <row r="30" spans="1:249" ht="13.5" customHeight="1" thickBot="1">
      <c r="A30" s="409" t="s">
        <v>3256</v>
      </c>
      <c r="B30" s="461" t="s">
        <v>210</v>
      </c>
      <c r="C30" s="462">
        <v>14</v>
      </c>
      <c r="D30" s="462">
        <v>10</v>
      </c>
      <c r="E30" s="462">
        <v>15</v>
      </c>
      <c r="F30" s="462">
        <v>26</v>
      </c>
      <c r="G30" s="462">
        <v>21</v>
      </c>
      <c r="H30" s="462">
        <v>14</v>
      </c>
      <c r="I30" s="462">
        <v>23</v>
      </c>
      <c r="J30" s="462">
        <v>0</v>
      </c>
      <c r="K30" s="462">
        <v>20</v>
      </c>
      <c r="L30" s="466">
        <f t="shared" si="18"/>
        <v>143</v>
      </c>
      <c r="M30" s="460" t="s">
        <v>3256</v>
      </c>
      <c r="N30" s="461" t="s">
        <v>214</v>
      </c>
      <c r="O30" s="462">
        <v>18</v>
      </c>
      <c r="P30" s="462">
        <v>17</v>
      </c>
      <c r="Q30" s="462">
        <v>12</v>
      </c>
      <c r="R30" s="462">
        <v>17</v>
      </c>
      <c r="S30" s="462">
        <v>17</v>
      </c>
      <c r="T30" s="462">
        <v>9</v>
      </c>
      <c r="U30" s="462">
        <v>11</v>
      </c>
      <c r="V30" s="462">
        <v>0</v>
      </c>
      <c r="W30" s="462">
        <v>5</v>
      </c>
      <c r="X30" s="463">
        <f t="shared" si="19"/>
        <v>106</v>
      </c>
      <c r="Z30" s="218" t="s">
        <v>3349</v>
      </c>
      <c r="AA30" s="306" t="s">
        <v>201</v>
      </c>
      <c r="AB30" s="244">
        <v>37.38</v>
      </c>
      <c r="AC30" s="650">
        <v>20</v>
      </c>
      <c r="AD30" s="246">
        <f t="shared" si="0"/>
        <v>57.38</v>
      </c>
      <c r="AE30" s="745" t="s">
        <v>212</v>
      </c>
      <c r="AF30" s="244">
        <v>93.62</v>
      </c>
      <c r="AG30" s="650">
        <v>10</v>
      </c>
      <c r="AH30" s="246">
        <f t="shared" si="1"/>
        <v>103.62</v>
      </c>
      <c r="AJ30" s="409" t="s">
        <v>3349</v>
      </c>
      <c r="AK30" s="410" t="s">
        <v>126</v>
      </c>
      <c r="AL30" s="411" t="s">
        <v>110</v>
      </c>
      <c r="AM30" s="412">
        <v>35</v>
      </c>
      <c r="AN30" s="413" t="s">
        <v>127</v>
      </c>
      <c r="AP30" s="409" t="s">
        <v>3349</v>
      </c>
      <c r="AQ30" s="243" t="s">
        <v>312</v>
      </c>
      <c r="AR30" s="746">
        <v>19</v>
      </c>
      <c r="AS30" s="243" t="s">
        <v>219</v>
      </c>
      <c r="AT30" s="747" t="s">
        <v>313</v>
      </c>
      <c r="AU30" s="388"/>
      <c r="AZ30" s="142"/>
      <c r="BC30" s="504"/>
      <c r="BE30" s="505"/>
      <c r="BG30" s="385"/>
      <c r="BI30" s="370"/>
      <c r="BJ30" s="370"/>
      <c r="BQ30" s="409" t="s">
        <v>3349</v>
      </c>
      <c r="BR30" s="243" t="s">
        <v>536</v>
      </c>
      <c r="BS30" s="410" t="s">
        <v>502</v>
      </c>
      <c r="BT30" s="747" t="s">
        <v>610</v>
      </c>
      <c r="BV30" s="307" t="s">
        <v>3349</v>
      </c>
      <c r="BW30" s="306" t="s">
        <v>198</v>
      </c>
      <c r="BX30" s="349" t="s">
        <v>428</v>
      </c>
      <c r="BY30" s="349" t="s">
        <v>428</v>
      </c>
      <c r="BZ30" s="350" t="s">
        <v>3243</v>
      </c>
      <c r="CF30" s="309" t="s">
        <v>3349</v>
      </c>
      <c r="CG30" s="310" t="s">
        <v>1651</v>
      </c>
      <c r="CH30" s="310" t="s">
        <v>1628</v>
      </c>
      <c r="CI30" s="302" t="s">
        <v>3243</v>
      </c>
      <c r="CK30" s="218" t="s">
        <v>3248</v>
      </c>
      <c r="CL30" s="513" t="s">
        <v>200</v>
      </c>
      <c r="CM30" s="423">
        <v>106.65</v>
      </c>
      <c r="CN30" s="249">
        <v>20</v>
      </c>
      <c r="CO30" s="244">
        <v>126.65</v>
      </c>
      <c r="CP30" s="423">
        <v>73.28</v>
      </c>
      <c r="CQ30" s="249">
        <v>0</v>
      </c>
      <c r="CR30" s="244">
        <v>73.28</v>
      </c>
      <c r="CS30" s="246">
        <f t="shared" si="21"/>
        <v>73.28</v>
      </c>
      <c r="CU30" s="218" t="s">
        <v>3248</v>
      </c>
      <c r="CV30" s="247" t="s">
        <v>217</v>
      </c>
      <c r="CW30" s="248">
        <v>75.11</v>
      </c>
      <c r="CX30" s="248">
        <v>68.26</v>
      </c>
      <c r="CY30" s="255">
        <v>68.26</v>
      </c>
      <c r="CZ30" s="403"/>
      <c r="DA30" s="218" t="s">
        <v>3248</v>
      </c>
      <c r="DB30" s="247" t="s">
        <v>200</v>
      </c>
      <c r="DC30" s="248">
        <v>117.96</v>
      </c>
      <c r="DD30" s="249">
        <v>0</v>
      </c>
      <c r="DE30" s="250">
        <v>117.96</v>
      </c>
      <c r="DG30" s="514" t="s">
        <v>3261</v>
      </c>
      <c r="DH30" s="515" t="s">
        <v>1844</v>
      </c>
      <c r="DI30" s="516" t="s">
        <v>1836</v>
      </c>
      <c r="DJ30" s="517">
        <v>15</v>
      </c>
      <c r="DK30" s="456" t="s">
        <v>1653</v>
      </c>
      <c r="DL30" s="518">
        <v>8</v>
      </c>
      <c r="DM30" s="358" t="s">
        <v>1653</v>
      </c>
      <c r="DN30" s="519">
        <v>8</v>
      </c>
      <c r="DO30" s="456" t="s">
        <v>1653</v>
      </c>
      <c r="DP30" s="518">
        <v>8</v>
      </c>
      <c r="DQ30" s="761">
        <f t="shared" si="20"/>
        <v>39</v>
      </c>
      <c r="DS30" s="307" t="s">
        <v>3349</v>
      </c>
      <c r="DT30" s="306" t="s">
        <v>224</v>
      </c>
      <c r="DU30" s="349">
        <v>19.324</v>
      </c>
      <c r="DV30" s="349">
        <v>29.626</v>
      </c>
      <c r="DW30" s="350">
        <f t="shared" si="3"/>
        <v>29.626</v>
      </c>
      <c r="EG30" s="297" t="s">
        <v>3349</v>
      </c>
      <c r="EH30" s="298" t="s">
        <v>1733</v>
      </c>
      <c r="EI30" s="298" t="s">
        <v>1744</v>
      </c>
      <c r="EJ30" s="299" t="s">
        <v>1777</v>
      </c>
      <c r="EO30" s="307" t="s">
        <v>3246</v>
      </c>
      <c r="EP30" s="306" t="s">
        <v>1972</v>
      </c>
      <c r="EQ30" s="308" t="s">
        <v>2023</v>
      </c>
      <c r="ER30" s="464"/>
      <c r="ES30" s="333"/>
      <c r="ET30" s="241"/>
      <c r="EU30" s="218" t="s">
        <v>3344</v>
      </c>
      <c r="EV30" s="247" t="s">
        <v>229</v>
      </c>
      <c r="EW30" s="246" t="s">
        <v>1653</v>
      </c>
      <c r="EX30" s="136"/>
      <c r="EY30" s="385"/>
      <c r="EZ30" s="241"/>
      <c r="FA30" s="333"/>
      <c r="FB30" s="408" t="s">
        <v>434</v>
      </c>
      <c r="FC30" s="1543" t="s">
        <v>2073</v>
      </c>
      <c r="FD30" s="1544"/>
      <c r="FE30" s="465"/>
      <c r="FG30" s="359"/>
      <c r="FH30" s="102"/>
      <c r="FK30" s="136"/>
      <c r="FL30" s="304"/>
      <c r="FO30" s="102"/>
      <c r="FP30" s="351" t="s">
        <v>3349</v>
      </c>
      <c r="FQ30" s="298" t="s">
        <v>2177</v>
      </c>
      <c r="FR30" s="349">
        <v>17.273</v>
      </c>
      <c r="FS30" s="349">
        <v>17.829</v>
      </c>
      <c r="FT30" s="350">
        <f t="shared" si="7"/>
        <v>17.829</v>
      </c>
      <c r="FZ30" s="795" t="s">
        <v>3349</v>
      </c>
      <c r="GA30" s="785" t="s">
        <v>2747</v>
      </c>
      <c r="GB30" s="786">
        <v>62</v>
      </c>
      <c r="GC30" s="792" t="s">
        <v>2748</v>
      </c>
      <c r="GD30" s="806" t="s">
        <v>2749</v>
      </c>
      <c r="GF30" s="351" t="s">
        <v>3349</v>
      </c>
      <c r="GG30" s="298" t="s">
        <v>426</v>
      </c>
      <c r="GH30" s="763" t="s">
        <v>2278</v>
      </c>
      <c r="GI30" s="763" t="s">
        <v>2279</v>
      </c>
      <c r="GJ30" s="299" t="s">
        <v>3243</v>
      </c>
      <c r="GN30" s="103"/>
      <c r="GO30" s="102"/>
      <c r="GP30" s="102"/>
      <c r="GR30" s="136"/>
      <c r="GS30" s="136"/>
      <c r="GT30" s="408" t="s">
        <v>434</v>
      </c>
      <c r="GU30" s="1543" t="s">
        <v>2073</v>
      </c>
      <c r="GV30" s="1544"/>
      <c r="GW30" s="304"/>
      <c r="HC30" s="333"/>
      <c r="HD30" s="304"/>
      <c r="HF30" s="304"/>
      <c r="HG30" s="333"/>
      <c r="HH30" s="408" t="s">
        <v>435</v>
      </c>
      <c r="HI30" s="1543" t="s">
        <v>3343</v>
      </c>
      <c r="HJ30" s="1544"/>
      <c r="HM30" s="359"/>
      <c r="HQ30" s="333"/>
      <c r="HR30" s="333"/>
      <c r="HS30" s="333"/>
      <c r="HT30" s="333"/>
      <c r="HU30" s="333"/>
      <c r="HV30" s="346" t="s">
        <v>3349</v>
      </c>
      <c r="HW30" s="792" t="s">
        <v>1687</v>
      </c>
      <c r="HX30" s="833" t="s">
        <v>428</v>
      </c>
      <c r="HY30" s="833" t="s">
        <v>428</v>
      </c>
      <c r="HZ30" s="837" t="s">
        <v>3243</v>
      </c>
      <c r="IA30" s="216"/>
      <c r="IE30" s="342"/>
      <c r="IF30" s="388"/>
      <c r="IG30" s="389"/>
      <c r="IH30" s="342"/>
      <c r="II30" s="342"/>
      <c r="IJ30" s="102"/>
      <c r="IK30" s="102"/>
      <c r="IL30" s="102"/>
      <c r="IM30" s="102"/>
      <c r="IN30" s="102"/>
      <c r="IO30" s="102"/>
    </row>
    <row r="31" spans="1:249" ht="13.5" customHeight="1">
      <c r="A31" s="409" t="s">
        <v>3338</v>
      </c>
      <c r="B31" s="461" t="s">
        <v>214</v>
      </c>
      <c r="C31" s="462">
        <v>26</v>
      </c>
      <c r="D31" s="462">
        <v>30</v>
      </c>
      <c r="E31" s="462">
        <v>26</v>
      </c>
      <c r="F31" s="462">
        <v>14</v>
      </c>
      <c r="G31" s="462">
        <v>13</v>
      </c>
      <c r="H31" s="462">
        <v>14</v>
      </c>
      <c r="I31" s="462">
        <v>15</v>
      </c>
      <c r="J31" s="462">
        <v>0</v>
      </c>
      <c r="K31" s="462">
        <v>5</v>
      </c>
      <c r="L31" s="466">
        <f t="shared" si="18"/>
        <v>143</v>
      </c>
      <c r="M31" s="520" t="s">
        <v>3338</v>
      </c>
      <c r="N31" s="521" t="s">
        <v>208</v>
      </c>
      <c r="O31" s="522">
        <v>15</v>
      </c>
      <c r="P31" s="522">
        <v>20</v>
      </c>
      <c r="Q31" s="522">
        <v>20</v>
      </c>
      <c r="R31" s="522">
        <v>17</v>
      </c>
      <c r="S31" s="522">
        <v>17</v>
      </c>
      <c r="T31" s="522">
        <v>9</v>
      </c>
      <c r="U31" s="522">
        <v>11</v>
      </c>
      <c r="V31" s="522">
        <v>0</v>
      </c>
      <c r="W31" s="522">
        <v>0</v>
      </c>
      <c r="X31" s="523">
        <f t="shared" si="19"/>
        <v>109</v>
      </c>
      <c r="Z31" s="218" t="s">
        <v>3327</v>
      </c>
      <c r="AA31" s="306" t="s">
        <v>230</v>
      </c>
      <c r="AB31" s="244">
        <v>48.37</v>
      </c>
      <c r="AC31" s="650">
        <v>10</v>
      </c>
      <c r="AD31" s="246">
        <f t="shared" si="0"/>
        <v>58.37</v>
      </c>
      <c r="AE31" s="745" t="s">
        <v>230</v>
      </c>
      <c r="AF31" s="244">
        <v>89.59</v>
      </c>
      <c r="AG31" s="650">
        <v>20</v>
      </c>
      <c r="AH31" s="246">
        <f t="shared" si="1"/>
        <v>109.59</v>
      </c>
      <c r="AJ31" s="409" t="s">
        <v>3327</v>
      </c>
      <c r="AK31" s="410" t="s">
        <v>128</v>
      </c>
      <c r="AL31" s="411" t="s">
        <v>96</v>
      </c>
      <c r="AM31" s="412">
        <v>37</v>
      </c>
      <c r="AN31" s="413" t="s">
        <v>129</v>
      </c>
      <c r="AP31" s="409" t="s">
        <v>3327</v>
      </c>
      <c r="AQ31" s="243" t="s">
        <v>314</v>
      </c>
      <c r="AR31" s="746">
        <v>21</v>
      </c>
      <c r="AS31" s="243" t="s">
        <v>277</v>
      </c>
      <c r="AT31" s="747" t="s">
        <v>315</v>
      </c>
      <c r="AU31" s="388"/>
      <c r="AZ31" s="142"/>
      <c r="BC31" s="504"/>
      <c r="BE31" s="505"/>
      <c r="BG31" s="385"/>
      <c r="BI31" s="370"/>
      <c r="BJ31" s="370"/>
      <c r="BQ31" s="409" t="s">
        <v>3327</v>
      </c>
      <c r="BR31" s="243" t="s">
        <v>537</v>
      </c>
      <c r="BS31" s="754" t="s">
        <v>3308</v>
      </c>
      <c r="BT31" s="747" t="s">
        <v>611</v>
      </c>
      <c r="BV31" s="307" t="s">
        <v>3327</v>
      </c>
      <c r="BW31" s="306" t="s">
        <v>1592</v>
      </c>
      <c r="BX31" s="349" t="s">
        <v>428</v>
      </c>
      <c r="BY31" s="349" t="s">
        <v>428</v>
      </c>
      <c r="BZ31" s="350" t="s">
        <v>3243</v>
      </c>
      <c r="CK31" s="218" t="s">
        <v>3247</v>
      </c>
      <c r="CL31" s="513" t="s">
        <v>196</v>
      </c>
      <c r="CM31" s="423">
        <v>84.09</v>
      </c>
      <c r="CN31" s="249">
        <v>0</v>
      </c>
      <c r="CO31" s="244">
        <v>84.09</v>
      </c>
      <c r="CP31" s="423">
        <v>112.56</v>
      </c>
      <c r="CQ31" s="249">
        <v>10</v>
      </c>
      <c r="CR31" s="244">
        <v>122.56</v>
      </c>
      <c r="CS31" s="246">
        <f t="shared" si="21"/>
        <v>84.09</v>
      </c>
      <c r="CU31" s="218" t="s">
        <v>3247</v>
      </c>
      <c r="CV31" s="247" t="s">
        <v>197</v>
      </c>
      <c r="CW31" s="248">
        <v>69.38</v>
      </c>
      <c r="CX31" s="248" t="s">
        <v>1653</v>
      </c>
      <c r="CY31" s="255">
        <v>69.38</v>
      </c>
      <c r="CZ31" s="403"/>
      <c r="DA31" s="218" t="s">
        <v>3247</v>
      </c>
      <c r="DB31" s="247" t="s">
        <v>199</v>
      </c>
      <c r="DC31" s="248">
        <v>118.93</v>
      </c>
      <c r="DD31" s="249">
        <v>0</v>
      </c>
      <c r="DE31" s="250">
        <v>118.93</v>
      </c>
      <c r="DG31" s="1568" t="s">
        <v>1846</v>
      </c>
      <c r="DH31" s="1563"/>
      <c r="DI31" s="1563"/>
      <c r="DJ31" s="1560" t="s">
        <v>1813</v>
      </c>
      <c r="DK31" s="1562" t="s">
        <v>1679</v>
      </c>
      <c r="DL31" s="1563"/>
      <c r="DM31" s="1566" t="s">
        <v>1816</v>
      </c>
      <c r="DN31" s="1567"/>
      <c r="DO31" s="1562" t="s">
        <v>1817</v>
      </c>
      <c r="DP31" s="1563"/>
      <c r="DQ31" s="1564" t="s">
        <v>1672</v>
      </c>
      <c r="DS31" s="420" t="s">
        <v>3327</v>
      </c>
      <c r="DT31" s="421" t="s">
        <v>1589</v>
      </c>
      <c r="DU31" s="418" t="s">
        <v>3243</v>
      </c>
      <c r="DV31" s="418" t="s">
        <v>3243</v>
      </c>
      <c r="DW31" s="419" t="s">
        <v>3243</v>
      </c>
      <c r="EG31" s="297" t="s">
        <v>3327</v>
      </c>
      <c r="EH31" s="298" t="s">
        <v>1734</v>
      </c>
      <c r="EI31" s="298" t="s">
        <v>1741</v>
      </c>
      <c r="EJ31" s="299" t="s">
        <v>1778</v>
      </c>
      <c r="EO31" s="307" t="s">
        <v>3260</v>
      </c>
      <c r="EP31" s="306" t="s">
        <v>1973</v>
      </c>
      <c r="EQ31" s="308" t="s">
        <v>2024</v>
      </c>
      <c r="ER31" s="464"/>
      <c r="ES31" s="333"/>
      <c r="ET31" s="241"/>
      <c r="EU31" s="218" t="s">
        <v>3344</v>
      </c>
      <c r="EV31" s="247" t="s">
        <v>1805</v>
      </c>
      <c r="EW31" s="246" t="s">
        <v>1653</v>
      </c>
      <c r="EX31" s="136"/>
      <c r="EY31" s="385"/>
      <c r="EZ31" s="241"/>
      <c r="FA31" s="333"/>
      <c r="FB31" s="408" t="s">
        <v>435</v>
      </c>
      <c r="FC31" s="1543" t="s">
        <v>2196</v>
      </c>
      <c r="FD31" s="1544"/>
      <c r="FE31" s="465"/>
      <c r="FG31" s="359"/>
      <c r="FH31" s="102"/>
      <c r="FK31" s="136"/>
      <c r="FL31" s="304"/>
      <c r="FO31" s="102"/>
      <c r="FP31" s="351" t="s">
        <v>3327</v>
      </c>
      <c r="FQ31" s="298" t="s">
        <v>1692</v>
      </c>
      <c r="FR31" s="349">
        <v>17.926</v>
      </c>
      <c r="FS31" s="349">
        <v>18.074</v>
      </c>
      <c r="FT31" s="350">
        <f t="shared" si="7"/>
        <v>18.074</v>
      </c>
      <c r="FZ31" s="795" t="s">
        <v>3327</v>
      </c>
      <c r="GA31" s="791" t="s">
        <v>112</v>
      </c>
      <c r="GB31" s="786">
        <v>30</v>
      </c>
      <c r="GC31" s="785" t="s">
        <v>2750</v>
      </c>
      <c r="GD31" s="806" t="s">
        <v>2751</v>
      </c>
      <c r="GF31" s="351" t="s">
        <v>3327</v>
      </c>
      <c r="GG31" s="298" t="s">
        <v>256</v>
      </c>
      <c r="GH31" s="763" t="s">
        <v>2280</v>
      </c>
      <c r="GI31" s="763" t="s">
        <v>3243</v>
      </c>
      <c r="GJ31" s="299" t="s">
        <v>3243</v>
      </c>
      <c r="GN31" s="103"/>
      <c r="GO31" s="102"/>
      <c r="GP31" s="102"/>
      <c r="GR31" s="136"/>
      <c r="GS31" s="136"/>
      <c r="GT31" s="408" t="s">
        <v>435</v>
      </c>
      <c r="GU31" s="1543" t="s">
        <v>3343</v>
      </c>
      <c r="GV31" s="1544"/>
      <c r="GW31" s="304"/>
      <c r="HC31" s="333"/>
      <c r="HD31" s="304"/>
      <c r="HF31" s="304"/>
      <c r="HG31" s="333"/>
      <c r="HH31" s="333"/>
      <c r="HI31" s="359"/>
      <c r="HM31" s="359"/>
      <c r="HQ31" s="333"/>
      <c r="HR31" s="333"/>
      <c r="HS31" s="333"/>
      <c r="HT31" s="333"/>
      <c r="HU31" s="333"/>
      <c r="HV31" s="346" t="s">
        <v>3327</v>
      </c>
      <c r="HW31" s="792" t="s">
        <v>1690</v>
      </c>
      <c r="HX31" s="833" t="s">
        <v>428</v>
      </c>
      <c r="HY31" s="833" t="s">
        <v>428</v>
      </c>
      <c r="HZ31" s="837" t="s">
        <v>3243</v>
      </c>
      <c r="IA31" s="216"/>
      <c r="IE31" s="342"/>
      <c r="IF31" s="388"/>
      <c r="IG31" s="389"/>
      <c r="IH31" s="342"/>
      <c r="II31" s="342"/>
      <c r="IJ31" s="102"/>
      <c r="IK31" s="102"/>
      <c r="IL31" s="102"/>
      <c r="IM31" s="102"/>
      <c r="IN31" s="102"/>
      <c r="IO31" s="102"/>
    </row>
    <row r="32" spans="1:249" ht="13.5" customHeight="1" thickBot="1">
      <c r="A32" s="409" t="s">
        <v>3339</v>
      </c>
      <c r="B32" s="461" t="s">
        <v>229</v>
      </c>
      <c r="C32" s="462">
        <v>23</v>
      </c>
      <c r="D32" s="462">
        <v>15</v>
      </c>
      <c r="E32" s="462">
        <v>21</v>
      </c>
      <c r="F32" s="462">
        <v>26</v>
      </c>
      <c r="G32" s="462">
        <v>21</v>
      </c>
      <c r="H32" s="462">
        <v>14</v>
      </c>
      <c r="I32" s="462">
        <v>23</v>
      </c>
      <c r="J32" s="462">
        <v>0</v>
      </c>
      <c r="K32" s="462">
        <v>0</v>
      </c>
      <c r="L32" s="466">
        <f t="shared" si="18"/>
        <v>143</v>
      </c>
      <c r="M32" s="460" t="s">
        <v>3339</v>
      </c>
      <c r="N32" s="461" t="s">
        <v>210</v>
      </c>
      <c r="O32" s="462">
        <v>8</v>
      </c>
      <c r="P32" s="462">
        <v>10</v>
      </c>
      <c r="Q32" s="462">
        <v>18</v>
      </c>
      <c r="R32" s="462">
        <v>17</v>
      </c>
      <c r="S32" s="462">
        <v>17</v>
      </c>
      <c r="T32" s="462">
        <v>9</v>
      </c>
      <c r="U32" s="462">
        <v>11</v>
      </c>
      <c r="V32" s="462">
        <v>0</v>
      </c>
      <c r="W32" s="462">
        <v>20</v>
      </c>
      <c r="X32" s="463">
        <f t="shared" si="19"/>
        <v>110</v>
      </c>
      <c r="Z32" s="218" t="s">
        <v>3350</v>
      </c>
      <c r="AA32" s="306" t="s">
        <v>231</v>
      </c>
      <c r="AB32" s="244">
        <v>49.25</v>
      </c>
      <c r="AC32" s="650">
        <v>10</v>
      </c>
      <c r="AD32" s="246">
        <f t="shared" si="0"/>
        <v>59.25</v>
      </c>
      <c r="AE32" s="745" t="s">
        <v>214</v>
      </c>
      <c r="AF32" s="244">
        <v>108.08</v>
      </c>
      <c r="AG32" s="650">
        <v>30</v>
      </c>
      <c r="AH32" s="246">
        <f t="shared" si="1"/>
        <v>138.07999999999998</v>
      </c>
      <c r="AJ32" s="409" t="s">
        <v>3350</v>
      </c>
      <c r="AK32" s="410" t="s">
        <v>130</v>
      </c>
      <c r="AL32" s="411" t="s">
        <v>122</v>
      </c>
      <c r="AM32" s="412">
        <v>51</v>
      </c>
      <c r="AN32" s="413" t="s">
        <v>131</v>
      </c>
      <c r="AP32" s="409" t="s">
        <v>3350</v>
      </c>
      <c r="AQ32" s="243" t="s">
        <v>316</v>
      </c>
      <c r="AR32" s="746">
        <v>29</v>
      </c>
      <c r="AS32" s="243" t="s">
        <v>317</v>
      </c>
      <c r="AT32" s="747" t="s">
        <v>318</v>
      </c>
      <c r="AU32" s="388"/>
      <c r="AZ32" s="142"/>
      <c r="BC32" s="504"/>
      <c r="BE32" s="505"/>
      <c r="BG32" s="385"/>
      <c r="BI32" s="370"/>
      <c r="BJ32" s="370"/>
      <c r="BQ32" s="409" t="s">
        <v>3350</v>
      </c>
      <c r="BR32" s="243" t="s">
        <v>538</v>
      </c>
      <c r="BS32" s="243" t="s">
        <v>523</v>
      </c>
      <c r="BT32" s="747" t="s">
        <v>612</v>
      </c>
      <c r="BV32" s="309" t="s">
        <v>3350</v>
      </c>
      <c r="BW32" s="310" t="s">
        <v>227</v>
      </c>
      <c r="BX32" s="354" t="s">
        <v>428</v>
      </c>
      <c r="BY32" s="354" t="s">
        <v>428</v>
      </c>
      <c r="BZ32" s="356" t="s">
        <v>3243</v>
      </c>
      <c r="CK32" s="218" t="s">
        <v>3245</v>
      </c>
      <c r="CL32" s="513" t="s">
        <v>199</v>
      </c>
      <c r="CM32" s="423">
        <v>96.75</v>
      </c>
      <c r="CN32" s="249">
        <v>0</v>
      </c>
      <c r="CO32" s="244">
        <v>96.75</v>
      </c>
      <c r="CP32" s="423">
        <v>84.71</v>
      </c>
      <c r="CQ32" s="249">
        <v>0</v>
      </c>
      <c r="CR32" s="244">
        <v>84.71</v>
      </c>
      <c r="CS32" s="246">
        <f t="shared" si="21"/>
        <v>84.71</v>
      </c>
      <c r="CU32" s="218" t="s">
        <v>3245</v>
      </c>
      <c r="CV32" s="247" t="s">
        <v>198</v>
      </c>
      <c r="CW32" s="248">
        <v>76.24</v>
      </c>
      <c r="CX32" s="248">
        <v>70.43</v>
      </c>
      <c r="CY32" s="255">
        <v>70.43</v>
      </c>
      <c r="CZ32" s="403"/>
      <c r="DA32" s="218" t="s">
        <v>3245</v>
      </c>
      <c r="DB32" s="247" t="s">
        <v>217</v>
      </c>
      <c r="DC32" s="248">
        <v>120.75</v>
      </c>
      <c r="DD32" s="249">
        <v>0</v>
      </c>
      <c r="DE32" s="250">
        <v>120.75</v>
      </c>
      <c r="DG32" s="1569"/>
      <c r="DH32" s="1570"/>
      <c r="DI32" s="1570"/>
      <c r="DJ32" s="1561"/>
      <c r="DK32" s="403" t="s">
        <v>190</v>
      </c>
      <c r="DL32" s="424" t="s">
        <v>1681</v>
      </c>
      <c r="DM32" s="425" t="s">
        <v>1672</v>
      </c>
      <c r="DN32" s="468" t="s">
        <v>1681</v>
      </c>
      <c r="DO32" s="424" t="s">
        <v>190</v>
      </c>
      <c r="DP32" s="424" t="s">
        <v>1681</v>
      </c>
      <c r="DQ32" s="1565"/>
      <c r="DS32" s="420" t="s">
        <v>3350</v>
      </c>
      <c r="DT32" s="421" t="s">
        <v>1584</v>
      </c>
      <c r="DU32" s="418" t="s">
        <v>3243</v>
      </c>
      <c r="DV32" s="418" t="s">
        <v>3243</v>
      </c>
      <c r="DW32" s="419" t="s">
        <v>3243</v>
      </c>
      <c r="EG32" s="297" t="s">
        <v>3350</v>
      </c>
      <c r="EH32" s="298" t="s">
        <v>1735</v>
      </c>
      <c r="EI32" s="298" t="s">
        <v>1748</v>
      </c>
      <c r="EJ32" s="299" t="s">
        <v>1779</v>
      </c>
      <c r="EO32" s="307" t="s">
        <v>3325</v>
      </c>
      <c r="EP32" s="306" t="s">
        <v>1629</v>
      </c>
      <c r="EQ32" s="308" t="s">
        <v>2025</v>
      </c>
      <c r="ER32" s="464"/>
      <c r="ES32" s="333"/>
      <c r="ET32" s="241"/>
      <c r="EU32" s="218" t="s">
        <v>3344</v>
      </c>
      <c r="EV32" s="247" t="s">
        <v>211</v>
      </c>
      <c r="EW32" s="246" t="s">
        <v>1653</v>
      </c>
      <c r="EX32" s="136"/>
      <c r="FE32" s="465"/>
      <c r="FG32" s="359"/>
      <c r="FH32" s="102"/>
      <c r="FK32" s="136"/>
      <c r="FL32" s="304"/>
      <c r="FO32" s="102"/>
      <c r="FP32" s="351" t="s">
        <v>3350</v>
      </c>
      <c r="FQ32" s="298" t="s">
        <v>1575</v>
      </c>
      <c r="FR32" s="349">
        <v>15.31</v>
      </c>
      <c r="FS32" s="349">
        <v>18.873</v>
      </c>
      <c r="FT32" s="350">
        <f t="shared" si="7"/>
        <v>18.873</v>
      </c>
      <c r="FZ32" s="795" t="s">
        <v>3350</v>
      </c>
      <c r="GA32" s="788" t="s">
        <v>2752</v>
      </c>
      <c r="GB32" s="786">
        <v>60</v>
      </c>
      <c r="GC32" s="789" t="s">
        <v>2753</v>
      </c>
      <c r="GD32" s="806" t="s">
        <v>2754</v>
      </c>
      <c r="GF32" s="351" t="s">
        <v>3350</v>
      </c>
      <c r="GG32" s="298" t="s">
        <v>1580</v>
      </c>
      <c r="GH32" s="763" t="s">
        <v>3243</v>
      </c>
      <c r="GI32" s="763" t="s">
        <v>3243</v>
      </c>
      <c r="GJ32" s="299" t="s">
        <v>3243</v>
      </c>
      <c r="GN32" s="103"/>
      <c r="GO32" s="102"/>
      <c r="GP32" s="102"/>
      <c r="GR32" s="136"/>
      <c r="GS32" s="136"/>
      <c r="GT32" s="102"/>
      <c r="GW32" s="304"/>
      <c r="HC32" s="333"/>
      <c r="HD32" s="304"/>
      <c r="HF32" s="304"/>
      <c r="HG32" s="333"/>
      <c r="HH32" s="333"/>
      <c r="HI32" s="359"/>
      <c r="HM32" s="359"/>
      <c r="HQ32" s="333"/>
      <c r="HR32" s="333"/>
      <c r="HS32" s="333"/>
      <c r="HT32" s="333"/>
      <c r="HU32" s="333"/>
      <c r="HV32" s="346" t="s">
        <v>3350</v>
      </c>
      <c r="HW32" s="792" t="s">
        <v>426</v>
      </c>
      <c r="HX32" s="833" t="s">
        <v>428</v>
      </c>
      <c r="HY32" s="833" t="s">
        <v>428</v>
      </c>
      <c r="HZ32" s="837" t="s">
        <v>3243</v>
      </c>
      <c r="IA32" s="216"/>
      <c r="IE32" s="342"/>
      <c r="IF32" s="388"/>
      <c r="IG32" s="389"/>
      <c r="IH32" s="342"/>
      <c r="II32" s="342"/>
      <c r="IJ32" s="102"/>
      <c r="IK32" s="102"/>
      <c r="IL32" s="102"/>
      <c r="IM32" s="102"/>
      <c r="IN32" s="102"/>
      <c r="IO32" s="102"/>
    </row>
    <row r="33" spans="1:249" ht="13.5" customHeight="1" thickBot="1">
      <c r="A33" s="409" t="s">
        <v>3344</v>
      </c>
      <c r="B33" s="461" t="s">
        <v>222</v>
      </c>
      <c r="C33" s="462">
        <v>20</v>
      </c>
      <c r="D33" s="462">
        <v>25</v>
      </c>
      <c r="E33" s="462">
        <v>25</v>
      </c>
      <c r="F33" s="462">
        <v>18</v>
      </c>
      <c r="G33" s="462">
        <v>17</v>
      </c>
      <c r="H33" s="462">
        <v>14</v>
      </c>
      <c r="I33" s="462">
        <v>11</v>
      </c>
      <c r="J33" s="462">
        <v>0</v>
      </c>
      <c r="K33" s="462">
        <v>15</v>
      </c>
      <c r="L33" s="466">
        <f t="shared" si="18"/>
        <v>145</v>
      </c>
      <c r="M33" s="460" t="s">
        <v>3344</v>
      </c>
      <c r="N33" s="461" t="s">
        <v>231</v>
      </c>
      <c r="O33" s="462">
        <v>23</v>
      </c>
      <c r="P33" s="462">
        <v>20</v>
      </c>
      <c r="Q33" s="462">
        <v>20</v>
      </c>
      <c r="R33" s="462">
        <v>17</v>
      </c>
      <c r="S33" s="462">
        <v>17</v>
      </c>
      <c r="T33" s="462">
        <v>9</v>
      </c>
      <c r="U33" s="462">
        <v>11</v>
      </c>
      <c r="V33" s="462">
        <v>0</v>
      </c>
      <c r="W33" s="462">
        <v>0</v>
      </c>
      <c r="X33" s="463">
        <f t="shared" si="19"/>
        <v>117</v>
      </c>
      <c r="Z33" s="219" t="s">
        <v>3351</v>
      </c>
      <c r="AA33" s="421" t="s">
        <v>208</v>
      </c>
      <c r="AB33" s="264">
        <v>51.12</v>
      </c>
      <c r="AC33" s="760">
        <v>10</v>
      </c>
      <c r="AD33" s="265">
        <f t="shared" si="0"/>
        <v>61.12</v>
      </c>
      <c r="AE33" s="753" t="s">
        <v>213</v>
      </c>
      <c r="AF33" s="762" t="s">
        <v>234</v>
      </c>
      <c r="AG33" s="550">
        <v>40</v>
      </c>
      <c r="AH33" s="302" t="s">
        <v>235</v>
      </c>
      <c r="AJ33" s="409" t="s">
        <v>3351</v>
      </c>
      <c r="AK33" s="410" t="s">
        <v>133</v>
      </c>
      <c r="AL33" s="411" t="s">
        <v>96</v>
      </c>
      <c r="AM33" s="412">
        <v>50</v>
      </c>
      <c r="AN33" s="413" t="s">
        <v>132</v>
      </c>
      <c r="AP33" s="409" t="s">
        <v>3351</v>
      </c>
      <c r="AQ33" s="243" t="s">
        <v>319</v>
      </c>
      <c r="AR33" s="746">
        <v>58</v>
      </c>
      <c r="AS33" s="243" t="s">
        <v>320</v>
      </c>
      <c r="AT33" s="747" t="s">
        <v>321</v>
      </c>
      <c r="AU33" s="388"/>
      <c r="AZ33" s="142"/>
      <c r="BC33" s="504"/>
      <c r="BE33" s="505"/>
      <c r="BG33" s="385"/>
      <c r="BI33" s="370"/>
      <c r="BJ33" s="370"/>
      <c r="BQ33" s="409" t="s">
        <v>3351</v>
      </c>
      <c r="BR33" s="243" t="s">
        <v>539</v>
      </c>
      <c r="BS33" s="754" t="s">
        <v>3308</v>
      </c>
      <c r="BT33" s="747" t="s">
        <v>613</v>
      </c>
      <c r="CK33" s="218" t="s">
        <v>3253</v>
      </c>
      <c r="CL33" s="513" t="s">
        <v>204</v>
      </c>
      <c r="CM33" s="423">
        <v>85.46</v>
      </c>
      <c r="CN33" s="249">
        <v>0</v>
      </c>
      <c r="CO33" s="244">
        <v>85.46</v>
      </c>
      <c r="CP33" s="423" t="s">
        <v>1682</v>
      </c>
      <c r="CQ33" s="249">
        <v>0</v>
      </c>
      <c r="CR33" s="244" t="s">
        <v>1682</v>
      </c>
      <c r="CS33" s="246">
        <f t="shared" si="21"/>
        <v>85.46</v>
      </c>
      <c r="CU33" s="218" t="s">
        <v>3253</v>
      </c>
      <c r="CV33" s="247" t="s">
        <v>207</v>
      </c>
      <c r="CW33" s="248">
        <v>71.29</v>
      </c>
      <c r="CX33" s="248">
        <v>88.73</v>
      </c>
      <c r="CY33" s="255">
        <v>71.29</v>
      </c>
      <c r="CZ33" s="403"/>
      <c r="DA33" s="218" t="s">
        <v>3253</v>
      </c>
      <c r="DB33" s="247" t="s">
        <v>194</v>
      </c>
      <c r="DC33" s="248">
        <v>114.84</v>
      </c>
      <c r="DD33" s="249">
        <v>20</v>
      </c>
      <c r="DE33" s="250">
        <v>134.84</v>
      </c>
      <c r="DG33" s="480" t="s">
        <v>3244</v>
      </c>
      <c r="DH33" s="298" t="s">
        <v>1847</v>
      </c>
      <c r="DI33" s="524" t="s">
        <v>227</v>
      </c>
      <c r="DJ33" s="525">
        <v>1</v>
      </c>
      <c r="DK33" s="432">
        <v>19.9</v>
      </c>
      <c r="DL33" s="475">
        <v>1</v>
      </c>
      <c r="DM33" s="297">
        <v>0</v>
      </c>
      <c r="DN33" s="476">
        <v>1</v>
      </c>
      <c r="DO33" s="432">
        <v>19.89</v>
      </c>
      <c r="DP33" s="475">
        <v>2</v>
      </c>
      <c r="DQ33" s="525">
        <v>5</v>
      </c>
      <c r="DS33" s="307" t="s">
        <v>3351</v>
      </c>
      <c r="DT33" s="306" t="s">
        <v>256</v>
      </c>
      <c r="DU33" s="349">
        <v>14.759</v>
      </c>
      <c r="DV33" s="349">
        <v>13.775</v>
      </c>
      <c r="DW33" s="350" t="s">
        <v>3243</v>
      </c>
      <c r="EG33" s="297" t="s">
        <v>3351</v>
      </c>
      <c r="EH33" s="298" t="s">
        <v>1736</v>
      </c>
      <c r="EI33" s="298" t="s">
        <v>1631</v>
      </c>
      <c r="EJ33" s="299" t="s">
        <v>1780</v>
      </c>
      <c r="EO33" s="307" t="s">
        <v>3252</v>
      </c>
      <c r="EP33" s="306" t="s">
        <v>1974</v>
      </c>
      <c r="EQ33" s="308" t="s">
        <v>2026</v>
      </c>
      <c r="ER33" s="464"/>
      <c r="ES33" s="333"/>
      <c r="ET33" s="241"/>
      <c r="EU33" s="259" t="s">
        <v>3344</v>
      </c>
      <c r="EV33" s="251" t="s">
        <v>259</v>
      </c>
      <c r="EW33" s="262" t="s">
        <v>1653</v>
      </c>
      <c r="EX33" s="136"/>
      <c r="FB33" s="241"/>
      <c r="FE33" s="465"/>
      <c r="FG33" s="359"/>
      <c r="FH33" s="102"/>
      <c r="FK33" s="136"/>
      <c r="FL33" s="304"/>
      <c r="FO33" s="102"/>
      <c r="FP33" s="351" t="s">
        <v>3351</v>
      </c>
      <c r="FQ33" s="298" t="s">
        <v>193</v>
      </c>
      <c r="FR33" s="349">
        <v>20.361</v>
      </c>
      <c r="FS33" s="349">
        <v>19.742</v>
      </c>
      <c r="FT33" s="350">
        <f t="shared" si="7"/>
        <v>20.361</v>
      </c>
      <c r="FZ33" s="795" t="s">
        <v>3351</v>
      </c>
      <c r="GA33" s="793" t="s">
        <v>2755</v>
      </c>
      <c r="GB33" s="786">
        <v>42</v>
      </c>
      <c r="GC33" s="785" t="s">
        <v>77</v>
      </c>
      <c r="GD33" s="806" t="s">
        <v>2756</v>
      </c>
      <c r="GF33" s="351" t="s">
        <v>3351</v>
      </c>
      <c r="GG33" s="298" t="s">
        <v>1687</v>
      </c>
      <c r="GH33" s="763" t="s">
        <v>3243</v>
      </c>
      <c r="GI33" s="763" t="s">
        <v>3243</v>
      </c>
      <c r="GJ33" s="299" t="s">
        <v>3243</v>
      </c>
      <c r="GN33" s="103"/>
      <c r="GO33" s="102"/>
      <c r="GP33" s="102"/>
      <c r="GR33" s="136"/>
      <c r="GS33" s="136"/>
      <c r="GT33" s="102"/>
      <c r="GW33" s="304"/>
      <c r="HC33" s="333"/>
      <c r="HD33" s="304"/>
      <c r="HF33" s="304"/>
      <c r="HG33" s="333"/>
      <c r="HH33" s="333"/>
      <c r="HI33" s="359"/>
      <c r="HM33" s="359"/>
      <c r="HQ33" s="333"/>
      <c r="HR33" s="333"/>
      <c r="HS33" s="333"/>
      <c r="HT33" s="333"/>
      <c r="HU33" s="333"/>
      <c r="HV33" s="346" t="s">
        <v>3351</v>
      </c>
      <c r="HW33" s="832" t="s">
        <v>2055</v>
      </c>
      <c r="HX33" s="833" t="s">
        <v>428</v>
      </c>
      <c r="HY33" s="833" t="s">
        <v>428</v>
      </c>
      <c r="HZ33" s="837" t="s">
        <v>3243</v>
      </c>
      <c r="IA33" s="216"/>
      <c r="IE33" s="342"/>
      <c r="IF33" s="388"/>
      <c r="IG33" s="389"/>
      <c r="IH33" s="342"/>
      <c r="II33" s="342"/>
      <c r="IJ33" s="102"/>
      <c r="IK33" s="102"/>
      <c r="IL33" s="102"/>
      <c r="IM33" s="102"/>
      <c r="IN33" s="102"/>
      <c r="IO33" s="102"/>
    </row>
    <row r="34" spans="1:249" ht="13.5" customHeight="1">
      <c r="A34" s="442" t="s">
        <v>3345</v>
      </c>
      <c r="B34" s="521" t="s">
        <v>208</v>
      </c>
      <c r="C34" s="522">
        <v>22</v>
      </c>
      <c r="D34" s="522">
        <v>26</v>
      </c>
      <c r="E34" s="522">
        <v>31</v>
      </c>
      <c r="F34" s="522">
        <v>21</v>
      </c>
      <c r="G34" s="522">
        <v>18</v>
      </c>
      <c r="H34" s="522">
        <v>14</v>
      </c>
      <c r="I34" s="522">
        <v>23</v>
      </c>
      <c r="J34" s="522">
        <v>0</v>
      </c>
      <c r="K34" s="522">
        <v>0</v>
      </c>
      <c r="L34" s="526">
        <f t="shared" si="18"/>
        <v>155</v>
      </c>
      <c r="M34" s="460" t="s">
        <v>3345</v>
      </c>
      <c r="N34" s="461" t="s">
        <v>222</v>
      </c>
      <c r="O34" s="462">
        <v>24</v>
      </c>
      <c r="P34" s="462">
        <v>20</v>
      </c>
      <c r="Q34" s="462">
        <v>20</v>
      </c>
      <c r="R34" s="462">
        <v>13</v>
      </c>
      <c r="S34" s="462">
        <v>15</v>
      </c>
      <c r="T34" s="462">
        <v>9</v>
      </c>
      <c r="U34" s="462">
        <v>5</v>
      </c>
      <c r="V34" s="462">
        <v>0</v>
      </c>
      <c r="W34" s="462">
        <v>15</v>
      </c>
      <c r="X34" s="463">
        <f t="shared" si="19"/>
        <v>121</v>
      </c>
      <c r="Z34" s="390" t="s">
        <v>215</v>
      </c>
      <c r="AA34" s="391"/>
      <c r="AB34" s="335" t="s">
        <v>190</v>
      </c>
      <c r="AC34" s="338" t="s">
        <v>191</v>
      </c>
      <c r="AD34" s="332"/>
      <c r="AE34" s="390" t="s">
        <v>216</v>
      </c>
      <c r="AF34" s="335" t="s">
        <v>190</v>
      </c>
      <c r="AG34" s="338" t="s">
        <v>191</v>
      </c>
      <c r="AH34" s="332"/>
      <c r="AJ34" s="409" t="s">
        <v>3352</v>
      </c>
      <c r="AK34" s="410" t="s">
        <v>134</v>
      </c>
      <c r="AL34" s="411" t="s">
        <v>113</v>
      </c>
      <c r="AM34" s="412">
        <v>36</v>
      </c>
      <c r="AN34" s="413" t="s">
        <v>42</v>
      </c>
      <c r="AP34" s="409" t="s">
        <v>3352</v>
      </c>
      <c r="AQ34" s="243" t="s">
        <v>322</v>
      </c>
      <c r="AR34" s="746">
        <v>16</v>
      </c>
      <c r="AS34" s="243" t="s">
        <v>193</v>
      </c>
      <c r="AT34" s="747" t="s">
        <v>323</v>
      </c>
      <c r="AU34" s="388"/>
      <c r="AZ34" s="142"/>
      <c r="BC34" s="504"/>
      <c r="BE34" s="505"/>
      <c r="BG34" s="385"/>
      <c r="BI34" s="370"/>
      <c r="BJ34" s="370"/>
      <c r="BQ34" s="409" t="s">
        <v>3352</v>
      </c>
      <c r="BR34" s="243" t="s">
        <v>540</v>
      </c>
      <c r="BS34" s="243" t="s">
        <v>533</v>
      </c>
      <c r="BT34" s="747" t="s">
        <v>614</v>
      </c>
      <c r="BV34" s="467" t="s">
        <v>225</v>
      </c>
      <c r="BX34" s="103"/>
      <c r="CA34" s="102"/>
      <c r="CK34" s="218" t="s">
        <v>3250</v>
      </c>
      <c r="CL34" s="513" t="s">
        <v>198</v>
      </c>
      <c r="CM34" s="423">
        <v>82.46</v>
      </c>
      <c r="CN34" s="249">
        <v>10</v>
      </c>
      <c r="CO34" s="244">
        <v>92.46</v>
      </c>
      <c r="CP34" s="423">
        <v>107.09</v>
      </c>
      <c r="CQ34" s="249">
        <v>0</v>
      </c>
      <c r="CR34" s="244">
        <v>107.09</v>
      </c>
      <c r="CS34" s="246">
        <f t="shared" si="21"/>
        <v>92.46</v>
      </c>
      <c r="CU34" s="218" t="s">
        <v>3250</v>
      </c>
      <c r="CV34" s="247" t="s">
        <v>221</v>
      </c>
      <c r="CW34" s="248">
        <v>72.59</v>
      </c>
      <c r="CX34" s="248">
        <v>75.54</v>
      </c>
      <c r="CY34" s="255">
        <v>72.59</v>
      </c>
      <c r="CZ34" s="403"/>
      <c r="DA34" s="218" t="s">
        <v>3250</v>
      </c>
      <c r="DB34" s="247" t="s">
        <v>221</v>
      </c>
      <c r="DC34" s="248">
        <v>125.03</v>
      </c>
      <c r="DD34" s="249">
        <v>10</v>
      </c>
      <c r="DE34" s="250">
        <v>135.03</v>
      </c>
      <c r="DG34" s="480" t="s">
        <v>3248</v>
      </c>
      <c r="DH34" s="298" t="s">
        <v>1848</v>
      </c>
      <c r="DI34" s="524" t="s">
        <v>1575</v>
      </c>
      <c r="DJ34" s="525">
        <v>2</v>
      </c>
      <c r="DK34" s="432">
        <v>21.13</v>
      </c>
      <c r="DL34" s="475">
        <v>2</v>
      </c>
      <c r="DM34" s="297">
        <v>0</v>
      </c>
      <c r="DN34" s="476">
        <v>1</v>
      </c>
      <c r="DO34" s="432">
        <v>19.67</v>
      </c>
      <c r="DP34" s="475">
        <v>1</v>
      </c>
      <c r="DQ34" s="525">
        <v>6</v>
      </c>
      <c r="DS34" s="307" t="s">
        <v>3352</v>
      </c>
      <c r="DT34" s="306" t="s">
        <v>427</v>
      </c>
      <c r="DU34" s="349">
        <v>25.274</v>
      </c>
      <c r="DV34" s="349">
        <v>23.83</v>
      </c>
      <c r="DW34" s="350" t="s">
        <v>3243</v>
      </c>
      <c r="EG34" s="297" t="s">
        <v>3352</v>
      </c>
      <c r="EH34" s="298" t="s">
        <v>1737</v>
      </c>
      <c r="EI34" s="298" t="s">
        <v>1631</v>
      </c>
      <c r="EJ34" s="299" t="s">
        <v>3243</v>
      </c>
      <c r="EO34" s="307" t="s">
        <v>3336</v>
      </c>
      <c r="EP34" s="306" t="s">
        <v>1975</v>
      </c>
      <c r="EQ34" s="308" t="s">
        <v>2027</v>
      </c>
      <c r="ER34" s="464"/>
      <c r="ES34" s="333"/>
      <c r="ET34" s="241"/>
      <c r="EX34" s="136"/>
      <c r="FB34" s="241"/>
      <c r="FE34" s="465"/>
      <c r="FG34" s="359"/>
      <c r="FH34" s="102"/>
      <c r="FK34" s="136"/>
      <c r="FL34" s="304"/>
      <c r="FO34" s="102"/>
      <c r="FP34" s="351" t="s">
        <v>3352</v>
      </c>
      <c r="FQ34" s="298" t="s">
        <v>211</v>
      </c>
      <c r="FR34" s="349">
        <v>23.408</v>
      </c>
      <c r="FS34" s="349">
        <v>23.737</v>
      </c>
      <c r="FT34" s="350">
        <f t="shared" si="7"/>
        <v>23.737</v>
      </c>
      <c r="FZ34" s="795" t="s">
        <v>3352</v>
      </c>
      <c r="GA34" s="792" t="s">
        <v>2757</v>
      </c>
      <c r="GB34" s="786">
        <v>48</v>
      </c>
      <c r="GC34" s="785" t="s">
        <v>2758</v>
      </c>
      <c r="GD34" s="806" t="s">
        <v>2759</v>
      </c>
      <c r="GF34" s="351" t="s">
        <v>3352</v>
      </c>
      <c r="GG34" s="298" t="s">
        <v>1582</v>
      </c>
      <c r="GH34" s="763" t="s">
        <v>3243</v>
      </c>
      <c r="GI34" s="763" t="s">
        <v>3243</v>
      </c>
      <c r="GJ34" s="299" t="s">
        <v>3243</v>
      </c>
      <c r="GN34" s="103"/>
      <c r="GO34" s="102"/>
      <c r="GP34" s="102"/>
      <c r="GR34" s="136"/>
      <c r="GS34" s="136"/>
      <c r="GT34" s="102"/>
      <c r="GW34" s="304"/>
      <c r="HC34" s="333"/>
      <c r="HD34" s="304"/>
      <c r="HF34" s="304"/>
      <c r="HG34" s="333"/>
      <c r="HH34" s="333"/>
      <c r="HI34" s="359"/>
      <c r="HM34" s="359"/>
      <c r="HQ34" s="333"/>
      <c r="HR34" s="333"/>
      <c r="HS34" s="333"/>
      <c r="HT34" s="333"/>
      <c r="HU34" s="333"/>
      <c r="HV34" s="346" t="s">
        <v>3352</v>
      </c>
      <c r="HW34" s="792" t="s">
        <v>1689</v>
      </c>
      <c r="HX34" s="833" t="s">
        <v>428</v>
      </c>
      <c r="HY34" s="833" t="s">
        <v>428</v>
      </c>
      <c r="HZ34" s="837" t="s">
        <v>3243</v>
      </c>
      <c r="IA34" s="216"/>
      <c r="IE34" s="342"/>
      <c r="IF34" s="388"/>
      <c r="IG34" s="389"/>
      <c r="IH34" s="342"/>
      <c r="II34" s="342"/>
      <c r="IJ34" s="102"/>
      <c r="IK34" s="102"/>
      <c r="IL34" s="102"/>
      <c r="IM34" s="102"/>
      <c r="IN34" s="102"/>
      <c r="IO34" s="102"/>
    </row>
    <row r="35" spans="1:249" ht="13.5" customHeight="1" thickBot="1">
      <c r="A35" s="409" t="s">
        <v>3340</v>
      </c>
      <c r="B35" s="461" t="s">
        <v>231</v>
      </c>
      <c r="C35" s="462">
        <v>28</v>
      </c>
      <c r="D35" s="462">
        <v>18</v>
      </c>
      <c r="E35" s="462">
        <v>30</v>
      </c>
      <c r="F35" s="462">
        <v>24</v>
      </c>
      <c r="G35" s="462">
        <v>20</v>
      </c>
      <c r="H35" s="462">
        <v>14</v>
      </c>
      <c r="I35" s="462">
        <v>23</v>
      </c>
      <c r="J35" s="462">
        <v>0</v>
      </c>
      <c r="K35" s="462">
        <v>0</v>
      </c>
      <c r="L35" s="466">
        <f t="shared" si="18"/>
        <v>157</v>
      </c>
      <c r="M35" s="460" t="s">
        <v>3340</v>
      </c>
      <c r="N35" s="461" t="s">
        <v>232</v>
      </c>
      <c r="O35" s="462">
        <v>16</v>
      </c>
      <c r="P35" s="462">
        <v>16</v>
      </c>
      <c r="Q35" s="462">
        <v>16</v>
      </c>
      <c r="R35" s="462">
        <v>17</v>
      </c>
      <c r="S35" s="462">
        <v>17</v>
      </c>
      <c r="T35" s="462">
        <v>9</v>
      </c>
      <c r="U35" s="462">
        <v>11</v>
      </c>
      <c r="V35" s="462">
        <v>0</v>
      </c>
      <c r="W35" s="462">
        <v>20</v>
      </c>
      <c r="X35" s="463">
        <f t="shared" si="19"/>
        <v>122</v>
      </c>
      <c r="Z35" s="307" t="s">
        <v>3244</v>
      </c>
      <c r="AA35" s="306" t="s">
        <v>200</v>
      </c>
      <c r="AB35" s="244">
        <v>38.93</v>
      </c>
      <c r="AC35" s="650">
        <v>0</v>
      </c>
      <c r="AD35" s="246">
        <f aca="true" t="shared" si="22" ref="AD35:AD53">AB35+AC35</f>
        <v>38.93</v>
      </c>
      <c r="AE35" s="745" t="s">
        <v>200</v>
      </c>
      <c r="AF35" s="244">
        <v>36.56</v>
      </c>
      <c r="AG35" s="650">
        <v>0</v>
      </c>
      <c r="AH35" s="246">
        <f aca="true" t="shared" si="23" ref="AH35:AH52">AF35+AG35</f>
        <v>36.56</v>
      </c>
      <c r="AJ35" s="409" t="s">
        <v>3353</v>
      </c>
      <c r="AK35" s="410" t="s">
        <v>135</v>
      </c>
      <c r="AL35" s="411" t="s">
        <v>110</v>
      </c>
      <c r="AM35" s="412">
        <v>40</v>
      </c>
      <c r="AN35" s="413" t="s">
        <v>42</v>
      </c>
      <c r="AP35" s="409" t="s">
        <v>3353</v>
      </c>
      <c r="AQ35" s="243" t="s">
        <v>324</v>
      </c>
      <c r="AR35" s="746">
        <v>36</v>
      </c>
      <c r="AS35" s="243" t="s">
        <v>262</v>
      </c>
      <c r="AT35" s="747" t="s">
        <v>325</v>
      </c>
      <c r="AU35" s="388"/>
      <c r="AZ35" s="142"/>
      <c r="BC35" s="504"/>
      <c r="BQ35" s="409" t="s">
        <v>3353</v>
      </c>
      <c r="BR35" s="243" t="s">
        <v>541</v>
      </c>
      <c r="BS35" s="754" t="s">
        <v>3308</v>
      </c>
      <c r="BT35" s="747" t="s">
        <v>615</v>
      </c>
      <c r="BV35" s="469" t="s">
        <v>430</v>
      </c>
      <c r="BW35" s="306" t="s">
        <v>3269</v>
      </c>
      <c r="BX35" s="306" t="s">
        <v>3277</v>
      </c>
      <c r="BY35" s="349"/>
      <c r="BZ35" s="306" t="s">
        <v>3320</v>
      </c>
      <c r="CA35" s="306"/>
      <c r="CK35" s="218" t="s">
        <v>3254</v>
      </c>
      <c r="CL35" s="513" t="s">
        <v>207</v>
      </c>
      <c r="CM35" s="423">
        <v>93.45</v>
      </c>
      <c r="CN35" s="249">
        <v>0</v>
      </c>
      <c r="CO35" s="244">
        <v>93.45</v>
      </c>
      <c r="CP35" s="423">
        <v>102.62</v>
      </c>
      <c r="CQ35" s="249">
        <v>20</v>
      </c>
      <c r="CR35" s="244">
        <v>122.62</v>
      </c>
      <c r="CS35" s="246">
        <f t="shared" si="21"/>
        <v>93.45</v>
      </c>
      <c r="CU35" s="218" t="s">
        <v>3254</v>
      </c>
      <c r="CV35" s="247" t="s">
        <v>194</v>
      </c>
      <c r="CW35" s="248" t="s">
        <v>3243</v>
      </c>
      <c r="CX35" s="248">
        <v>73.65</v>
      </c>
      <c r="CY35" s="250">
        <v>73.65</v>
      </c>
      <c r="CZ35" s="403"/>
      <c r="DA35" s="218" t="s">
        <v>3254</v>
      </c>
      <c r="DB35" s="247" t="s">
        <v>207</v>
      </c>
      <c r="DC35" s="248">
        <v>128.84</v>
      </c>
      <c r="DD35" s="249">
        <v>10</v>
      </c>
      <c r="DE35" s="250">
        <v>138.84</v>
      </c>
      <c r="DG35" s="480" t="s">
        <v>3247</v>
      </c>
      <c r="DH35" s="298" t="s">
        <v>1849</v>
      </c>
      <c r="DI35" s="524" t="s">
        <v>196</v>
      </c>
      <c r="DJ35" s="525">
        <v>4</v>
      </c>
      <c r="DK35" s="432">
        <v>21.97</v>
      </c>
      <c r="DL35" s="475">
        <v>3</v>
      </c>
      <c r="DM35" s="297">
        <v>0</v>
      </c>
      <c r="DN35" s="476">
        <v>1</v>
      </c>
      <c r="DO35" s="432">
        <v>21.74</v>
      </c>
      <c r="DP35" s="475">
        <v>4</v>
      </c>
      <c r="DQ35" s="525">
        <v>12</v>
      </c>
      <c r="DS35" s="307" t="s">
        <v>3353</v>
      </c>
      <c r="DT35" s="306" t="s">
        <v>1689</v>
      </c>
      <c r="DU35" s="349" t="s">
        <v>3243</v>
      </c>
      <c r="DV35" s="349">
        <v>15.396</v>
      </c>
      <c r="DW35" s="350" t="s">
        <v>3243</v>
      </c>
      <c r="EG35" s="300" t="s">
        <v>3353</v>
      </c>
      <c r="EH35" s="301" t="s">
        <v>1738</v>
      </c>
      <c r="EI35" s="301" t="s">
        <v>1749</v>
      </c>
      <c r="EJ35" s="302" t="s">
        <v>3243</v>
      </c>
      <c r="EO35" s="307" t="s">
        <v>3337</v>
      </c>
      <c r="EP35" s="306" t="s">
        <v>1976</v>
      </c>
      <c r="EQ35" s="308" t="s">
        <v>2028</v>
      </c>
      <c r="ER35" s="464"/>
      <c r="ES35" s="333"/>
      <c r="ET35" s="241"/>
      <c r="EX35" s="136"/>
      <c r="FD35" s="303"/>
      <c r="FE35" s="303"/>
      <c r="FF35" s="303"/>
      <c r="FG35" s="359"/>
      <c r="FH35" s="304"/>
      <c r="FK35" s="136"/>
      <c r="FL35" s="304"/>
      <c r="FO35" s="102"/>
      <c r="FP35" s="351" t="s">
        <v>3353</v>
      </c>
      <c r="FQ35" s="298" t="s">
        <v>1687</v>
      </c>
      <c r="FR35" s="349">
        <v>15.309</v>
      </c>
      <c r="FS35" s="349" t="s">
        <v>3243</v>
      </c>
      <c r="FT35" s="350" t="s">
        <v>3243</v>
      </c>
      <c r="FZ35" s="795" t="s">
        <v>3353</v>
      </c>
      <c r="GA35" s="792" t="s">
        <v>2760</v>
      </c>
      <c r="GB35" s="786">
        <v>46</v>
      </c>
      <c r="GC35" s="792" t="s">
        <v>2761</v>
      </c>
      <c r="GD35" s="806" t="s">
        <v>2762</v>
      </c>
      <c r="GF35" s="351" t="s">
        <v>3353</v>
      </c>
      <c r="GG35" s="298" t="s">
        <v>1940</v>
      </c>
      <c r="GH35" s="763" t="s">
        <v>3243</v>
      </c>
      <c r="GI35" s="763" t="s">
        <v>3243</v>
      </c>
      <c r="GJ35" s="299" t="s">
        <v>3243</v>
      </c>
      <c r="GN35" s="103"/>
      <c r="GO35" s="102"/>
      <c r="GP35" s="102"/>
      <c r="GR35" s="136"/>
      <c r="GS35" s="136"/>
      <c r="GT35" s="102"/>
      <c r="GW35" s="304"/>
      <c r="HC35" s="333"/>
      <c r="HD35" s="304"/>
      <c r="HF35" s="304"/>
      <c r="HG35" s="333"/>
      <c r="HH35" s="333"/>
      <c r="HI35" s="359"/>
      <c r="HM35" s="359"/>
      <c r="HQ35" s="333"/>
      <c r="HR35" s="333"/>
      <c r="HS35" s="333"/>
      <c r="HT35" s="333"/>
      <c r="HU35" s="333"/>
      <c r="HV35" s="346" t="s">
        <v>3353</v>
      </c>
      <c r="HW35" s="792" t="s">
        <v>1698</v>
      </c>
      <c r="HX35" s="833" t="s">
        <v>428</v>
      </c>
      <c r="HY35" s="833" t="s">
        <v>428</v>
      </c>
      <c r="HZ35" s="837" t="s">
        <v>3243</v>
      </c>
      <c r="IA35" s="216"/>
      <c r="IE35" s="342"/>
      <c r="IF35" s="388"/>
      <c r="IG35" s="389"/>
      <c r="IH35" s="342"/>
      <c r="II35" s="342"/>
      <c r="IJ35" s="102"/>
      <c r="IK35" s="102"/>
      <c r="IL35" s="102"/>
      <c r="IM35" s="102"/>
      <c r="IN35" s="102"/>
      <c r="IO35" s="102"/>
    </row>
    <row r="36" spans="1:249" ht="13.5" customHeight="1" thickBot="1">
      <c r="A36" s="409" t="s">
        <v>3341</v>
      </c>
      <c r="B36" s="461" t="s">
        <v>219</v>
      </c>
      <c r="C36" s="462">
        <v>32</v>
      </c>
      <c r="D36" s="462">
        <v>32</v>
      </c>
      <c r="E36" s="462">
        <v>32</v>
      </c>
      <c r="F36" s="462">
        <v>25</v>
      </c>
      <c r="G36" s="462">
        <v>19</v>
      </c>
      <c r="H36" s="462">
        <v>12</v>
      </c>
      <c r="I36" s="462">
        <v>15</v>
      </c>
      <c r="J36" s="462">
        <v>0</v>
      </c>
      <c r="K36" s="462">
        <v>0</v>
      </c>
      <c r="L36" s="466">
        <f t="shared" si="18"/>
        <v>167</v>
      </c>
      <c r="M36" s="527" t="s">
        <v>3341</v>
      </c>
      <c r="N36" s="528" t="s">
        <v>213</v>
      </c>
      <c r="O36" s="529">
        <v>25</v>
      </c>
      <c r="P36" s="529">
        <v>20</v>
      </c>
      <c r="Q36" s="529">
        <v>20</v>
      </c>
      <c r="R36" s="529">
        <v>17</v>
      </c>
      <c r="S36" s="529">
        <v>17</v>
      </c>
      <c r="T36" s="529">
        <v>9</v>
      </c>
      <c r="U36" s="529">
        <v>11</v>
      </c>
      <c r="V36" s="529">
        <v>0</v>
      </c>
      <c r="W36" s="529">
        <v>20</v>
      </c>
      <c r="X36" s="530">
        <f t="shared" si="19"/>
        <v>139</v>
      </c>
      <c r="Z36" s="307" t="s">
        <v>3248</v>
      </c>
      <c r="AA36" s="306" t="s">
        <v>196</v>
      </c>
      <c r="AB36" s="244">
        <v>39.56</v>
      </c>
      <c r="AC36" s="650">
        <v>0</v>
      </c>
      <c r="AD36" s="246">
        <f t="shared" si="22"/>
        <v>39.56</v>
      </c>
      <c r="AE36" s="745" t="s">
        <v>217</v>
      </c>
      <c r="AF36" s="763" t="s">
        <v>236</v>
      </c>
      <c r="AG36" s="650">
        <v>0</v>
      </c>
      <c r="AH36" s="299" t="s">
        <v>236</v>
      </c>
      <c r="AJ36" s="488" t="s">
        <v>3354</v>
      </c>
      <c r="AK36" s="531" t="s">
        <v>136</v>
      </c>
      <c r="AL36" s="489" t="s">
        <v>110</v>
      </c>
      <c r="AM36" s="532">
        <v>49</v>
      </c>
      <c r="AN36" s="490" t="s">
        <v>42</v>
      </c>
      <c r="AP36" s="409" t="s">
        <v>3354</v>
      </c>
      <c r="AQ36" s="243" t="s">
        <v>326</v>
      </c>
      <c r="AR36" s="746">
        <v>46</v>
      </c>
      <c r="AS36" s="243" t="s">
        <v>295</v>
      </c>
      <c r="AT36" s="747" t="s">
        <v>327</v>
      </c>
      <c r="AU36" s="388"/>
      <c r="BQ36" s="409" t="s">
        <v>3354</v>
      </c>
      <c r="BR36" s="243" t="s">
        <v>542</v>
      </c>
      <c r="BS36" s="243" t="s">
        <v>525</v>
      </c>
      <c r="BT36" s="747" t="s">
        <v>616</v>
      </c>
      <c r="BV36" s="469" t="s">
        <v>431</v>
      </c>
      <c r="BW36" s="306" t="s">
        <v>3273</v>
      </c>
      <c r="BX36" s="306" t="s">
        <v>3279</v>
      </c>
      <c r="BY36" s="349"/>
      <c r="BZ36" s="306" t="s">
        <v>3295</v>
      </c>
      <c r="CA36" s="306"/>
      <c r="CK36" s="218" t="s">
        <v>3251</v>
      </c>
      <c r="CL36" s="513" t="s">
        <v>217</v>
      </c>
      <c r="CM36" s="423">
        <v>85.78</v>
      </c>
      <c r="CN36" s="249">
        <v>10</v>
      </c>
      <c r="CO36" s="244">
        <v>95.78</v>
      </c>
      <c r="CP36" s="423">
        <v>114.43</v>
      </c>
      <c r="CQ36" s="249">
        <v>0</v>
      </c>
      <c r="CR36" s="244">
        <v>114.43</v>
      </c>
      <c r="CS36" s="246">
        <f t="shared" si="21"/>
        <v>95.78</v>
      </c>
      <c r="CU36" s="218" t="s">
        <v>3251</v>
      </c>
      <c r="CV36" s="247" t="s">
        <v>224</v>
      </c>
      <c r="CW36" s="248" t="s">
        <v>3243</v>
      </c>
      <c r="CX36" s="248">
        <v>73.95</v>
      </c>
      <c r="CY36" s="250">
        <v>73.95</v>
      </c>
      <c r="CZ36" s="403"/>
      <c r="DA36" s="218" t="s">
        <v>3251</v>
      </c>
      <c r="DB36" s="247" t="s">
        <v>198</v>
      </c>
      <c r="DC36" s="248">
        <v>121.87</v>
      </c>
      <c r="DD36" s="249">
        <v>20</v>
      </c>
      <c r="DE36" s="250">
        <v>141.87</v>
      </c>
      <c r="DG36" s="480" t="s">
        <v>3245</v>
      </c>
      <c r="DH36" s="298" t="s">
        <v>1850</v>
      </c>
      <c r="DI36" s="524" t="s">
        <v>198</v>
      </c>
      <c r="DJ36" s="525">
        <v>3</v>
      </c>
      <c r="DK36" s="432">
        <v>22.2</v>
      </c>
      <c r="DL36" s="475">
        <v>4</v>
      </c>
      <c r="DM36" s="297">
        <v>0</v>
      </c>
      <c r="DN36" s="476">
        <v>1</v>
      </c>
      <c r="DO36" s="432">
        <v>21.81</v>
      </c>
      <c r="DP36" s="475">
        <v>5</v>
      </c>
      <c r="DQ36" s="525">
        <v>13</v>
      </c>
      <c r="DS36" s="307" t="s">
        <v>3354</v>
      </c>
      <c r="DT36" s="306" t="s">
        <v>1586</v>
      </c>
      <c r="DU36" s="349" t="s">
        <v>3243</v>
      </c>
      <c r="DV36" s="349">
        <v>16.056</v>
      </c>
      <c r="DW36" s="350" t="s">
        <v>3243</v>
      </c>
      <c r="EO36" s="307" t="s">
        <v>3261</v>
      </c>
      <c r="EP36" s="306" t="s">
        <v>1977</v>
      </c>
      <c r="EQ36" s="308" t="s">
        <v>2029</v>
      </c>
      <c r="FD36" s="303"/>
      <c r="FE36" s="303"/>
      <c r="FF36" s="303"/>
      <c r="FH36" s="304"/>
      <c r="FP36" s="351" t="s">
        <v>3354</v>
      </c>
      <c r="FQ36" s="298" t="s">
        <v>2193</v>
      </c>
      <c r="FR36" s="349" t="s">
        <v>3243</v>
      </c>
      <c r="FS36" s="349" t="s">
        <v>3243</v>
      </c>
      <c r="FT36" s="350" t="s">
        <v>3243</v>
      </c>
      <c r="FZ36" s="795" t="s">
        <v>3354</v>
      </c>
      <c r="GA36" s="785" t="s">
        <v>314</v>
      </c>
      <c r="GB36" s="786">
        <v>17</v>
      </c>
      <c r="GC36" s="785" t="s">
        <v>2763</v>
      </c>
      <c r="GD36" s="806" t="s">
        <v>2764</v>
      </c>
      <c r="GF36" s="351" t="s">
        <v>3354</v>
      </c>
      <c r="GG36" s="298" t="s">
        <v>2176</v>
      </c>
      <c r="GH36" s="763" t="s">
        <v>3243</v>
      </c>
      <c r="GI36" s="763" t="s">
        <v>3243</v>
      </c>
      <c r="GJ36" s="299" t="s">
        <v>3243</v>
      </c>
      <c r="GN36" s="103"/>
      <c r="GO36" s="102"/>
      <c r="GP36" s="102"/>
      <c r="GQ36" s="103"/>
      <c r="GT36" s="102"/>
      <c r="GU36" s="136"/>
      <c r="HB36" s="102"/>
      <c r="HE36" s="304"/>
      <c r="HG36" s="103"/>
      <c r="HH36" s="103"/>
      <c r="HI36" s="103"/>
      <c r="HJ36" s="304"/>
      <c r="HK36" s="304"/>
      <c r="HL36" s="304"/>
      <c r="HM36" s="103"/>
      <c r="HN36" s="304"/>
      <c r="HO36" s="304"/>
      <c r="HP36" s="304"/>
      <c r="HQ36" s="103"/>
      <c r="HR36" s="103"/>
      <c r="HS36" s="103"/>
      <c r="HT36" s="103"/>
      <c r="HU36" s="103"/>
      <c r="HV36" s="346" t="s">
        <v>3354</v>
      </c>
      <c r="HW36" s="792" t="s">
        <v>1582</v>
      </c>
      <c r="HX36" s="833" t="s">
        <v>428</v>
      </c>
      <c r="HY36" s="833" t="s">
        <v>428</v>
      </c>
      <c r="HZ36" s="837" t="s">
        <v>3243</v>
      </c>
      <c r="IA36" s="322"/>
      <c r="IF36" s="340"/>
      <c r="IG36" s="321"/>
      <c r="IH36" s="342"/>
      <c r="II36" s="342"/>
      <c r="IJ36" s="342"/>
      <c r="IM36" s="102"/>
      <c r="IN36" s="102"/>
      <c r="IO36" s="304"/>
    </row>
    <row r="37" spans="1:249" ht="13.5" customHeight="1">
      <c r="A37" s="409" t="s">
        <v>3346</v>
      </c>
      <c r="B37" s="461" t="s">
        <v>213</v>
      </c>
      <c r="C37" s="462">
        <v>16</v>
      </c>
      <c r="D37" s="462">
        <v>31</v>
      </c>
      <c r="E37" s="462">
        <v>22</v>
      </c>
      <c r="F37" s="462">
        <v>26</v>
      </c>
      <c r="G37" s="462">
        <v>21</v>
      </c>
      <c r="H37" s="462">
        <v>14</v>
      </c>
      <c r="I37" s="462">
        <v>23</v>
      </c>
      <c r="J37" s="462">
        <v>0</v>
      </c>
      <c r="K37" s="462">
        <v>20</v>
      </c>
      <c r="L37" s="463">
        <f t="shared" si="18"/>
        <v>173</v>
      </c>
      <c r="Z37" s="307" t="s">
        <v>3247</v>
      </c>
      <c r="AA37" s="306" t="s">
        <v>193</v>
      </c>
      <c r="AB37" s="244">
        <v>39.91</v>
      </c>
      <c r="AC37" s="650">
        <v>0</v>
      </c>
      <c r="AD37" s="246">
        <f t="shared" si="22"/>
        <v>39.91</v>
      </c>
      <c r="AE37" s="745" t="s">
        <v>220</v>
      </c>
      <c r="AF37" s="763" t="s">
        <v>237</v>
      </c>
      <c r="AG37" s="650">
        <v>0</v>
      </c>
      <c r="AH37" s="299" t="s">
        <v>237</v>
      </c>
      <c r="AJ37" s="393" t="s">
        <v>139</v>
      </c>
      <c r="AK37" s="394"/>
      <c r="AL37" s="395" t="s">
        <v>3377</v>
      </c>
      <c r="AM37" s="396" t="s">
        <v>66</v>
      </c>
      <c r="AN37" s="397" t="s">
        <v>3264</v>
      </c>
      <c r="AP37" s="409" t="s">
        <v>3355</v>
      </c>
      <c r="AQ37" s="243" t="s">
        <v>328</v>
      </c>
      <c r="AR37" s="746">
        <v>61</v>
      </c>
      <c r="AS37" s="243" t="s">
        <v>218</v>
      </c>
      <c r="AT37" s="747" t="s">
        <v>329</v>
      </c>
      <c r="AU37" s="388"/>
      <c r="BQ37" s="409" t="s">
        <v>3355</v>
      </c>
      <c r="BR37" s="243" t="s">
        <v>543</v>
      </c>
      <c r="BS37" s="754" t="s">
        <v>3308</v>
      </c>
      <c r="BT37" s="747" t="s">
        <v>617</v>
      </c>
      <c r="BV37" s="469" t="s">
        <v>432</v>
      </c>
      <c r="BW37" s="306" t="s">
        <v>3282</v>
      </c>
      <c r="BX37" s="306" t="s">
        <v>3274</v>
      </c>
      <c r="BY37" s="349"/>
      <c r="BZ37" s="306" t="s">
        <v>3281</v>
      </c>
      <c r="CA37" s="306"/>
      <c r="CK37" s="218" t="s">
        <v>3255</v>
      </c>
      <c r="CL37" s="513" t="s">
        <v>224</v>
      </c>
      <c r="CM37" s="423">
        <v>94.53</v>
      </c>
      <c r="CN37" s="249">
        <v>30</v>
      </c>
      <c r="CO37" s="244">
        <v>124.53</v>
      </c>
      <c r="CP37" s="423">
        <v>96.56</v>
      </c>
      <c r="CQ37" s="249">
        <v>0</v>
      </c>
      <c r="CR37" s="244">
        <v>96.56</v>
      </c>
      <c r="CS37" s="246">
        <f t="shared" si="21"/>
        <v>96.56</v>
      </c>
      <c r="CU37" s="218" t="s">
        <v>3255</v>
      </c>
      <c r="CV37" s="247" t="s">
        <v>199</v>
      </c>
      <c r="CW37" s="248">
        <v>75.86</v>
      </c>
      <c r="CX37" s="248">
        <v>90.04</v>
      </c>
      <c r="CY37" s="255">
        <v>75.86</v>
      </c>
      <c r="DA37" s="218" t="s">
        <v>3255</v>
      </c>
      <c r="DB37" s="247" t="s">
        <v>227</v>
      </c>
      <c r="DC37" s="248" t="s">
        <v>1653</v>
      </c>
      <c r="DD37" s="249">
        <v>0</v>
      </c>
      <c r="DE37" s="250" t="s">
        <v>1653</v>
      </c>
      <c r="DG37" s="480" t="s">
        <v>3253</v>
      </c>
      <c r="DH37" s="298" t="s">
        <v>1851</v>
      </c>
      <c r="DI37" s="524" t="s">
        <v>193</v>
      </c>
      <c r="DJ37" s="525">
        <v>6</v>
      </c>
      <c r="DK37" s="432">
        <v>26.17</v>
      </c>
      <c r="DL37" s="475">
        <v>8</v>
      </c>
      <c r="DM37" s="297">
        <v>0</v>
      </c>
      <c r="DN37" s="476">
        <v>1</v>
      </c>
      <c r="DO37" s="432">
        <v>22.02</v>
      </c>
      <c r="DP37" s="475">
        <v>6</v>
      </c>
      <c r="DQ37" s="525">
        <v>21</v>
      </c>
      <c r="DS37" s="307" t="s">
        <v>3355</v>
      </c>
      <c r="DT37" s="306" t="s">
        <v>1690</v>
      </c>
      <c r="DU37" s="349" t="s">
        <v>3243</v>
      </c>
      <c r="DV37" s="349" t="s">
        <v>3243</v>
      </c>
      <c r="DW37" s="350" t="s">
        <v>3243</v>
      </c>
      <c r="EG37" s="305"/>
      <c r="EO37" s="307" t="s">
        <v>3326</v>
      </c>
      <c r="EP37" s="306" t="s">
        <v>227</v>
      </c>
      <c r="EQ37" s="308" t="s">
        <v>278</v>
      </c>
      <c r="FD37" s="303"/>
      <c r="FE37" s="303"/>
      <c r="FF37" s="303"/>
      <c r="FH37" s="304"/>
      <c r="FP37" s="351" t="s">
        <v>3355</v>
      </c>
      <c r="FQ37" s="298" t="s">
        <v>1593</v>
      </c>
      <c r="FR37" s="349" t="s">
        <v>3243</v>
      </c>
      <c r="FS37" s="349" t="s">
        <v>3243</v>
      </c>
      <c r="FT37" s="350" t="s">
        <v>3243</v>
      </c>
      <c r="FZ37" s="795" t="s">
        <v>3355</v>
      </c>
      <c r="GA37" s="785" t="s">
        <v>2765</v>
      </c>
      <c r="GB37" s="786">
        <v>23</v>
      </c>
      <c r="GC37" s="788" t="s">
        <v>2766</v>
      </c>
      <c r="GD37" s="806" t="s">
        <v>2767</v>
      </c>
      <c r="GF37" s="351" t="s">
        <v>3355</v>
      </c>
      <c r="GG37" s="298" t="s">
        <v>2182</v>
      </c>
      <c r="GH37" s="763" t="s">
        <v>3243</v>
      </c>
      <c r="GI37" s="763" t="s">
        <v>3243</v>
      </c>
      <c r="GJ37" s="299" t="s">
        <v>3243</v>
      </c>
      <c r="GK37" s="333"/>
      <c r="GL37" s="136"/>
      <c r="GM37" s="304"/>
      <c r="GN37" s="102"/>
      <c r="GO37" s="102"/>
      <c r="GP37" s="102"/>
      <c r="GQ37" s="103"/>
      <c r="GT37" s="102"/>
      <c r="GU37" s="136"/>
      <c r="HB37" s="102"/>
      <c r="HE37" s="304"/>
      <c r="HG37" s="103"/>
      <c r="HH37" s="103"/>
      <c r="HI37" s="103"/>
      <c r="HJ37" s="304"/>
      <c r="HK37" s="304"/>
      <c r="HL37" s="304"/>
      <c r="HM37" s="103"/>
      <c r="HN37" s="304"/>
      <c r="HO37" s="304"/>
      <c r="HP37" s="304"/>
      <c r="HQ37" s="103"/>
      <c r="HR37" s="103"/>
      <c r="HS37" s="103"/>
      <c r="HT37" s="103"/>
      <c r="HU37" s="103"/>
      <c r="HV37" s="346" t="s">
        <v>3355</v>
      </c>
      <c r="HW37" s="832" t="s">
        <v>2226</v>
      </c>
      <c r="HX37" s="833" t="s">
        <v>428</v>
      </c>
      <c r="HY37" s="833" t="s">
        <v>428</v>
      </c>
      <c r="HZ37" s="837" t="s">
        <v>3243</v>
      </c>
      <c r="IA37" s="322"/>
      <c r="IF37" s="340"/>
      <c r="IG37" s="321"/>
      <c r="IH37" s="342"/>
      <c r="II37" s="342"/>
      <c r="IJ37" s="342"/>
      <c r="IM37" s="102"/>
      <c r="IN37" s="102"/>
      <c r="IO37" s="304"/>
    </row>
    <row r="38" spans="1:249" ht="13.5" customHeight="1" thickBot="1">
      <c r="A38" s="409" t="s">
        <v>3349</v>
      </c>
      <c r="B38" s="461" t="s">
        <v>259</v>
      </c>
      <c r="C38" s="462">
        <v>9</v>
      </c>
      <c r="D38" s="462">
        <v>32</v>
      </c>
      <c r="E38" s="462">
        <v>32</v>
      </c>
      <c r="F38" s="462">
        <v>26</v>
      </c>
      <c r="G38" s="462">
        <v>21</v>
      </c>
      <c r="H38" s="462">
        <v>14</v>
      </c>
      <c r="I38" s="462">
        <v>23</v>
      </c>
      <c r="J38" s="462">
        <v>0</v>
      </c>
      <c r="K38" s="462">
        <v>20</v>
      </c>
      <c r="L38" s="463">
        <f t="shared" si="18"/>
        <v>177</v>
      </c>
      <c r="Q38" s="103"/>
      <c r="R38" s="103"/>
      <c r="S38" s="103"/>
      <c r="T38" s="103"/>
      <c r="U38" s="103"/>
      <c r="V38" s="103"/>
      <c r="W38" s="103"/>
      <c r="X38" s="103"/>
      <c r="Z38" s="307" t="s">
        <v>3245</v>
      </c>
      <c r="AA38" s="306" t="s">
        <v>218</v>
      </c>
      <c r="AB38" s="244">
        <v>42.72</v>
      </c>
      <c r="AC38" s="650">
        <v>0</v>
      </c>
      <c r="AD38" s="246">
        <f t="shared" si="22"/>
        <v>42.72</v>
      </c>
      <c r="AE38" s="745" t="s">
        <v>196</v>
      </c>
      <c r="AF38" s="244">
        <v>41.12</v>
      </c>
      <c r="AG38" s="650">
        <v>10</v>
      </c>
      <c r="AH38" s="246">
        <f t="shared" si="23"/>
        <v>51.12</v>
      </c>
      <c r="AJ38" s="409" t="s">
        <v>3244</v>
      </c>
      <c r="AK38" s="410" t="s">
        <v>168</v>
      </c>
      <c r="AL38" s="411" t="s">
        <v>159</v>
      </c>
      <c r="AM38" s="412">
        <v>3</v>
      </c>
      <c r="AN38" s="413" t="s">
        <v>140</v>
      </c>
      <c r="AP38" s="409" t="s">
        <v>3356</v>
      </c>
      <c r="AQ38" s="243" t="s">
        <v>330</v>
      </c>
      <c r="AR38" s="746">
        <v>48</v>
      </c>
      <c r="AS38" s="243" t="s">
        <v>211</v>
      </c>
      <c r="AT38" s="747" t="s">
        <v>331</v>
      </c>
      <c r="AU38" s="388"/>
      <c r="BQ38" s="409" t="s">
        <v>3356</v>
      </c>
      <c r="BR38" s="243" t="s">
        <v>544</v>
      </c>
      <c r="BS38" s="243" t="s">
        <v>533</v>
      </c>
      <c r="BT38" s="747" t="s">
        <v>618</v>
      </c>
      <c r="BV38" s="469" t="s">
        <v>3272</v>
      </c>
      <c r="BW38" s="306" t="s">
        <v>3317</v>
      </c>
      <c r="BX38" s="306" t="s">
        <v>3365</v>
      </c>
      <c r="BY38" s="349"/>
      <c r="BZ38" s="306" t="s">
        <v>3307</v>
      </c>
      <c r="CA38" s="306"/>
      <c r="CK38" s="218" t="s">
        <v>3249</v>
      </c>
      <c r="CL38" s="513" t="s">
        <v>218</v>
      </c>
      <c r="CM38" s="423">
        <v>91.68</v>
      </c>
      <c r="CN38" s="249">
        <v>10</v>
      </c>
      <c r="CO38" s="244">
        <v>101.68</v>
      </c>
      <c r="CP38" s="423" t="s">
        <v>1682</v>
      </c>
      <c r="CQ38" s="249">
        <v>0</v>
      </c>
      <c r="CR38" s="244" t="s">
        <v>1682</v>
      </c>
      <c r="CS38" s="246">
        <f t="shared" si="21"/>
        <v>101.68</v>
      </c>
      <c r="CU38" s="218" t="s">
        <v>3249</v>
      </c>
      <c r="CV38" s="247" t="s">
        <v>204</v>
      </c>
      <c r="CW38" s="248">
        <v>78.33</v>
      </c>
      <c r="CX38" s="248" t="s">
        <v>1653</v>
      </c>
      <c r="CY38" s="255">
        <v>78.33</v>
      </c>
      <c r="DA38" s="218" t="s">
        <v>3255</v>
      </c>
      <c r="DB38" s="247" t="s">
        <v>223</v>
      </c>
      <c r="DC38" s="248" t="s">
        <v>1653</v>
      </c>
      <c r="DD38" s="249">
        <v>0</v>
      </c>
      <c r="DE38" s="250" t="s">
        <v>1653</v>
      </c>
      <c r="DG38" s="480" t="s">
        <v>3250</v>
      </c>
      <c r="DH38" s="298" t="s">
        <v>1852</v>
      </c>
      <c r="DI38" s="524" t="s">
        <v>193</v>
      </c>
      <c r="DJ38" s="525">
        <v>12</v>
      </c>
      <c r="DK38" s="432">
        <v>27.93</v>
      </c>
      <c r="DL38" s="475">
        <v>10</v>
      </c>
      <c r="DM38" s="297">
        <v>0</v>
      </c>
      <c r="DN38" s="476">
        <v>1</v>
      </c>
      <c r="DO38" s="432">
        <v>20.83</v>
      </c>
      <c r="DP38" s="475">
        <v>3</v>
      </c>
      <c r="DQ38" s="525">
        <v>26</v>
      </c>
      <c r="DS38" s="307" t="s">
        <v>3356</v>
      </c>
      <c r="DT38" s="306" t="s">
        <v>1587</v>
      </c>
      <c r="DU38" s="349" t="s">
        <v>3243</v>
      </c>
      <c r="DV38" s="349" t="s">
        <v>3243</v>
      </c>
      <c r="DW38" s="350" t="s">
        <v>3243</v>
      </c>
      <c r="EG38" s="305"/>
      <c r="EO38" s="307" t="s">
        <v>3257</v>
      </c>
      <c r="EP38" s="306" t="s">
        <v>1687</v>
      </c>
      <c r="EQ38" s="308" t="s">
        <v>2030</v>
      </c>
      <c r="FD38" s="303"/>
      <c r="FE38" s="303"/>
      <c r="FF38" s="303"/>
      <c r="FH38" s="304"/>
      <c r="FP38" s="351" t="s">
        <v>3356</v>
      </c>
      <c r="FQ38" s="298" t="s">
        <v>256</v>
      </c>
      <c r="FR38" s="349" t="s">
        <v>3243</v>
      </c>
      <c r="FS38" s="349" t="s">
        <v>3243</v>
      </c>
      <c r="FT38" s="350" t="s">
        <v>3243</v>
      </c>
      <c r="FZ38" s="795" t="s">
        <v>3356</v>
      </c>
      <c r="GA38" s="785" t="s">
        <v>102</v>
      </c>
      <c r="GB38" s="786">
        <v>54</v>
      </c>
      <c r="GC38" s="785" t="s">
        <v>77</v>
      </c>
      <c r="GD38" s="806" t="s">
        <v>2768</v>
      </c>
      <c r="GF38" s="362" t="s">
        <v>3356</v>
      </c>
      <c r="GG38" s="301" t="s">
        <v>200</v>
      </c>
      <c r="GH38" s="762" t="s">
        <v>3243</v>
      </c>
      <c r="GI38" s="762" t="s">
        <v>3243</v>
      </c>
      <c r="GJ38" s="302" t="s">
        <v>3243</v>
      </c>
      <c r="GK38" s="333"/>
      <c r="GL38" s="136"/>
      <c r="GM38" s="304"/>
      <c r="GN38" s="102"/>
      <c r="GO38" s="102"/>
      <c r="GP38" s="102"/>
      <c r="GQ38" s="103"/>
      <c r="GT38" s="102"/>
      <c r="GU38" s="136"/>
      <c r="HB38" s="102"/>
      <c r="HE38" s="304"/>
      <c r="HG38" s="103"/>
      <c r="HH38" s="103"/>
      <c r="HI38" s="103"/>
      <c r="HJ38" s="304"/>
      <c r="HK38" s="304"/>
      <c r="HL38" s="304"/>
      <c r="HM38" s="103"/>
      <c r="HN38" s="304"/>
      <c r="HO38" s="304"/>
      <c r="HP38" s="304"/>
      <c r="HQ38" s="103"/>
      <c r="HR38" s="103"/>
      <c r="HS38" s="103"/>
      <c r="HT38" s="103"/>
      <c r="HU38" s="103"/>
      <c r="HV38" s="346" t="s">
        <v>3356</v>
      </c>
      <c r="HW38" s="832" t="s">
        <v>2065</v>
      </c>
      <c r="HX38" s="833" t="s">
        <v>428</v>
      </c>
      <c r="HY38" s="833" t="s">
        <v>428</v>
      </c>
      <c r="HZ38" s="837" t="s">
        <v>3243</v>
      </c>
      <c r="IA38" s="322"/>
      <c r="IF38" s="340"/>
      <c r="IG38" s="321"/>
      <c r="IH38" s="342"/>
      <c r="II38" s="342"/>
      <c r="IJ38" s="342"/>
      <c r="IM38" s="102"/>
      <c r="IN38" s="102"/>
      <c r="IO38" s="304"/>
    </row>
    <row r="39" spans="1:249" ht="13.5" customHeight="1" thickBot="1">
      <c r="A39" s="409" t="s">
        <v>3327</v>
      </c>
      <c r="B39" s="461" t="s">
        <v>230</v>
      </c>
      <c r="C39" s="462">
        <v>32</v>
      </c>
      <c r="D39" s="462">
        <v>29</v>
      </c>
      <c r="E39" s="462">
        <v>29</v>
      </c>
      <c r="F39" s="462">
        <v>20</v>
      </c>
      <c r="G39" s="462">
        <v>11</v>
      </c>
      <c r="H39" s="462">
        <v>14</v>
      </c>
      <c r="I39" s="462">
        <v>23</v>
      </c>
      <c r="J39" s="462">
        <v>0</v>
      </c>
      <c r="K39" s="462">
        <v>20</v>
      </c>
      <c r="L39" s="463">
        <f t="shared" si="18"/>
        <v>178</v>
      </c>
      <c r="X39" s="103"/>
      <c r="Z39" s="307" t="s">
        <v>3253</v>
      </c>
      <c r="AA39" s="306" t="s">
        <v>198</v>
      </c>
      <c r="AB39" s="244">
        <v>43.06</v>
      </c>
      <c r="AC39" s="650">
        <v>0</v>
      </c>
      <c r="AD39" s="246">
        <f t="shared" si="22"/>
        <v>43.06</v>
      </c>
      <c r="AE39" s="745" t="s">
        <v>198</v>
      </c>
      <c r="AF39" s="244">
        <v>42.76</v>
      </c>
      <c r="AG39" s="650">
        <v>10</v>
      </c>
      <c r="AH39" s="246">
        <f t="shared" si="23"/>
        <v>52.76</v>
      </c>
      <c r="AJ39" s="409" t="s">
        <v>3248</v>
      </c>
      <c r="AK39" s="410" t="s">
        <v>169</v>
      </c>
      <c r="AL39" s="411" t="s">
        <v>90</v>
      </c>
      <c r="AM39" s="412">
        <v>15</v>
      </c>
      <c r="AN39" s="413" t="s">
        <v>141</v>
      </c>
      <c r="AP39" s="409" t="s">
        <v>3357</v>
      </c>
      <c r="AQ39" s="243" t="s">
        <v>332</v>
      </c>
      <c r="AR39" s="746">
        <v>45</v>
      </c>
      <c r="AS39" s="243" t="s">
        <v>211</v>
      </c>
      <c r="AT39" s="747" t="s">
        <v>333</v>
      </c>
      <c r="AU39" s="388"/>
      <c r="BQ39" s="409" t="s">
        <v>3357</v>
      </c>
      <c r="BR39" s="243" t="s">
        <v>545</v>
      </c>
      <c r="BS39" s="754" t="s">
        <v>3308</v>
      </c>
      <c r="BT39" s="747" t="s">
        <v>619</v>
      </c>
      <c r="BV39" s="469" t="s">
        <v>433</v>
      </c>
      <c r="BW39" s="306" t="s">
        <v>3283</v>
      </c>
      <c r="BX39" s="306" t="s">
        <v>3283</v>
      </c>
      <c r="BY39" s="349"/>
      <c r="BZ39" s="306" t="s">
        <v>3298</v>
      </c>
      <c r="CA39" s="306"/>
      <c r="CK39" s="218" t="s">
        <v>3246</v>
      </c>
      <c r="CL39" s="513" t="s">
        <v>223</v>
      </c>
      <c r="CM39" s="423">
        <v>94.5</v>
      </c>
      <c r="CN39" s="249">
        <v>10</v>
      </c>
      <c r="CO39" s="244">
        <v>104.5</v>
      </c>
      <c r="CP39" s="423">
        <v>153.53</v>
      </c>
      <c r="CQ39" s="249">
        <v>20</v>
      </c>
      <c r="CR39" s="244">
        <v>173.53</v>
      </c>
      <c r="CS39" s="246">
        <f t="shared" si="21"/>
        <v>104.5</v>
      </c>
      <c r="CU39" s="218" t="s">
        <v>3246</v>
      </c>
      <c r="CV39" s="247" t="s">
        <v>223</v>
      </c>
      <c r="CW39" s="248">
        <v>79.48</v>
      </c>
      <c r="CX39" s="248">
        <v>97.89</v>
      </c>
      <c r="CY39" s="255">
        <v>79.48</v>
      </c>
      <c r="DA39" s="218" t="s">
        <v>3255</v>
      </c>
      <c r="DB39" s="247" t="s">
        <v>222</v>
      </c>
      <c r="DC39" s="248" t="s">
        <v>1653</v>
      </c>
      <c r="DD39" s="249">
        <v>0</v>
      </c>
      <c r="DE39" s="250" t="s">
        <v>1653</v>
      </c>
      <c r="DG39" s="480" t="s">
        <v>3254</v>
      </c>
      <c r="DH39" s="298" t="s">
        <v>1853</v>
      </c>
      <c r="DI39" s="524" t="s">
        <v>193</v>
      </c>
      <c r="DJ39" s="525">
        <v>15</v>
      </c>
      <c r="DK39" s="432">
        <v>24.63</v>
      </c>
      <c r="DL39" s="475">
        <v>5</v>
      </c>
      <c r="DM39" s="297">
        <v>0</v>
      </c>
      <c r="DN39" s="476">
        <v>1</v>
      </c>
      <c r="DO39" s="432">
        <v>22.27</v>
      </c>
      <c r="DP39" s="475">
        <v>9</v>
      </c>
      <c r="DQ39" s="525">
        <v>30</v>
      </c>
      <c r="DS39" s="307" t="s">
        <v>3357</v>
      </c>
      <c r="DT39" s="306" t="s">
        <v>1684</v>
      </c>
      <c r="DU39" s="349" t="s">
        <v>3243</v>
      </c>
      <c r="DV39" s="349" t="s">
        <v>3243</v>
      </c>
      <c r="DW39" s="350" t="s">
        <v>3243</v>
      </c>
      <c r="EG39" s="305"/>
      <c r="EO39" s="307" t="s">
        <v>3256</v>
      </c>
      <c r="EP39" s="306" t="s">
        <v>1978</v>
      </c>
      <c r="EQ39" s="308" t="s">
        <v>2031</v>
      </c>
      <c r="ER39" s="534"/>
      <c r="FD39" s="303"/>
      <c r="FE39" s="303"/>
      <c r="FF39" s="303"/>
      <c r="FH39" s="304"/>
      <c r="FP39" s="351" t="s">
        <v>3357</v>
      </c>
      <c r="FQ39" s="298" t="s">
        <v>1587</v>
      </c>
      <c r="FR39" s="349" t="s">
        <v>3243</v>
      </c>
      <c r="FS39" s="349" t="s">
        <v>3243</v>
      </c>
      <c r="FT39" s="350" t="s">
        <v>3243</v>
      </c>
      <c r="FZ39" s="795" t="s">
        <v>3357</v>
      </c>
      <c r="GA39" s="788" t="s">
        <v>2769</v>
      </c>
      <c r="GB39" s="786">
        <v>20</v>
      </c>
      <c r="GC39" s="794" t="s">
        <v>2770</v>
      </c>
      <c r="GD39" s="806" t="s">
        <v>2771</v>
      </c>
      <c r="GH39" s="303"/>
      <c r="GK39" s="333"/>
      <c r="GL39" s="136"/>
      <c r="GM39" s="304"/>
      <c r="GN39" s="102"/>
      <c r="GO39" s="102"/>
      <c r="GP39" s="102"/>
      <c r="GQ39" s="103"/>
      <c r="GT39" s="102"/>
      <c r="GU39" s="136"/>
      <c r="HB39" s="102"/>
      <c r="HE39" s="304"/>
      <c r="HG39" s="103"/>
      <c r="HH39" s="103"/>
      <c r="HI39" s="103"/>
      <c r="HJ39" s="304"/>
      <c r="HK39" s="304"/>
      <c r="HL39" s="304"/>
      <c r="HM39" s="103"/>
      <c r="HN39" s="304"/>
      <c r="HO39" s="304"/>
      <c r="HP39" s="304"/>
      <c r="HQ39" s="103"/>
      <c r="HR39" s="103"/>
      <c r="HS39" s="103"/>
      <c r="HT39" s="103"/>
      <c r="HU39" s="103"/>
      <c r="HV39" s="358" t="s">
        <v>3357</v>
      </c>
      <c r="HW39" s="838" t="s">
        <v>2054</v>
      </c>
      <c r="HX39" s="839" t="s">
        <v>428</v>
      </c>
      <c r="HY39" s="839" t="s">
        <v>428</v>
      </c>
      <c r="HZ39" s="840" t="s">
        <v>247</v>
      </c>
      <c r="IA39" s="322"/>
      <c r="IF39" s="340"/>
      <c r="IG39" s="321"/>
      <c r="IH39" s="342"/>
      <c r="II39" s="342"/>
      <c r="IJ39" s="342"/>
      <c r="IM39" s="102"/>
      <c r="IN39" s="102"/>
      <c r="IO39" s="304"/>
    </row>
    <row r="40" spans="1:249" ht="13.5" customHeight="1" thickBot="1">
      <c r="A40" s="409" t="s">
        <v>3350</v>
      </c>
      <c r="B40" s="461" t="s">
        <v>211</v>
      </c>
      <c r="C40" s="462">
        <v>31</v>
      </c>
      <c r="D40" s="462">
        <v>21</v>
      </c>
      <c r="E40" s="462">
        <v>27</v>
      </c>
      <c r="F40" s="462">
        <v>26</v>
      </c>
      <c r="G40" s="462">
        <v>21</v>
      </c>
      <c r="H40" s="462">
        <v>14</v>
      </c>
      <c r="I40" s="462">
        <v>23</v>
      </c>
      <c r="J40" s="462">
        <v>0</v>
      </c>
      <c r="K40" s="462">
        <v>20</v>
      </c>
      <c r="L40" s="463">
        <f t="shared" si="18"/>
        <v>183</v>
      </c>
      <c r="X40" s="103"/>
      <c r="Z40" s="307" t="s">
        <v>3250</v>
      </c>
      <c r="AA40" s="306" t="s">
        <v>219</v>
      </c>
      <c r="AB40" s="244">
        <v>46.31</v>
      </c>
      <c r="AC40" s="650">
        <v>0</v>
      </c>
      <c r="AD40" s="246">
        <f t="shared" si="22"/>
        <v>46.31</v>
      </c>
      <c r="AE40" s="745" t="s">
        <v>219</v>
      </c>
      <c r="AF40" s="244">
        <v>52.56</v>
      </c>
      <c r="AG40" s="650">
        <v>10</v>
      </c>
      <c r="AH40" s="246">
        <f t="shared" si="23"/>
        <v>62.56</v>
      </c>
      <c r="AJ40" s="409" t="s">
        <v>3247</v>
      </c>
      <c r="AK40" s="410" t="s">
        <v>170</v>
      </c>
      <c r="AL40" s="411" t="s">
        <v>160</v>
      </c>
      <c r="AM40" s="412">
        <v>24</v>
      </c>
      <c r="AN40" s="413" t="s">
        <v>142</v>
      </c>
      <c r="AP40" s="409" t="s">
        <v>3358</v>
      </c>
      <c r="AQ40" s="243" t="s">
        <v>334</v>
      </c>
      <c r="AR40" s="746">
        <v>30</v>
      </c>
      <c r="AS40" s="243" t="s">
        <v>335</v>
      </c>
      <c r="AT40" s="747" t="s">
        <v>336</v>
      </c>
      <c r="AU40" s="388"/>
      <c r="BQ40" s="409" t="s">
        <v>3358</v>
      </c>
      <c r="BR40" s="410" t="s">
        <v>546</v>
      </c>
      <c r="BS40" s="410" t="s">
        <v>520</v>
      </c>
      <c r="BT40" s="747" t="s">
        <v>620</v>
      </c>
      <c r="BV40" s="469" t="s">
        <v>434</v>
      </c>
      <c r="BW40" s="306" t="s">
        <v>3275</v>
      </c>
      <c r="BX40" s="306" t="s">
        <v>28</v>
      </c>
      <c r="BY40" s="349"/>
      <c r="BZ40" s="306" t="s">
        <v>3316</v>
      </c>
      <c r="CA40" s="306"/>
      <c r="CK40" s="218" t="s">
        <v>3260</v>
      </c>
      <c r="CL40" s="513" t="s">
        <v>197</v>
      </c>
      <c r="CM40" s="423">
        <v>99.53</v>
      </c>
      <c r="CN40" s="249">
        <v>10</v>
      </c>
      <c r="CO40" s="244">
        <v>109.53</v>
      </c>
      <c r="CP40" s="423" t="s">
        <v>1682</v>
      </c>
      <c r="CQ40" s="249">
        <v>0</v>
      </c>
      <c r="CR40" s="244" t="s">
        <v>1682</v>
      </c>
      <c r="CS40" s="246">
        <f t="shared" si="21"/>
        <v>109.53</v>
      </c>
      <c r="CU40" s="218" t="s">
        <v>3260</v>
      </c>
      <c r="CV40" s="247" t="s">
        <v>229</v>
      </c>
      <c r="CW40" s="248">
        <v>88.88</v>
      </c>
      <c r="CX40" s="248">
        <v>79.54</v>
      </c>
      <c r="CY40" s="255">
        <v>79.54</v>
      </c>
      <c r="DA40" s="218" t="s">
        <v>3255</v>
      </c>
      <c r="DB40" s="247" t="s">
        <v>197</v>
      </c>
      <c r="DC40" s="248" t="s">
        <v>1653</v>
      </c>
      <c r="DD40" s="249">
        <v>0</v>
      </c>
      <c r="DE40" s="250" t="s">
        <v>1653</v>
      </c>
      <c r="DG40" s="480" t="s">
        <v>3251</v>
      </c>
      <c r="DH40" s="347" t="s">
        <v>1854</v>
      </c>
      <c r="DI40" s="524" t="s">
        <v>199</v>
      </c>
      <c r="DJ40" s="525">
        <v>14</v>
      </c>
      <c r="DK40" s="432">
        <v>26.11</v>
      </c>
      <c r="DL40" s="475">
        <v>7</v>
      </c>
      <c r="DM40" s="297">
        <v>0</v>
      </c>
      <c r="DN40" s="476">
        <v>1</v>
      </c>
      <c r="DO40" s="432">
        <v>22.57</v>
      </c>
      <c r="DP40" s="475">
        <v>10</v>
      </c>
      <c r="DQ40" s="525">
        <v>32</v>
      </c>
      <c r="DS40" s="307" t="s">
        <v>3358</v>
      </c>
      <c r="DT40" s="306" t="s">
        <v>1593</v>
      </c>
      <c r="DU40" s="349" t="s">
        <v>3243</v>
      </c>
      <c r="DV40" s="349" t="s">
        <v>3243</v>
      </c>
      <c r="DW40" s="350" t="s">
        <v>3243</v>
      </c>
      <c r="EG40" s="305"/>
      <c r="EO40" s="307" t="s">
        <v>3338</v>
      </c>
      <c r="EP40" s="306" t="s">
        <v>1979</v>
      </c>
      <c r="EQ40" s="308" t="s">
        <v>2032</v>
      </c>
      <c r="FD40" s="303"/>
      <c r="FE40" s="303"/>
      <c r="FF40" s="303"/>
      <c r="FH40" s="304"/>
      <c r="FP40" s="362" t="s">
        <v>3358</v>
      </c>
      <c r="FQ40" s="301" t="s">
        <v>202</v>
      </c>
      <c r="FR40" s="354" t="s">
        <v>3243</v>
      </c>
      <c r="FS40" s="354" t="s">
        <v>3243</v>
      </c>
      <c r="FT40" s="356" t="s">
        <v>3243</v>
      </c>
      <c r="FZ40" s="795" t="s">
        <v>3358</v>
      </c>
      <c r="GA40" s="785" t="s">
        <v>2772</v>
      </c>
      <c r="GB40" s="786">
        <v>2</v>
      </c>
      <c r="GC40" s="792" t="s">
        <v>2773</v>
      </c>
      <c r="GD40" s="806" t="s">
        <v>2774</v>
      </c>
      <c r="GF40" s="467" t="s">
        <v>225</v>
      </c>
      <c r="GG40" s="103"/>
      <c r="GH40" s="103"/>
      <c r="GI40" s="102"/>
      <c r="GJ40" s="102"/>
      <c r="GN40" s="102"/>
      <c r="GO40" s="102"/>
      <c r="GP40" s="102"/>
      <c r="GQ40" s="103"/>
      <c r="GT40" s="102"/>
      <c r="GU40" s="136"/>
      <c r="HB40" s="102"/>
      <c r="HE40" s="304"/>
      <c r="HG40" s="103"/>
      <c r="HH40" s="103"/>
      <c r="HI40" s="103"/>
      <c r="HJ40" s="304"/>
      <c r="HK40" s="304"/>
      <c r="HL40" s="304"/>
      <c r="HM40" s="103"/>
      <c r="HN40" s="304"/>
      <c r="HO40" s="304"/>
      <c r="HP40" s="304"/>
      <c r="HQ40" s="103"/>
      <c r="HR40" s="103"/>
      <c r="HS40" s="103"/>
      <c r="HT40" s="103"/>
      <c r="HU40" s="103"/>
      <c r="HV40" s="333"/>
      <c r="IF40" s="340"/>
      <c r="IG40" s="321"/>
      <c r="IH40" s="342"/>
      <c r="II40" s="342"/>
      <c r="IJ40" s="342"/>
      <c r="IM40" s="102"/>
      <c r="IN40" s="102"/>
      <c r="IO40" s="304"/>
    </row>
    <row r="41" spans="1:249" ht="13.5" customHeight="1" thickBot="1">
      <c r="A41" s="488" t="s">
        <v>3351</v>
      </c>
      <c r="B41" s="528" t="s">
        <v>1805</v>
      </c>
      <c r="C41" s="529">
        <v>27</v>
      </c>
      <c r="D41" s="529">
        <v>32</v>
      </c>
      <c r="E41" s="529">
        <v>32</v>
      </c>
      <c r="F41" s="529">
        <v>26</v>
      </c>
      <c r="G41" s="529">
        <v>21</v>
      </c>
      <c r="H41" s="529">
        <v>14</v>
      </c>
      <c r="I41" s="529">
        <v>23</v>
      </c>
      <c r="J41" s="529">
        <v>0</v>
      </c>
      <c r="K41" s="529">
        <v>20</v>
      </c>
      <c r="L41" s="530">
        <f t="shared" si="18"/>
        <v>195</v>
      </c>
      <c r="Q41" s="103"/>
      <c r="R41" s="103"/>
      <c r="S41" s="103"/>
      <c r="T41" s="103"/>
      <c r="U41" s="103"/>
      <c r="V41" s="103"/>
      <c r="W41" s="103"/>
      <c r="X41" s="103"/>
      <c r="Z41" s="307" t="s">
        <v>3254</v>
      </c>
      <c r="AA41" s="306" t="s">
        <v>220</v>
      </c>
      <c r="AB41" s="244">
        <v>47.53</v>
      </c>
      <c r="AC41" s="650">
        <v>0</v>
      </c>
      <c r="AD41" s="246">
        <f t="shared" si="22"/>
        <v>47.53</v>
      </c>
      <c r="AE41" s="745" t="s">
        <v>224</v>
      </c>
      <c r="AF41" s="244">
        <v>53.75</v>
      </c>
      <c r="AG41" s="650">
        <v>10</v>
      </c>
      <c r="AH41" s="246">
        <f t="shared" si="23"/>
        <v>63.75</v>
      </c>
      <c r="AJ41" s="409" t="s">
        <v>3245</v>
      </c>
      <c r="AK41" s="410" t="s">
        <v>171</v>
      </c>
      <c r="AL41" s="411" t="s">
        <v>161</v>
      </c>
      <c r="AM41" s="412">
        <v>16</v>
      </c>
      <c r="AN41" s="413" t="s">
        <v>143</v>
      </c>
      <c r="AP41" s="409" t="s">
        <v>3359</v>
      </c>
      <c r="AQ41" s="243" t="s">
        <v>337</v>
      </c>
      <c r="AR41" s="746">
        <v>80</v>
      </c>
      <c r="AS41" s="243" t="s">
        <v>338</v>
      </c>
      <c r="AT41" s="747" t="s">
        <v>339</v>
      </c>
      <c r="AU41" s="388"/>
      <c r="BQ41" s="409" t="s">
        <v>3359</v>
      </c>
      <c r="BR41" s="243" t="s">
        <v>547</v>
      </c>
      <c r="BS41" s="243" t="s">
        <v>548</v>
      </c>
      <c r="BT41" s="747" t="s">
        <v>621</v>
      </c>
      <c r="BV41" s="469" t="s">
        <v>435</v>
      </c>
      <c r="BW41" s="306" t="s">
        <v>3276</v>
      </c>
      <c r="BX41" s="306" t="s">
        <v>3276</v>
      </c>
      <c r="BY41" s="349"/>
      <c r="BZ41" s="306" t="s">
        <v>3226</v>
      </c>
      <c r="CA41" s="306"/>
      <c r="CK41" s="218" t="s">
        <v>3325</v>
      </c>
      <c r="CL41" s="513" t="s">
        <v>222</v>
      </c>
      <c r="CM41" s="423">
        <v>120.37</v>
      </c>
      <c r="CN41" s="249">
        <v>20</v>
      </c>
      <c r="CO41" s="244">
        <v>140.37</v>
      </c>
      <c r="CP41" s="423" t="s">
        <v>1682</v>
      </c>
      <c r="CQ41" s="249">
        <v>0</v>
      </c>
      <c r="CR41" s="244" t="s">
        <v>1682</v>
      </c>
      <c r="CS41" s="246">
        <f t="shared" si="21"/>
        <v>140.37</v>
      </c>
      <c r="CU41" s="218" t="s">
        <v>3325</v>
      </c>
      <c r="CV41" s="247" t="s">
        <v>196</v>
      </c>
      <c r="CW41" s="248" t="s">
        <v>3243</v>
      </c>
      <c r="CX41" s="248">
        <v>80.54</v>
      </c>
      <c r="CY41" s="255">
        <v>80.54</v>
      </c>
      <c r="DA41" s="218" t="s">
        <v>3255</v>
      </c>
      <c r="DB41" s="247" t="s">
        <v>224</v>
      </c>
      <c r="DC41" s="248" t="s">
        <v>1653</v>
      </c>
      <c r="DD41" s="249">
        <v>0</v>
      </c>
      <c r="DE41" s="250" t="s">
        <v>1653</v>
      </c>
      <c r="DG41" s="480" t="s">
        <v>3255</v>
      </c>
      <c r="DH41" s="347" t="s">
        <v>1855</v>
      </c>
      <c r="DI41" s="524" t="s">
        <v>207</v>
      </c>
      <c r="DJ41" s="525">
        <v>11</v>
      </c>
      <c r="DK41" s="432">
        <v>25.3</v>
      </c>
      <c r="DL41" s="475">
        <v>6</v>
      </c>
      <c r="DM41" s="297">
        <v>2</v>
      </c>
      <c r="DN41" s="476">
        <v>10</v>
      </c>
      <c r="DO41" s="432">
        <v>22.09</v>
      </c>
      <c r="DP41" s="475">
        <v>8</v>
      </c>
      <c r="DQ41" s="525">
        <v>35</v>
      </c>
      <c r="DS41" s="309" t="s">
        <v>3359</v>
      </c>
      <c r="DT41" s="535" t="s">
        <v>200</v>
      </c>
      <c r="DU41" s="354" t="s">
        <v>3243</v>
      </c>
      <c r="DV41" s="354" t="s">
        <v>3243</v>
      </c>
      <c r="DW41" s="356" t="s">
        <v>3243</v>
      </c>
      <c r="EG41" s="305"/>
      <c r="EO41" s="307" t="s">
        <v>3339</v>
      </c>
      <c r="EP41" s="306" t="s">
        <v>1980</v>
      </c>
      <c r="EQ41" s="308" t="s">
        <v>2033</v>
      </c>
      <c r="FD41" s="303"/>
      <c r="FE41" s="303"/>
      <c r="FF41" s="303"/>
      <c r="FH41" s="304"/>
      <c r="FQ41" s="102"/>
      <c r="FZ41" s="795" t="s">
        <v>3359</v>
      </c>
      <c r="GA41" s="785" t="s">
        <v>2775</v>
      </c>
      <c r="GB41" s="786">
        <v>44</v>
      </c>
      <c r="GC41" s="785" t="s">
        <v>2731</v>
      </c>
      <c r="GD41" s="806" t="s">
        <v>2776</v>
      </c>
      <c r="GF41" s="469" t="s">
        <v>430</v>
      </c>
      <c r="GG41" s="1559" t="s">
        <v>3269</v>
      </c>
      <c r="GH41" s="1534"/>
      <c r="GI41" s="306" t="s">
        <v>3277</v>
      </c>
      <c r="GJ41" s="349"/>
      <c r="GK41" s="306" t="s">
        <v>3320</v>
      </c>
      <c r="GL41" s="306"/>
      <c r="GM41" s="1546" t="s">
        <v>3270</v>
      </c>
      <c r="GN41" s="1557"/>
      <c r="GO41" s="1558"/>
      <c r="GP41" s="102"/>
      <c r="GQ41" s="103"/>
      <c r="GT41" s="102"/>
      <c r="GU41" s="136"/>
      <c r="HB41" s="102"/>
      <c r="HE41" s="304"/>
      <c r="HG41" s="103"/>
      <c r="HH41" s="103"/>
      <c r="HI41" s="103"/>
      <c r="HJ41" s="304"/>
      <c r="HK41" s="304"/>
      <c r="HL41" s="304"/>
      <c r="HM41" s="103"/>
      <c r="HN41" s="304"/>
      <c r="HO41" s="304"/>
      <c r="HP41" s="304"/>
      <c r="HQ41" s="103"/>
      <c r="HR41" s="103"/>
      <c r="HS41" s="103"/>
      <c r="HT41" s="103"/>
      <c r="HU41" s="103"/>
      <c r="HV41" s="336" t="s">
        <v>2831</v>
      </c>
      <c r="HW41" s="834"/>
      <c r="HX41" s="836"/>
      <c r="HY41" s="322"/>
      <c r="HZ41" s="831"/>
      <c r="IA41" s="322"/>
      <c r="IF41" s="340"/>
      <c r="IG41" s="321"/>
      <c r="IH41" s="342"/>
      <c r="II41" s="342"/>
      <c r="IJ41" s="342"/>
      <c r="IM41" s="102"/>
      <c r="IN41" s="102"/>
      <c r="IO41" s="304"/>
    </row>
    <row r="42" spans="3:249" ht="13.5" customHeight="1">
      <c r="C42" s="103"/>
      <c r="D42" s="103"/>
      <c r="Q42" s="103"/>
      <c r="R42" s="103"/>
      <c r="S42" s="103"/>
      <c r="T42" s="103"/>
      <c r="U42" s="103"/>
      <c r="V42" s="103"/>
      <c r="W42" s="103"/>
      <c r="X42" s="103"/>
      <c r="Z42" s="307" t="s">
        <v>3251</v>
      </c>
      <c r="AA42" s="306" t="s">
        <v>217</v>
      </c>
      <c r="AB42" s="244">
        <v>53.31</v>
      </c>
      <c r="AC42" s="650">
        <v>0</v>
      </c>
      <c r="AD42" s="246">
        <f t="shared" si="22"/>
        <v>53.31</v>
      </c>
      <c r="AE42" s="745" t="s">
        <v>193</v>
      </c>
      <c r="AF42" s="763" t="s">
        <v>238</v>
      </c>
      <c r="AG42" s="650">
        <v>10</v>
      </c>
      <c r="AH42" s="299" t="s">
        <v>241</v>
      </c>
      <c r="AJ42" s="409" t="s">
        <v>3253</v>
      </c>
      <c r="AK42" s="410" t="s">
        <v>172</v>
      </c>
      <c r="AL42" s="411" t="s">
        <v>162</v>
      </c>
      <c r="AM42" s="412">
        <v>28</v>
      </c>
      <c r="AN42" s="413" t="s">
        <v>144</v>
      </c>
      <c r="AP42" s="409" t="s">
        <v>3360</v>
      </c>
      <c r="AQ42" s="243" t="s">
        <v>340</v>
      </c>
      <c r="AR42" s="746">
        <v>53</v>
      </c>
      <c r="AS42" s="764" t="s">
        <v>201</v>
      </c>
      <c r="AT42" s="747" t="s">
        <v>341</v>
      </c>
      <c r="AU42" s="388"/>
      <c r="BQ42" s="409" t="s">
        <v>3360</v>
      </c>
      <c r="BR42" s="243" t="s">
        <v>549</v>
      </c>
      <c r="BS42" s="754" t="s">
        <v>3308</v>
      </c>
      <c r="BT42" s="747" t="s">
        <v>622</v>
      </c>
      <c r="CK42" s="218" t="s">
        <v>3252</v>
      </c>
      <c r="CL42" s="513" t="s">
        <v>229</v>
      </c>
      <c r="CM42" s="423">
        <v>132.21</v>
      </c>
      <c r="CN42" s="249">
        <v>20</v>
      </c>
      <c r="CO42" s="244">
        <v>152.21</v>
      </c>
      <c r="CP42" s="423" t="s">
        <v>1682</v>
      </c>
      <c r="CQ42" s="249">
        <v>0</v>
      </c>
      <c r="CR42" s="244" t="s">
        <v>1682</v>
      </c>
      <c r="CS42" s="246">
        <f t="shared" si="21"/>
        <v>152.21</v>
      </c>
      <c r="CU42" s="218" t="s">
        <v>3252</v>
      </c>
      <c r="CV42" s="247" t="s">
        <v>227</v>
      </c>
      <c r="CW42" s="248">
        <v>101.37</v>
      </c>
      <c r="CX42" s="248" t="s">
        <v>1653</v>
      </c>
      <c r="CY42" s="255">
        <v>101.37</v>
      </c>
      <c r="DA42" s="218" t="s">
        <v>3255</v>
      </c>
      <c r="DB42" s="247" t="s">
        <v>218</v>
      </c>
      <c r="DC42" s="248" t="s">
        <v>1653</v>
      </c>
      <c r="DD42" s="249">
        <v>0</v>
      </c>
      <c r="DE42" s="250" t="s">
        <v>1653</v>
      </c>
      <c r="DG42" s="480" t="s">
        <v>3249</v>
      </c>
      <c r="DH42" s="347" t="s">
        <v>1856</v>
      </c>
      <c r="DI42" s="524" t="s">
        <v>1820</v>
      </c>
      <c r="DJ42" s="525">
        <v>10</v>
      </c>
      <c r="DK42" s="432" t="s">
        <v>3243</v>
      </c>
      <c r="DL42" s="475">
        <v>11</v>
      </c>
      <c r="DM42" s="297">
        <v>6</v>
      </c>
      <c r="DN42" s="476">
        <v>11</v>
      </c>
      <c r="DO42" s="432">
        <v>22.05</v>
      </c>
      <c r="DP42" s="475">
        <v>7</v>
      </c>
      <c r="DQ42" s="525">
        <v>39</v>
      </c>
      <c r="EG42" s="305"/>
      <c r="EO42" s="307" t="s">
        <v>3344</v>
      </c>
      <c r="EP42" s="306" t="s">
        <v>1981</v>
      </c>
      <c r="EQ42" s="308" t="s">
        <v>2034</v>
      </c>
      <c r="ER42" s="534"/>
      <c r="FD42" s="303"/>
      <c r="FE42" s="303"/>
      <c r="FF42" s="303"/>
      <c r="FH42" s="304"/>
      <c r="FP42" s="467" t="s">
        <v>225</v>
      </c>
      <c r="FQ42" s="103"/>
      <c r="FR42" s="103"/>
      <c r="FU42" s="102"/>
      <c r="FZ42" s="795" t="s">
        <v>3360</v>
      </c>
      <c r="GA42" s="785" t="s">
        <v>2777</v>
      </c>
      <c r="GB42" s="786">
        <v>63</v>
      </c>
      <c r="GC42" s="785" t="s">
        <v>2778</v>
      </c>
      <c r="GD42" s="806" t="s">
        <v>2779</v>
      </c>
      <c r="GF42" s="469" t="s">
        <v>431</v>
      </c>
      <c r="GG42" s="1559" t="s">
        <v>3270</v>
      </c>
      <c r="GH42" s="1534"/>
      <c r="GI42" s="306" t="s">
        <v>3279</v>
      </c>
      <c r="GJ42" s="349"/>
      <c r="GK42" s="306" t="s">
        <v>3295</v>
      </c>
      <c r="GL42" s="306"/>
      <c r="GM42" s="1546" t="s">
        <v>3295</v>
      </c>
      <c r="GN42" s="1557"/>
      <c r="GO42" s="1558"/>
      <c r="GP42" s="102"/>
      <c r="GQ42" s="103"/>
      <c r="GT42" s="102"/>
      <c r="GU42" s="136"/>
      <c r="HB42" s="102"/>
      <c r="HE42" s="304"/>
      <c r="HG42" s="103"/>
      <c r="HH42" s="103"/>
      <c r="HI42" s="103"/>
      <c r="HJ42" s="304"/>
      <c r="HK42" s="304"/>
      <c r="HL42" s="304"/>
      <c r="HM42" s="103"/>
      <c r="HN42" s="304"/>
      <c r="HO42" s="304"/>
      <c r="HP42" s="304"/>
      <c r="HQ42" s="103"/>
      <c r="HR42" s="103"/>
      <c r="HS42" s="103"/>
      <c r="HT42" s="103"/>
      <c r="HU42" s="103"/>
      <c r="HV42" s="346" t="s">
        <v>3244</v>
      </c>
      <c r="HW42" s="832" t="s">
        <v>1692</v>
      </c>
      <c r="HX42" s="837">
        <v>15.598</v>
      </c>
      <c r="HY42" s="322"/>
      <c r="IA42" s="322"/>
      <c r="IF42" s="340"/>
      <c r="IG42" s="321"/>
      <c r="IH42" s="342"/>
      <c r="II42" s="342"/>
      <c r="IJ42" s="342"/>
      <c r="IM42" s="102"/>
      <c r="IN42" s="102"/>
      <c r="IO42" s="304"/>
    </row>
    <row r="43" spans="13:249" ht="13.5" customHeight="1">
      <c r="M43" s="103"/>
      <c r="Q43" s="103"/>
      <c r="R43" s="103"/>
      <c r="S43" s="103"/>
      <c r="T43" s="103"/>
      <c r="U43" s="103"/>
      <c r="V43" s="103"/>
      <c r="W43" s="103"/>
      <c r="X43" s="103"/>
      <c r="Z43" s="307" t="s">
        <v>3255</v>
      </c>
      <c r="AA43" s="306" t="s">
        <v>194</v>
      </c>
      <c r="AB43" s="244">
        <v>43.66</v>
      </c>
      <c r="AC43" s="650">
        <v>10</v>
      </c>
      <c r="AD43" s="246">
        <f t="shared" si="22"/>
        <v>53.66</v>
      </c>
      <c r="AE43" s="745" t="s">
        <v>194</v>
      </c>
      <c r="AF43" s="244">
        <v>62.62</v>
      </c>
      <c r="AG43" s="650">
        <v>10</v>
      </c>
      <c r="AH43" s="246">
        <f t="shared" si="23"/>
        <v>72.62</v>
      </c>
      <c r="AJ43" s="409" t="s">
        <v>3250</v>
      </c>
      <c r="AK43" s="410" t="s">
        <v>173</v>
      </c>
      <c r="AL43" s="411" t="s">
        <v>159</v>
      </c>
      <c r="AM43" s="412">
        <v>8</v>
      </c>
      <c r="AN43" s="413" t="s">
        <v>145</v>
      </c>
      <c r="AP43" s="409" t="s">
        <v>3361</v>
      </c>
      <c r="AQ43" s="243" t="s">
        <v>342</v>
      </c>
      <c r="AR43" s="746">
        <v>57</v>
      </c>
      <c r="AS43" s="243" t="s">
        <v>335</v>
      </c>
      <c r="AT43" s="747" t="s">
        <v>343</v>
      </c>
      <c r="AU43" s="388"/>
      <c r="BQ43" s="409" t="s">
        <v>3361</v>
      </c>
      <c r="BR43" s="243" t="s">
        <v>550</v>
      </c>
      <c r="BS43" s="754" t="s">
        <v>3308</v>
      </c>
      <c r="BT43" s="747" t="s">
        <v>623</v>
      </c>
      <c r="CK43" s="218" t="s">
        <v>3336</v>
      </c>
      <c r="CL43" s="513" t="s">
        <v>227</v>
      </c>
      <c r="CM43" s="423">
        <v>144.96</v>
      </c>
      <c r="CN43" s="249">
        <v>10</v>
      </c>
      <c r="CO43" s="244">
        <v>154.96</v>
      </c>
      <c r="CP43" s="423">
        <v>150.9</v>
      </c>
      <c r="CQ43" s="249">
        <v>40</v>
      </c>
      <c r="CR43" s="244">
        <v>190.9</v>
      </c>
      <c r="CS43" s="246">
        <f t="shared" si="21"/>
        <v>154.96</v>
      </c>
      <c r="CU43" s="218" t="s">
        <v>3336</v>
      </c>
      <c r="CV43" s="247" t="s">
        <v>222</v>
      </c>
      <c r="CW43" s="248" t="s">
        <v>3243</v>
      </c>
      <c r="CX43" s="248" t="s">
        <v>1653</v>
      </c>
      <c r="CY43" s="255" t="s">
        <v>3243</v>
      </c>
      <c r="DA43" s="218" t="s">
        <v>3255</v>
      </c>
      <c r="DB43" s="247" t="s">
        <v>204</v>
      </c>
      <c r="DC43" s="248" t="s">
        <v>1653</v>
      </c>
      <c r="DD43" s="249">
        <v>0</v>
      </c>
      <c r="DE43" s="250" t="s">
        <v>1653</v>
      </c>
      <c r="DG43" s="480" t="s">
        <v>3246</v>
      </c>
      <c r="DH43" s="483" t="s">
        <v>1858</v>
      </c>
      <c r="DI43" s="524" t="s">
        <v>194</v>
      </c>
      <c r="DJ43" s="536" t="s">
        <v>1833</v>
      </c>
      <c r="DK43" s="432" t="s">
        <v>1653</v>
      </c>
      <c r="DL43" s="433">
        <v>12</v>
      </c>
      <c r="DM43" s="346" t="s">
        <v>1653</v>
      </c>
      <c r="DN43" s="537">
        <v>12</v>
      </c>
      <c r="DO43" s="432" t="s">
        <v>1653</v>
      </c>
      <c r="DP43" s="433">
        <v>12</v>
      </c>
      <c r="DQ43" s="431">
        <f>DP43+DN43+DL43+DJ43</f>
        <v>41</v>
      </c>
      <c r="DS43" s="467" t="s">
        <v>225</v>
      </c>
      <c r="DU43" s="103"/>
      <c r="EG43" s="305"/>
      <c r="EO43" s="307" t="s">
        <v>3345</v>
      </c>
      <c r="EP43" s="306" t="s">
        <v>1982</v>
      </c>
      <c r="EQ43" s="308" t="s">
        <v>2035</v>
      </c>
      <c r="ER43" s="534"/>
      <c r="FD43" s="303"/>
      <c r="FE43" s="303"/>
      <c r="FF43" s="303"/>
      <c r="FH43" s="304"/>
      <c r="FP43" s="469" t="s">
        <v>430</v>
      </c>
      <c r="FQ43" s="1559" t="s">
        <v>3269</v>
      </c>
      <c r="FR43" s="1534"/>
      <c r="FS43" s="306" t="s">
        <v>3277</v>
      </c>
      <c r="FT43" s="349"/>
      <c r="FU43" s="306" t="s">
        <v>3320</v>
      </c>
      <c r="FV43" s="306"/>
      <c r="FZ43" s="795" t="s">
        <v>3361</v>
      </c>
      <c r="GA43" s="785" t="s">
        <v>367</v>
      </c>
      <c r="GB43" s="786">
        <v>6</v>
      </c>
      <c r="GC43" s="785" t="s">
        <v>2780</v>
      </c>
      <c r="GD43" s="806" t="s">
        <v>2781</v>
      </c>
      <c r="GF43" s="469" t="s">
        <v>432</v>
      </c>
      <c r="GG43" s="1559" t="s">
        <v>3274</v>
      </c>
      <c r="GH43" s="1534"/>
      <c r="GI43" s="306" t="s">
        <v>3282</v>
      </c>
      <c r="GJ43" s="349"/>
      <c r="GK43" s="306" t="s">
        <v>3281</v>
      </c>
      <c r="GL43" s="306"/>
      <c r="GM43" s="1546" t="s">
        <v>3282</v>
      </c>
      <c r="GN43" s="1557"/>
      <c r="GO43" s="1558"/>
      <c r="GP43" s="102"/>
      <c r="GQ43" s="103"/>
      <c r="GT43" s="102"/>
      <c r="GU43" s="136"/>
      <c r="HB43" s="102"/>
      <c r="HE43" s="304"/>
      <c r="HG43" s="103"/>
      <c r="HH43" s="103"/>
      <c r="HI43" s="103"/>
      <c r="HJ43" s="304"/>
      <c r="HK43" s="304"/>
      <c r="HL43" s="304"/>
      <c r="HM43" s="103"/>
      <c r="HN43" s="304"/>
      <c r="HO43" s="304"/>
      <c r="HP43" s="304"/>
      <c r="HQ43" s="103"/>
      <c r="HR43" s="103"/>
      <c r="HS43" s="103"/>
      <c r="HT43" s="103"/>
      <c r="HU43" s="103"/>
      <c r="HV43" s="346" t="s">
        <v>3248</v>
      </c>
      <c r="HW43" s="832" t="s">
        <v>1580</v>
      </c>
      <c r="HX43" s="837">
        <v>16.041</v>
      </c>
      <c r="HY43" s="322"/>
      <c r="IA43" s="322"/>
      <c r="IF43" s="340"/>
      <c r="IG43" s="321"/>
      <c r="IH43" s="342"/>
      <c r="II43" s="342"/>
      <c r="IJ43" s="342"/>
      <c r="IM43" s="102"/>
      <c r="IN43" s="102"/>
      <c r="IO43" s="304"/>
    </row>
    <row r="44" spans="3:249" ht="13.5" customHeight="1" thickBot="1">
      <c r="C44" s="103"/>
      <c r="D44" s="103"/>
      <c r="F44" s="538"/>
      <c r="G44" s="538"/>
      <c r="H44" s="538"/>
      <c r="M44" s="385"/>
      <c r="N44" s="318"/>
      <c r="Q44" s="103"/>
      <c r="R44" s="103"/>
      <c r="S44" s="103"/>
      <c r="T44" s="103"/>
      <c r="U44" s="103"/>
      <c r="V44" s="103"/>
      <c r="W44" s="103"/>
      <c r="X44" s="103"/>
      <c r="Z44" s="307" t="s">
        <v>3249</v>
      </c>
      <c r="AA44" s="306" t="s">
        <v>204</v>
      </c>
      <c r="AB44" s="244">
        <v>54.56</v>
      </c>
      <c r="AC44" s="650">
        <v>0</v>
      </c>
      <c r="AD44" s="246">
        <f t="shared" si="22"/>
        <v>54.56</v>
      </c>
      <c r="AE44" s="745" t="s">
        <v>210</v>
      </c>
      <c r="AF44" s="244">
        <v>63.05</v>
      </c>
      <c r="AG44" s="650">
        <v>10</v>
      </c>
      <c r="AH44" s="246">
        <f t="shared" si="23"/>
        <v>73.05</v>
      </c>
      <c r="AJ44" s="409" t="s">
        <v>3254</v>
      </c>
      <c r="AK44" s="410" t="s">
        <v>174</v>
      </c>
      <c r="AL44" s="411" t="s">
        <v>163</v>
      </c>
      <c r="AM44" s="412">
        <v>6</v>
      </c>
      <c r="AN44" s="413" t="s">
        <v>146</v>
      </c>
      <c r="AP44" s="409" t="s">
        <v>3362</v>
      </c>
      <c r="AQ44" s="243" t="s">
        <v>344</v>
      </c>
      <c r="AR44" s="746">
        <v>22</v>
      </c>
      <c r="AS44" s="243" t="s">
        <v>219</v>
      </c>
      <c r="AT44" s="747" t="s">
        <v>345</v>
      </c>
      <c r="AU44" s="388"/>
      <c r="BQ44" s="409" t="s">
        <v>3362</v>
      </c>
      <c r="BR44" s="243" t="s">
        <v>551</v>
      </c>
      <c r="BS44" s="243" t="s">
        <v>510</v>
      </c>
      <c r="BT44" s="747" t="s">
        <v>624</v>
      </c>
      <c r="CK44" s="259" t="s">
        <v>3337</v>
      </c>
      <c r="CL44" s="539" t="s">
        <v>221</v>
      </c>
      <c r="CM44" s="506">
        <v>136.68</v>
      </c>
      <c r="CN44" s="253">
        <v>40</v>
      </c>
      <c r="CO44" s="261">
        <v>176.68</v>
      </c>
      <c r="CP44" s="506">
        <v>120.81</v>
      </c>
      <c r="CQ44" s="253">
        <v>70</v>
      </c>
      <c r="CR44" s="261">
        <v>190.81</v>
      </c>
      <c r="CS44" s="262">
        <f t="shared" si="21"/>
        <v>176.68</v>
      </c>
      <c r="CU44" s="259" t="s">
        <v>3336</v>
      </c>
      <c r="CV44" s="251" t="s">
        <v>218</v>
      </c>
      <c r="CW44" s="252" t="s">
        <v>3243</v>
      </c>
      <c r="CX44" s="252" t="s">
        <v>1653</v>
      </c>
      <c r="CY44" s="256" t="s">
        <v>3243</v>
      </c>
      <c r="DA44" s="259" t="s">
        <v>3255</v>
      </c>
      <c r="DB44" s="251" t="s">
        <v>229</v>
      </c>
      <c r="DC44" s="252" t="s">
        <v>1653</v>
      </c>
      <c r="DD44" s="253">
        <v>0</v>
      </c>
      <c r="DE44" s="254" t="s">
        <v>1653</v>
      </c>
      <c r="DG44" s="480" t="s">
        <v>3260</v>
      </c>
      <c r="DH44" s="347" t="s">
        <v>1857</v>
      </c>
      <c r="DI44" s="524" t="s">
        <v>207</v>
      </c>
      <c r="DJ44" s="525">
        <v>13</v>
      </c>
      <c r="DK44" s="432">
        <v>26.21</v>
      </c>
      <c r="DL44" s="475">
        <v>9</v>
      </c>
      <c r="DM44" s="297">
        <v>1</v>
      </c>
      <c r="DN44" s="476">
        <v>9</v>
      </c>
      <c r="DO44" s="432">
        <v>22.84</v>
      </c>
      <c r="DP44" s="475">
        <v>11</v>
      </c>
      <c r="DQ44" s="525">
        <v>42</v>
      </c>
      <c r="DS44" s="469" t="s">
        <v>430</v>
      </c>
      <c r="DT44" s="306" t="s">
        <v>3269</v>
      </c>
      <c r="DU44" s="306" t="s">
        <v>3277</v>
      </c>
      <c r="DV44" s="349"/>
      <c r="DW44" s="306" t="s">
        <v>3320</v>
      </c>
      <c r="DX44" s="306"/>
      <c r="DY44" s="1546" t="s">
        <v>3270</v>
      </c>
      <c r="DZ44" s="1557"/>
      <c r="EA44" s="1558"/>
      <c r="EG44" s="305"/>
      <c r="EO44" s="307" t="s">
        <v>3340</v>
      </c>
      <c r="EP44" s="306" t="s">
        <v>1983</v>
      </c>
      <c r="EQ44" s="308" t="s">
        <v>2036</v>
      </c>
      <c r="FD44" s="303"/>
      <c r="FE44" s="303"/>
      <c r="FF44" s="303"/>
      <c r="FH44" s="304"/>
      <c r="FP44" s="469" t="s">
        <v>431</v>
      </c>
      <c r="FQ44" s="1559" t="s">
        <v>3273</v>
      </c>
      <c r="FR44" s="1534"/>
      <c r="FS44" s="306" t="s">
        <v>3279</v>
      </c>
      <c r="FT44" s="349"/>
      <c r="FU44" s="306" t="s">
        <v>3295</v>
      </c>
      <c r="FV44" s="306"/>
      <c r="FZ44" s="795" t="s">
        <v>3362</v>
      </c>
      <c r="GA44" s="789" t="s">
        <v>2782</v>
      </c>
      <c r="GB44" s="786">
        <v>47</v>
      </c>
      <c r="GC44" s="789" t="s">
        <v>2748</v>
      </c>
      <c r="GD44" s="806" t="s">
        <v>2783</v>
      </c>
      <c r="GF44" s="469" t="s">
        <v>3272</v>
      </c>
      <c r="GG44" s="1559" t="s">
        <v>3271</v>
      </c>
      <c r="GH44" s="1534"/>
      <c r="GI44" s="306" t="s">
        <v>3334</v>
      </c>
      <c r="GJ44" s="349"/>
      <c r="GK44" s="306" t="s">
        <v>3307</v>
      </c>
      <c r="GL44" s="306"/>
      <c r="GM44" s="1546" t="s">
        <v>3365</v>
      </c>
      <c r="GN44" s="1557"/>
      <c r="GO44" s="1558"/>
      <c r="GP44" s="102"/>
      <c r="GQ44" s="103"/>
      <c r="GT44" s="102"/>
      <c r="GU44" s="136"/>
      <c r="HB44" s="102"/>
      <c r="HE44" s="304"/>
      <c r="HG44" s="103"/>
      <c r="HH44" s="103"/>
      <c r="HI44" s="103"/>
      <c r="HJ44" s="304"/>
      <c r="HK44" s="304"/>
      <c r="HL44" s="304"/>
      <c r="HM44" s="103"/>
      <c r="HN44" s="304"/>
      <c r="HO44" s="304"/>
      <c r="HP44" s="304"/>
      <c r="HQ44" s="103"/>
      <c r="HR44" s="103"/>
      <c r="HS44" s="103"/>
      <c r="HT44" s="103"/>
      <c r="HU44" s="103"/>
      <c r="HV44" s="346" t="s">
        <v>3247</v>
      </c>
      <c r="HW44" s="832" t="s">
        <v>1573</v>
      </c>
      <c r="HX44" s="837">
        <v>17.978</v>
      </c>
      <c r="HY44" s="322"/>
      <c r="IA44" s="322"/>
      <c r="IF44" s="340"/>
      <c r="IG44" s="321"/>
      <c r="IH44" s="342"/>
      <c r="II44" s="342"/>
      <c r="IJ44" s="342"/>
      <c r="IM44" s="102"/>
      <c r="IN44" s="102"/>
      <c r="IO44" s="304"/>
    </row>
    <row r="45" spans="3:249" ht="13.5" customHeight="1">
      <c r="C45" s="103"/>
      <c r="D45" s="103"/>
      <c r="F45" s="538"/>
      <c r="G45" s="538"/>
      <c r="H45" s="538"/>
      <c r="I45" s="540"/>
      <c r="J45" s="540"/>
      <c r="K45" s="540"/>
      <c r="M45" s="385"/>
      <c r="N45" s="318"/>
      <c r="R45" s="103"/>
      <c r="S45" s="103"/>
      <c r="T45" s="103"/>
      <c r="U45" s="103"/>
      <c r="V45" s="103"/>
      <c r="W45" s="103"/>
      <c r="X45" s="103"/>
      <c r="Z45" s="307" t="s">
        <v>3246</v>
      </c>
      <c r="AA45" s="306" t="s">
        <v>227</v>
      </c>
      <c r="AB45" s="244">
        <v>55.25</v>
      </c>
      <c r="AC45" s="650">
        <v>0</v>
      </c>
      <c r="AD45" s="246">
        <f t="shared" si="22"/>
        <v>55.25</v>
      </c>
      <c r="AE45" s="745" t="s">
        <v>218</v>
      </c>
      <c r="AF45" s="244">
        <v>47.51</v>
      </c>
      <c r="AG45" s="650">
        <v>30</v>
      </c>
      <c r="AH45" s="246">
        <f t="shared" si="23"/>
        <v>77.50999999999999</v>
      </c>
      <c r="AJ45" s="409" t="s">
        <v>3251</v>
      </c>
      <c r="AK45" s="410" t="s">
        <v>175</v>
      </c>
      <c r="AL45" s="411" t="s">
        <v>77</v>
      </c>
      <c r="AM45" s="412">
        <v>22</v>
      </c>
      <c r="AN45" s="413" t="s">
        <v>147</v>
      </c>
      <c r="AP45" s="409" t="s">
        <v>3363</v>
      </c>
      <c r="AQ45" s="306" t="s">
        <v>346</v>
      </c>
      <c r="AR45" s="491">
        <v>70</v>
      </c>
      <c r="AS45" s="306" t="s">
        <v>347</v>
      </c>
      <c r="AT45" s="299" t="s">
        <v>348</v>
      </c>
      <c r="AU45" s="388"/>
      <c r="AV45" s="103"/>
      <c r="BQ45" s="409" t="s">
        <v>3363</v>
      </c>
      <c r="BR45" s="243" t="s">
        <v>552</v>
      </c>
      <c r="BS45" s="754" t="s">
        <v>3308</v>
      </c>
      <c r="BT45" s="747" t="s">
        <v>1530</v>
      </c>
      <c r="DG45" s="480" t="s">
        <v>3325</v>
      </c>
      <c r="DH45" s="483" t="s">
        <v>1859</v>
      </c>
      <c r="DI45" s="524" t="s">
        <v>194</v>
      </c>
      <c r="DJ45" s="536" t="s">
        <v>1830</v>
      </c>
      <c r="DK45" s="432" t="s">
        <v>1653</v>
      </c>
      <c r="DL45" s="433">
        <v>12</v>
      </c>
      <c r="DM45" s="346" t="s">
        <v>1653</v>
      </c>
      <c r="DN45" s="537">
        <v>12</v>
      </c>
      <c r="DO45" s="432" t="s">
        <v>1653</v>
      </c>
      <c r="DP45" s="433">
        <v>12</v>
      </c>
      <c r="DQ45" s="431">
        <f>DP45+DN45+DL45+DJ45</f>
        <v>43</v>
      </c>
      <c r="DS45" s="469" t="s">
        <v>431</v>
      </c>
      <c r="DT45" s="306" t="s">
        <v>3270</v>
      </c>
      <c r="DU45" s="306" t="s">
        <v>3279</v>
      </c>
      <c r="DV45" s="349"/>
      <c r="DW45" s="306" t="s">
        <v>3295</v>
      </c>
      <c r="DX45" s="306"/>
      <c r="DY45" s="1546" t="s">
        <v>3295</v>
      </c>
      <c r="DZ45" s="1557"/>
      <c r="EA45" s="1558"/>
      <c r="EG45" s="305"/>
      <c r="EO45" s="307" t="s">
        <v>3341</v>
      </c>
      <c r="EP45" s="306" t="s">
        <v>1984</v>
      </c>
      <c r="EQ45" s="308" t="s">
        <v>2037</v>
      </c>
      <c r="ER45" s="534"/>
      <c r="FD45" s="303"/>
      <c r="FE45" s="303"/>
      <c r="FF45" s="303"/>
      <c r="FH45" s="304"/>
      <c r="FP45" s="469" t="s">
        <v>432</v>
      </c>
      <c r="FQ45" s="1559" t="s">
        <v>3282</v>
      </c>
      <c r="FR45" s="1534"/>
      <c r="FS45" s="306" t="s">
        <v>3271</v>
      </c>
      <c r="FT45" s="349"/>
      <c r="FU45" s="306" t="s">
        <v>3281</v>
      </c>
      <c r="FV45" s="306"/>
      <c r="FZ45" s="795" t="s">
        <v>3363</v>
      </c>
      <c r="GA45" s="785" t="s">
        <v>2784</v>
      </c>
      <c r="GB45" s="786">
        <v>24</v>
      </c>
      <c r="GC45" s="788" t="s">
        <v>2739</v>
      </c>
      <c r="GD45" s="806" t="s">
        <v>2785</v>
      </c>
      <c r="GF45" s="469" t="s">
        <v>433</v>
      </c>
      <c r="GG45" s="1559" t="s">
        <v>3283</v>
      </c>
      <c r="GH45" s="1534"/>
      <c r="GI45" s="306" t="s">
        <v>3280</v>
      </c>
      <c r="GJ45" s="349"/>
      <c r="GK45" s="306" t="s">
        <v>2315</v>
      </c>
      <c r="GL45" s="306"/>
      <c r="GM45" s="1546" t="s">
        <v>3280</v>
      </c>
      <c r="GN45" s="1557"/>
      <c r="GO45" s="1558"/>
      <c r="GP45" s="102"/>
      <c r="GQ45" s="103"/>
      <c r="GT45" s="102"/>
      <c r="GU45" s="136"/>
      <c r="HB45" s="102"/>
      <c r="HE45" s="304"/>
      <c r="HG45" s="103"/>
      <c r="HH45" s="103"/>
      <c r="HI45" s="103"/>
      <c r="HJ45" s="304"/>
      <c r="HK45" s="304"/>
      <c r="HL45" s="304"/>
      <c r="HM45" s="103"/>
      <c r="HN45" s="304"/>
      <c r="HO45" s="304"/>
      <c r="HP45" s="304"/>
      <c r="HQ45" s="103"/>
      <c r="HR45" s="103"/>
      <c r="HS45" s="103"/>
      <c r="HT45" s="103"/>
      <c r="HU45" s="103"/>
      <c r="HV45" s="346" t="s">
        <v>3245</v>
      </c>
      <c r="HW45" s="832" t="s">
        <v>1694</v>
      </c>
      <c r="HX45" s="837">
        <v>20.875</v>
      </c>
      <c r="HY45" s="322"/>
      <c r="IA45" s="322"/>
      <c r="IF45" s="340"/>
      <c r="IG45" s="321"/>
      <c r="IH45" s="342"/>
      <c r="II45" s="342"/>
      <c r="IJ45" s="342"/>
      <c r="IM45" s="102"/>
      <c r="IN45" s="102"/>
      <c r="IO45" s="304"/>
    </row>
    <row r="46" spans="3:249" ht="13.5" customHeight="1" thickBot="1">
      <c r="C46" s="103"/>
      <c r="D46" s="103"/>
      <c r="F46" s="538"/>
      <c r="G46" s="538"/>
      <c r="H46" s="538"/>
      <c r="I46" s="540"/>
      <c r="J46" s="540"/>
      <c r="K46" s="540"/>
      <c r="L46" s="540"/>
      <c r="M46" s="385"/>
      <c r="N46" s="318"/>
      <c r="U46" s="103"/>
      <c r="V46" s="103"/>
      <c r="W46" s="103"/>
      <c r="X46" s="103"/>
      <c r="Z46" s="307" t="s">
        <v>3260</v>
      </c>
      <c r="AA46" s="306" t="s">
        <v>214</v>
      </c>
      <c r="AB46" s="244">
        <v>56.13</v>
      </c>
      <c r="AC46" s="650">
        <v>0</v>
      </c>
      <c r="AD46" s="246">
        <f t="shared" si="22"/>
        <v>56.13</v>
      </c>
      <c r="AE46" s="745" t="s">
        <v>204</v>
      </c>
      <c r="AF46" s="244">
        <v>68.42</v>
      </c>
      <c r="AG46" s="650">
        <v>10</v>
      </c>
      <c r="AH46" s="246">
        <f t="shared" si="23"/>
        <v>78.42</v>
      </c>
      <c r="AJ46" s="409" t="s">
        <v>3255</v>
      </c>
      <c r="AK46" s="410" t="s">
        <v>176</v>
      </c>
      <c r="AL46" s="411" t="s">
        <v>164</v>
      </c>
      <c r="AM46" s="412">
        <v>32</v>
      </c>
      <c r="AN46" s="413" t="s">
        <v>148</v>
      </c>
      <c r="AP46" s="409" t="s">
        <v>3364</v>
      </c>
      <c r="AQ46" s="306" t="s">
        <v>349</v>
      </c>
      <c r="AR46" s="491">
        <v>81</v>
      </c>
      <c r="AS46" s="306" t="s">
        <v>350</v>
      </c>
      <c r="AT46" s="299" t="s">
        <v>351</v>
      </c>
      <c r="AU46" s="388"/>
      <c r="AV46" s="103"/>
      <c r="BQ46" s="409" t="s">
        <v>3364</v>
      </c>
      <c r="BR46" s="243" t="s">
        <v>553</v>
      </c>
      <c r="BS46" s="243" t="s">
        <v>548</v>
      </c>
      <c r="BT46" s="747" t="s">
        <v>1531</v>
      </c>
      <c r="CK46" s="508" t="s">
        <v>225</v>
      </c>
      <c r="CU46" s="508" t="s">
        <v>225</v>
      </c>
      <c r="CV46" s="464"/>
      <c r="DG46" s="480" t="s">
        <v>3252</v>
      </c>
      <c r="DH46" s="483" t="s">
        <v>1860</v>
      </c>
      <c r="DI46" s="524" t="s">
        <v>194</v>
      </c>
      <c r="DJ46" s="536" t="s">
        <v>1832</v>
      </c>
      <c r="DK46" s="432" t="s">
        <v>1653</v>
      </c>
      <c r="DL46" s="433">
        <v>12</v>
      </c>
      <c r="DM46" s="346" t="s">
        <v>1653</v>
      </c>
      <c r="DN46" s="537">
        <v>12</v>
      </c>
      <c r="DO46" s="432" t="s">
        <v>1653</v>
      </c>
      <c r="DP46" s="433">
        <v>12</v>
      </c>
      <c r="DQ46" s="431">
        <f>DP46+DN46+DL46+DJ46</f>
        <v>44</v>
      </c>
      <c r="DS46" s="469" t="s">
        <v>432</v>
      </c>
      <c r="DT46" s="306" t="s">
        <v>3274</v>
      </c>
      <c r="DU46" s="306" t="s">
        <v>3282</v>
      </c>
      <c r="DV46" s="349"/>
      <c r="DW46" s="306" t="s">
        <v>3281</v>
      </c>
      <c r="DX46" s="306"/>
      <c r="DY46" s="1546" t="s">
        <v>3282</v>
      </c>
      <c r="DZ46" s="1557"/>
      <c r="EA46" s="1558"/>
      <c r="EG46" s="305"/>
      <c r="EO46" s="307" t="s">
        <v>3346</v>
      </c>
      <c r="EP46" s="306" t="s">
        <v>1985</v>
      </c>
      <c r="EQ46" s="308" t="s">
        <v>2038</v>
      </c>
      <c r="EX46" s="333"/>
      <c r="EY46" s="136"/>
      <c r="EZ46" s="385"/>
      <c r="FA46" s="241"/>
      <c r="FD46" s="303"/>
      <c r="FE46" s="590"/>
      <c r="FF46" s="303"/>
      <c r="FH46" s="304"/>
      <c r="FK46" s="136"/>
      <c r="FM46" s="304"/>
      <c r="FO46" s="102"/>
      <c r="FP46" s="469" t="s">
        <v>3272</v>
      </c>
      <c r="FQ46" s="1559" t="s">
        <v>3317</v>
      </c>
      <c r="FR46" s="1534"/>
      <c r="FS46" s="306" t="s">
        <v>3334</v>
      </c>
      <c r="FT46" s="349"/>
      <c r="FU46" s="306" t="s">
        <v>3307</v>
      </c>
      <c r="FV46" s="306"/>
      <c r="FY46" s="103"/>
      <c r="FZ46" s="795" t="s">
        <v>3364</v>
      </c>
      <c r="GA46" s="785" t="s">
        <v>276</v>
      </c>
      <c r="GB46" s="786">
        <v>8</v>
      </c>
      <c r="GC46" s="785" t="s">
        <v>2763</v>
      </c>
      <c r="GD46" s="806" t="s">
        <v>2786</v>
      </c>
      <c r="GF46" s="469" t="s">
        <v>434</v>
      </c>
      <c r="GG46" s="1559" t="s">
        <v>3275</v>
      </c>
      <c r="GH46" s="1534"/>
      <c r="GI46" s="306" t="s">
        <v>3275</v>
      </c>
      <c r="GJ46" s="349"/>
      <c r="GK46" s="306" t="s">
        <v>3316</v>
      </c>
      <c r="GL46" s="306"/>
      <c r="GM46" s="306" t="s">
        <v>3274</v>
      </c>
      <c r="GN46" s="349"/>
      <c r="GO46" s="349"/>
      <c r="GP46" s="102"/>
      <c r="GS46" s="136"/>
      <c r="GT46" s="136"/>
      <c r="GX46" s="304"/>
      <c r="HB46" s="102"/>
      <c r="HC46" s="304"/>
      <c r="HE46" s="304"/>
      <c r="HG46" s="304"/>
      <c r="HH46" s="304"/>
      <c r="HJ46" s="304"/>
      <c r="HK46" s="304"/>
      <c r="HL46" s="304"/>
      <c r="HN46" s="304"/>
      <c r="HO46" s="304"/>
      <c r="HP46" s="304"/>
      <c r="HQ46" s="304"/>
      <c r="HR46" s="304"/>
      <c r="HS46" s="304"/>
      <c r="HT46" s="304"/>
      <c r="HU46" s="304"/>
      <c r="HV46" s="358" t="s">
        <v>3253</v>
      </c>
      <c r="HW46" s="838" t="s">
        <v>2183</v>
      </c>
      <c r="HX46" s="840" t="s">
        <v>3243</v>
      </c>
      <c r="HY46" s="322"/>
      <c r="IA46" s="322"/>
      <c r="IE46" s="321"/>
      <c r="IF46" s="342"/>
      <c r="IG46" s="388"/>
      <c r="IH46" s="342"/>
      <c r="II46" s="342"/>
      <c r="IJ46" s="342"/>
      <c r="IK46" s="102"/>
      <c r="IL46" s="102"/>
      <c r="IM46" s="102"/>
      <c r="IN46" s="102"/>
      <c r="IO46" s="102"/>
    </row>
    <row r="47" spans="3:249" ht="13.5" customHeight="1" thickBot="1">
      <c r="C47" s="103"/>
      <c r="D47" s="103"/>
      <c r="F47" s="538"/>
      <c r="G47" s="538"/>
      <c r="H47" s="538"/>
      <c r="M47" s="385"/>
      <c r="N47" s="318"/>
      <c r="Q47" s="103"/>
      <c r="R47" s="103"/>
      <c r="S47" s="103"/>
      <c r="T47" s="103"/>
      <c r="U47" s="103"/>
      <c r="V47" s="103"/>
      <c r="W47" s="103"/>
      <c r="X47" s="103"/>
      <c r="Z47" s="307" t="s">
        <v>3325</v>
      </c>
      <c r="AA47" s="306" t="s">
        <v>223</v>
      </c>
      <c r="AB47" s="244">
        <v>57.15</v>
      </c>
      <c r="AC47" s="650">
        <v>0</v>
      </c>
      <c r="AD47" s="246">
        <f t="shared" si="22"/>
        <v>57.15</v>
      </c>
      <c r="AE47" s="745" t="s">
        <v>223</v>
      </c>
      <c r="AF47" s="244">
        <v>82.22</v>
      </c>
      <c r="AG47" s="650">
        <v>20</v>
      </c>
      <c r="AH47" s="246">
        <f t="shared" si="23"/>
        <v>102.22</v>
      </c>
      <c r="AJ47" s="409" t="s">
        <v>3249</v>
      </c>
      <c r="AK47" s="410" t="s">
        <v>177</v>
      </c>
      <c r="AL47" s="411" t="s">
        <v>163</v>
      </c>
      <c r="AM47" s="412">
        <v>2</v>
      </c>
      <c r="AN47" s="413" t="s">
        <v>149</v>
      </c>
      <c r="AP47" s="409" t="s">
        <v>3378</v>
      </c>
      <c r="AQ47" s="306" t="s">
        <v>353</v>
      </c>
      <c r="AR47" s="491">
        <v>44</v>
      </c>
      <c r="AS47" s="306" t="s">
        <v>295</v>
      </c>
      <c r="AT47" s="299" t="s">
        <v>352</v>
      </c>
      <c r="AU47" s="388"/>
      <c r="AV47" s="103"/>
      <c r="BQ47" s="409" t="s">
        <v>3378</v>
      </c>
      <c r="BR47" s="410" t="s">
        <v>554</v>
      </c>
      <c r="BS47" s="410" t="s">
        <v>555</v>
      </c>
      <c r="BT47" s="747" t="s">
        <v>1532</v>
      </c>
      <c r="CK47" s="243" t="s">
        <v>2069</v>
      </c>
      <c r="CL47" s="243"/>
      <c r="CU47" s="243" t="s">
        <v>3319</v>
      </c>
      <c r="CV47" s="243"/>
      <c r="DG47" s="514" t="s">
        <v>3336</v>
      </c>
      <c r="DH47" s="515" t="s">
        <v>1861</v>
      </c>
      <c r="DI47" s="541" t="s">
        <v>220</v>
      </c>
      <c r="DJ47" s="542" t="s">
        <v>1834</v>
      </c>
      <c r="DK47" s="456" t="s">
        <v>1653</v>
      </c>
      <c r="DL47" s="457">
        <v>12</v>
      </c>
      <c r="DM47" s="358" t="s">
        <v>1653</v>
      </c>
      <c r="DN47" s="543">
        <v>12</v>
      </c>
      <c r="DO47" s="456" t="s">
        <v>1653</v>
      </c>
      <c r="DP47" s="457">
        <v>12</v>
      </c>
      <c r="DQ47" s="455">
        <f>DP47+DN47+DL47+DJ47</f>
        <v>45</v>
      </c>
      <c r="DS47" s="469" t="s">
        <v>3272</v>
      </c>
      <c r="DT47" s="306" t="s">
        <v>3317</v>
      </c>
      <c r="DU47" s="306" t="s">
        <v>3334</v>
      </c>
      <c r="DV47" s="349"/>
      <c r="DW47" s="306" t="s">
        <v>3307</v>
      </c>
      <c r="DX47" s="306"/>
      <c r="DY47" s="1546" t="s">
        <v>3365</v>
      </c>
      <c r="DZ47" s="1557"/>
      <c r="EA47" s="1558"/>
      <c r="EG47" s="305"/>
      <c r="EO47" s="307" t="s">
        <v>3349</v>
      </c>
      <c r="EP47" s="306" t="s">
        <v>1690</v>
      </c>
      <c r="EQ47" s="308" t="s">
        <v>2039</v>
      </c>
      <c r="EX47" s="333"/>
      <c r="EY47" s="136"/>
      <c r="EZ47" s="385"/>
      <c r="FA47" s="241"/>
      <c r="FD47" s="303"/>
      <c r="FE47" s="590"/>
      <c r="FF47" s="303"/>
      <c r="FH47" s="304"/>
      <c r="FK47" s="136"/>
      <c r="FM47" s="304"/>
      <c r="FO47" s="102"/>
      <c r="FP47" s="469" t="s">
        <v>433</v>
      </c>
      <c r="FQ47" s="1559" t="s">
        <v>3283</v>
      </c>
      <c r="FR47" s="1534"/>
      <c r="FS47" s="306" t="s">
        <v>3280</v>
      </c>
      <c r="FT47" s="349"/>
      <c r="FU47" s="306" t="s">
        <v>3298</v>
      </c>
      <c r="FV47" s="306"/>
      <c r="FY47" s="103"/>
      <c r="FZ47" s="795" t="s">
        <v>3378</v>
      </c>
      <c r="GA47" s="788" t="s">
        <v>319</v>
      </c>
      <c r="GB47" s="786">
        <v>19</v>
      </c>
      <c r="GC47" s="794" t="s">
        <v>2787</v>
      </c>
      <c r="GD47" s="806" t="s">
        <v>2788</v>
      </c>
      <c r="GF47" s="469" t="s">
        <v>435</v>
      </c>
      <c r="GG47" s="1559" t="s">
        <v>3276</v>
      </c>
      <c r="GH47" s="1534"/>
      <c r="GI47" s="306" t="s">
        <v>3278</v>
      </c>
      <c r="GJ47" s="349"/>
      <c r="GK47" s="306" t="s">
        <v>3296</v>
      </c>
      <c r="GL47" s="306"/>
      <c r="GM47" s="306" t="s">
        <v>3269</v>
      </c>
      <c r="GN47" s="349"/>
      <c r="GO47" s="349"/>
      <c r="GP47" s="102"/>
      <c r="GS47" s="136"/>
      <c r="GT47" s="136"/>
      <c r="GX47" s="304"/>
      <c r="HB47" s="102"/>
      <c r="HC47" s="304"/>
      <c r="HE47" s="304"/>
      <c r="HG47" s="304"/>
      <c r="HH47" s="304"/>
      <c r="HJ47" s="304"/>
      <c r="HK47" s="304"/>
      <c r="HL47" s="304"/>
      <c r="HN47" s="304"/>
      <c r="HO47" s="304"/>
      <c r="HP47" s="304"/>
      <c r="HQ47" s="304"/>
      <c r="HR47" s="304"/>
      <c r="HS47" s="304"/>
      <c r="HT47" s="304"/>
      <c r="HU47" s="304"/>
      <c r="HV47" s="257" t="s">
        <v>2832</v>
      </c>
      <c r="HW47" s="835"/>
      <c r="HX47" s="836"/>
      <c r="HY47" s="322"/>
      <c r="IA47" s="322"/>
      <c r="IE47" s="321"/>
      <c r="IF47" s="342"/>
      <c r="IG47" s="388"/>
      <c r="IH47" s="342"/>
      <c r="II47" s="342"/>
      <c r="IJ47" s="342"/>
      <c r="IK47" s="102"/>
      <c r="IL47" s="102"/>
      <c r="IM47" s="102"/>
      <c r="IN47" s="102"/>
      <c r="IO47" s="102"/>
    </row>
    <row r="48" spans="3:249" ht="13.5" customHeight="1" thickBot="1">
      <c r="C48" s="103"/>
      <c r="D48" s="103"/>
      <c r="F48" s="538"/>
      <c r="G48" s="538"/>
      <c r="H48" s="538"/>
      <c r="M48" s="385"/>
      <c r="N48" s="318"/>
      <c r="Q48" s="103"/>
      <c r="R48" s="103"/>
      <c r="S48" s="103"/>
      <c r="T48" s="103"/>
      <c r="U48" s="103"/>
      <c r="V48" s="103"/>
      <c r="W48" s="103"/>
      <c r="X48" s="103"/>
      <c r="Z48" s="307" t="s">
        <v>3252</v>
      </c>
      <c r="AA48" s="306" t="s">
        <v>207</v>
      </c>
      <c r="AB48" s="763" t="s">
        <v>244</v>
      </c>
      <c r="AC48" s="650">
        <v>0</v>
      </c>
      <c r="AD48" s="763" t="s">
        <v>244</v>
      </c>
      <c r="AE48" s="745" t="s">
        <v>207</v>
      </c>
      <c r="AF48" s="763" t="s">
        <v>239</v>
      </c>
      <c r="AG48" s="650">
        <v>30</v>
      </c>
      <c r="AH48" s="299" t="s">
        <v>242</v>
      </c>
      <c r="AJ48" s="409" t="s">
        <v>3246</v>
      </c>
      <c r="AK48" s="410" t="s">
        <v>178</v>
      </c>
      <c r="AL48" s="411" t="s">
        <v>77</v>
      </c>
      <c r="AM48" s="412">
        <v>41</v>
      </c>
      <c r="AN48" s="413" t="s">
        <v>150</v>
      </c>
      <c r="AP48" s="409" t="s">
        <v>3379</v>
      </c>
      <c r="AQ48" s="306" t="s">
        <v>354</v>
      </c>
      <c r="AR48" s="491">
        <v>37</v>
      </c>
      <c r="AS48" s="306" t="s">
        <v>355</v>
      </c>
      <c r="AT48" s="299" t="s">
        <v>356</v>
      </c>
      <c r="AU48" s="388"/>
      <c r="AV48" s="103"/>
      <c r="BQ48" s="409" t="s">
        <v>3379</v>
      </c>
      <c r="BR48" s="243" t="s">
        <v>556</v>
      </c>
      <c r="BS48" s="243" t="s">
        <v>548</v>
      </c>
      <c r="BT48" s="747" t="s">
        <v>1533</v>
      </c>
      <c r="CK48" s="243" t="s">
        <v>3343</v>
      </c>
      <c r="CL48" s="243"/>
      <c r="CU48" s="243" t="s">
        <v>3342</v>
      </c>
      <c r="CV48" s="243"/>
      <c r="DG48" s="534"/>
      <c r="DH48" s="369"/>
      <c r="DI48" s="544"/>
      <c r="DJ48" s="424"/>
      <c r="DK48" s="403"/>
      <c r="DO48" s="102"/>
      <c r="DP48" s="102"/>
      <c r="DQ48" s="102"/>
      <c r="DS48" s="469" t="s">
        <v>433</v>
      </c>
      <c r="DT48" s="306" t="s">
        <v>3283</v>
      </c>
      <c r="DU48" s="306" t="s">
        <v>3280</v>
      </c>
      <c r="DV48" s="349"/>
      <c r="DW48" s="306" t="s">
        <v>3298</v>
      </c>
      <c r="DX48" s="306"/>
      <c r="DY48" s="1546" t="s">
        <v>3280</v>
      </c>
      <c r="DZ48" s="1557"/>
      <c r="EA48" s="1558"/>
      <c r="EG48" s="305"/>
      <c r="EO48" s="307" t="s">
        <v>3327</v>
      </c>
      <c r="EP48" s="306" t="s">
        <v>1986</v>
      </c>
      <c r="EQ48" s="308" t="s">
        <v>2040</v>
      </c>
      <c r="EX48" s="333"/>
      <c r="EY48" s="136"/>
      <c r="EZ48" s="385"/>
      <c r="FA48" s="241"/>
      <c r="FD48" s="303"/>
      <c r="FE48" s="590"/>
      <c r="FF48" s="303"/>
      <c r="FH48" s="304"/>
      <c r="FK48" s="136"/>
      <c r="FM48" s="304"/>
      <c r="FO48" s="102"/>
      <c r="FP48" s="469" t="s">
        <v>434</v>
      </c>
      <c r="FQ48" s="1559" t="s">
        <v>3275</v>
      </c>
      <c r="FR48" s="1534"/>
      <c r="FS48" s="306" t="s">
        <v>28</v>
      </c>
      <c r="FT48" s="349"/>
      <c r="FU48" s="306" t="s">
        <v>3226</v>
      </c>
      <c r="FV48" s="306"/>
      <c r="FY48" s="103"/>
      <c r="FZ48" s="795" t="s">
        <v>3379</v>
      </c>
      <c r="GA48" s="792" t="s">
        <v>2789</v>
      </c>
      <c r="GB48" s="786">
        <v>37</v>
      </c>
      <c r="GC48" s="790" t="s">
        <v>2790</v>
      </c>
      <c r="GD48" s="806" t="s">
        <v>2791</v>
      </c>
      <c r="GF48" s="103"/>
      <c r="GK48" s="304"/>
      <c r="GN48" s="102"/>
      <c r="GO48" s="103"/>
      <c r="GP48" s="102"/>
      <c r="GS48" s="136"/>
      <c r="GT48" s="136"/>
      <c r="GX48" s="304"/>
      <c r="HB48" s="102"/>
      <c r="HC48" s="304"/>
      <c r="HE48" s="304"/>
      <c r="HG48" s="304"/>
      <c r="HH48" s="304"/>
      <c r="HJ48" s="304"/>
      <c r="HK48" s="304"/>
      <c r="HL48" s="304"/>
      <c r="HN48" s="304"/>
      <c r="HO48" s="304"/>
      <c r="HP48" s="304"/>
      <c r="HQ48" s="304"/>
      <c r="HR48" s="304"/>
      <c r="HS48" s="304"/>
      <c r="HT48" s="304"/>
      <c r="HU48" s="304"/>
      <c r="HV48" s="346" t="s">
        <v>3244</v>
      </c>
      <c r="HW48" s="832" t="s">
        <v>1689</v>
      </c>
      <c r="HX48" s="837">
        <v>18.5</v>
      </c>
      <c r="HY48" s="322"/>
      <c r="IA48" s="322"/>
      <c r="IE48" s="321"/>
      <c r="IF48" s="342"/>
      <c r="IG48" s="388"/>
      <c r="IH48" s="342"/>
      <c r="II48" s="342"/>
      <c r="IJ48" s="342"/>
      <c r="IK48" s="102"/>
      <c r="IL48" s="102"/>
      <c r="IM48" s="102"/>
      <c r="IN48" s="102"/>
      <c r="IO48" s="102"/>
    </row>
    <row r="49" spans="3:249" ht="13.5" customHeight="1" thickBot="1">
      <c r="C49" s="103"/>
      <c r="D49" s="103"/>
      <c r="F49" s="538"/>
      <c r="G49" s="538"/>
      <c r="H49" s="538"/>
      <c r="M49" s="385"/>
      <c r="N49" s="318"/>
      <c r="Q49" s="103"/>
      <c r="R49" s="103"/>
      <c r="S49" s="103"/>
      <c r="T49" s="103"/>
      <c r="U49" s="103"/>
      <c r="V49" s="103"/>
      <c r="W49" s="103"/>
      <c r="X49" s="103"/>
      <c r="Z49" s="307" t="s">
        <v>3336</v>
      </c>
      <c r="AA49" s="306" t="s">
        <v>229</v>
      </c>
      <c r="AB49" s="244">
        <v>60.94</v>
      </c>
      <c r="AC49" s="650">
        <v>0</v>
      </c>
      <c r="AD49" s="246">
        <f t="shared" si="22"/>
        <v>60.94</v>
      </c>
      <c r="AE49" s="745" t="s">
        <v>221</v>
      </c>
      <c r="AF49" s="244">
        <v>106.16</v>
      </c>
      <c r="AG49" s="650">
        <v>0</v>
      </c>
      <c r="AH49" s="246">
        <f t="shared" si="23"/>
        <v>106.16</v>
      </c>
      <c r="AJ49" s="409" t="s">
        <v>3260</v>
      </c>
      <c r="AK49" s="410" t="s">
        <v>179</v>
      </c>
      <c r="AL49" s="411" t="s">
        <v>77</v>
      </c>
      <c r="AM49" s="412">
        <v>25</v>
      </c>
      <c r="AN49" s="413" t="s">
        <v>151</v>
      </c>
      <c r="AP49" s="409" t="s">
        <v>3380</v>
      </c>
      <c r="AQ49" s="306" t="s">
        <v>357</v>
      </c>
      <c r="AR49" s="491">
        <v>54</v>
      </c>
      <c r="AS49" s="306" t="s">
        <v>295</v>
      </c>
      <c r="AT49" s="299" t="s">
        <v>358</v>
      </c>
      <c r="AU49" s="388"/>
      <c r="AV49" s="103"/>
      <c r="BQ49" s="409" t="s">
        <v>3380</v>
      </c>
      <c r="BR49" s="243" t="s">
        <v>557</v>
      </c>
      <c r="BS49" s="754" t="s">
        <v>3308</v>
      </c>
      <c r="BT49" s="747" t="s">
        <v>1534</v>
      </c>
      <c r="CK49" s="243" t="s">
        <v>2070</v>
      </c>
      <c r="CL49" s="243"/>
      <c r="CU49" s="243" t="s">
        <v>2072</v>
      </c>
      <c r="CV49" s="243"/>
      <c r="DG49" s="545" t="s">
        <v>1936</v>
      </c>
      <c r="DH49" s="295"/>
      <c r="DI49" s="295"/>
      <c r="DJ49" s="546"/>
      <c r="DK49" s="335"/>
      <c r="DL49" s="546"/>
      <c r="DM49" s="258" t="s">
        <v>190</v>
      </c>
      <c r="DN49" s="547" t="s">
        <v>1889</v>
      </c>
      <c r="DS49" s="469" t="s">
        <v>434</v>
      </c>
      <c r="DT49" s="306" t="s">
        <v>3275</v>
      </c>
      <c r="DU49" s="306" t="s">
        <v>3275</v>
      </c>
      <c r="DV49" s="349"/>
      <c r="DW49" s="306" t="s">
        <v>3316</v>
      </c>
      <c r="DX49" s="306"/>
      <c r="DY49" s="306" t="s">
        <v>3274</v>
      </c>
      <c r="DZ49" s="349"/>
      <c r="EA49" s="349"/>
      <c r="EG49" s="305"/>
      <c r="EO49" s="309" t="s">
        <v>3350</v>
      </c>
      <c r="EP49" s="310" t="s">
        <v>1987</v>
      </c>
      <c r="EQ49" s="242" t="s">
        <v>2041</v>
      </c>
      <c r="EX49" s="333"/>
      <c r="EY49" s="136"/>
      <c r="EZ49" s="385"/>
      <c r="FA49" s="241"/>
      <c r="FD49" s="303"/>
      <c r="FE49" s="303"/>
      <c r="FF49" s="303"/>
      <c r="FH49" s="304"/>
      <c r="FK49" s="136"/>
      <c r="FM49" s="304"/>
      <c r="FO49" s="102"/>
      <c r="FP49" s="469" t="s">
        <v>435</v>
      </c>
      <c r="FQ49" s="1559" t="s">
        <v>3276</v>
      </c>
      <c r="FR49" s="1534"/>
      <c r="FS49" s="306" t="s">
        <v>3278</v>
      </c>
      <c r="FT49" s="349"/>
      <c r="FU49" s="306" t="s">
        <v>3296</v>
      </c>
      <c r="FV49" s="306"/>
      <c r="FW49" s="103"/>
      <c r="FY49" s="103"/>
      <c r="FZ49" s="795" t="s">
        <v>3380</v>
      </c>
      <c r="GA49" s="785" t="s">
        <v>2792</v>
      </c>
      <c r="GB49" s="786">
        <v>56</v>
      </c>
      <c r="GC49" s="785" t="s">
        <v>2761</v>
      </c>
      <c r="GD49" s="806" t="s">
        <v>2793</v>
      </c>
      <c r="GF49" s="37" t="s">
        <v>3470</v>
      </c>
      <c r="GK49" s="304"/>
      <c r="GN49" s="102"/>
      <c r="GO49" s="103"/>
      <c r="GP49" s="102"/>
      <c r="GS49" s="136"/>
      <c r="GT49" s="136"/>
      <c r="GX49" s="304"/>
      <c r="HB49" s="102"/>
      <c r="HC49" s="304"/>
      <c r="HE49" s="304"/>
      <c r="HG49" s="304"/>
      <c r="HH49" s="304"/>
      <c r="HJ49" s="304"/>
      <c r="HK49" s="304"/>
      <c r="HL49" s="304"/>
      <c r="HN49" s="304"/>
      <c r="HO49" s="304"/>
      <c r="HP49" s="304"/>
      <c r="HQ49" s="304"/>
      <c r="HR49" s="304"/>
      <c r="HS49" s="304"/>
      <c r="HT49" s="304"/>
      <c r="HU49" s="304"/>
      <c r="HV49" s="346" t="s">
        <v>3248</v>
      </c>
      <c r="HW49" s="832" t="s">
        <v>1595</v>
      </c>
      <c r="HX49" s="837">
        <v>26.132</v>
      </c>
      <c r="HY49" s="322"/>
      <c r="IA49" s="322"/>
      <c r="IE49" s="321"/>
      <c r="IF49" s="342"/>
      <c r="IG49" s="388"/>
      <c r="IH49" s="342"/>
      <c r="II49" s="342"/>
      <c r="IJ49" s="342"/>
      <c r="IK49" s="102"/>
      <c r="IL49" s="102"/>
      <c r="IM49" s="102"/>
      <c r="IN49" s="102"/>
      <c r="IO49" s="102"/>
    </row>
    <row r="50" spans="3:249" ht="13.5" customHeight="1" thickBot="1">
      <c r="C50" s="103"/>
      <c r="D50" s="103"/>
      <c r="F50" s="538"/>
      <c r="G50" s="538"/>
      <c r="H50" s="538"/>
      <c r="I50" s="538"/>
      <c r="J50" s="538"/>
      <c r="K50" s="538"/>
      <c r="L50" s="538"/>
      <c r="M50" s="385"/>
      <c r="N50" s="318"/>
      <c r="Q50" s="103"/>
      <c r="R50" s="103"/>
      <c r="S50" s="103"/>
      <c r="T50" s="103"/>
      <c r="U50" s="103"/>
      <c r="V50" s="103"/>
      <c r="W50" s="103"/>
      <c r="X50" s="103"/>
      <c r="Z50" s="307" t="s">
        <v>3337</v>
      </c>
      <c r="AA50" s="306" t="s">
        <v>232</v>
      </c>
      <c r="AB50" s="244">
        <v>53.29</v>
      </c>
      <c r="AC50" s="650">
        <v>10</v>
      </c>
      <c r="AD50" s="246">
        <f t="shared" si="22"/>
        <v>63.29</v>
      </c>
      <c r="AE50" s="745" t="s">
        <v>232</v>
      </c>
      <c r="AF50" s="763" t="s">
        <v>240</v>
      </c>
      <c r="AG50" s="650">
        <v>20</v>
      </c>
      <c r="AH50" s="299" t="s">
        <v>243</v>
      </c>
      <c r="AJ50" s="409" t="s">
        <v>3325</v>
      </c>
      <c r="AK50" s="410" t="s">
        <v>180</v>
      </c>
      <c r="AL50" s="411" t="s">
        <v>162</v>
      </c>
      <c r="AM50" s="412">
        <v>19</v>
      </c>
      <c r="AN50" s="413" t="s">
        <v>152</v>
      </c>
      <c r="AP50" s="409" t="s">
        <v>3381</v>
      </c>
      <c r="AQ50" s="306" t="s">
        <v>359</v>
      </c>
      <c r="AR50" s="491">
        <v>63</v>
      </c>
      <c r="AS50" s="306" t="s">
        <v>229</v>
      </c>
      <c r="AT50" s="299" t="s">
        <v>360</v>
      </c>
      <c r="AU50" s="388"/>
      <c r="AV50" s="103"/>
      <c r="BQ50" s="409" t="s">
        <v>3381</v>
      </c>
      <c r="BR50" s="243" t="s">
        <v>558</v>
      </c>
      <c r="BS50" s="243" t="s">
        <v>559</v>
      </c>
      <c r="BT50" s="747" t="s">
        <v>1535</v>
      </c>
      <c r="CK50" s="243" t="s">
        <v>3319</v>
      </c>
      <c r="CL50" s="243"/>
      <c r="CU50" s="243" t="s">
        <v>2073</v>
      </c>
      <c r="CV50" s="243"/>
      <c r="DG50" s="480" t="s">
        <v>3244</v>
      </c>
      <c r="DH50" s="548" t="s">
        <v>1818</v>
      </c>
      <c r="DI50" s="298" t="s">
        <v>200</v>
      </c>
      <c r="DJ50" s="245" t="s">
        <v>1928</v>
      </c>
      <c r="DK50" s="244">
        <v>18.83</v>
      </c>
      <c r="DL50" s="244">
        <v>24.52</v>
      </c>
      <c r="DM50" s="246">
        <v>18.83</v>
      </c>
      <c r="DN50" s="549"/>
      <c r="DS50" s="469" t="s">
        <v>435</v>
      </c>
      <c r="DT50" s="306" t="s">
        <v>3329</v>
      </c>
      <c r="DU50" s="306" t="s">
        <v>3278</v>
      </c>
      <c r="DV50" s="349"/>
      <c r="DW50" s="306" t="s">
        <v>3296</v>
      </c>
      <c r="DX50" s="306"/>
      <c r="DY50" s="306" t="s">
        <v>3269</v>
      </c>
      <c r="DZ50" s="349"/>
      <c r="EA50" s="349"/>
      <c r="EG50" s="305"/>
      <c r="EX50" s="333"/>
      <c r="EY50" s="136"/>
      <c r="EZ50" s="385"/>
      <c r="FA50" s="241"/>
      <c r="FD50" s="303"/>
      <c r="FE50" s="303"/>
      <c r="FF50" s="303"/>
      <c r="FH50" s="304"/>
      <c r="FK50" s="136"/>
      <c r="FM50" s="304"/>
      <c r="FO50" s="102"/>
      <c r="FQ50" s="102"/>
      <c r="FU50" s="103"/>
      <c r="FY50" s="103"/>
      <c r="FZ50" s="795" t="s">
        <v>3381</v>
      </c>
      <c r="GA50" s="788" t="s">
        <v>2794</v>
      </c>
      <c r="GB50" s="786">
        <v>12</v>
      </c>
      <c r="GC50" s="790" t="s">
        <v>2773</v>
      </c>
      <c r="GD50" s="806" t="s">
        <v>2795</v>
      </c>
      <c r="GF50" s="37" t="s">
        <v>3471</v>
      </c>
      <c r="GP50" s="102"/>
      <c r="GS50" s="136"/>
      <c r="GT50" s="136"/>
      <c r="GX50" s="304"/>
      <c r="HB50" s="102"/>
      <c r="HC50" s="304"/>
      <c r="HE50" s="304"/>
      <c r="HG50" s="304"/>
      <c r="HH50" s="304"/>
      <c r="HJ50" s="304"/>
      <c r="HK50" s="304"/>
      <c r="HL50" s="304"/>
      <c r="HN50" s="304"/>
      <c r="HO50" s="304"/>
      <c r="HP50" s="304"/>
      <c r="HQ50" s="304"/>
      <c r="HR50" s="304"/>
      <c r="HS50" s="304"/>
      <c r="HT50" s="304"/>
      <c r="HU50" s="304"/>
      <c r="HV50" s="358" t="s">
        <v>3247</v>
      </c>
      <c r="HW50" s="838" t="s">
        <v>1691</v>
      </c>
      <c r="HX50" s="840" t="s">
        <v>3243</v>
      </c>
      <c r="IA50" s="322"/>
      <c r="IE50" s="321"/>
      <c r="IF50" s="342"/>
      <c r="IG50" s="388"/>
      <c r="IH50" s="342"/>
      <c r="II50" s="342"/>
      <c r="IJ50" s="342"/>
      <c r="IK50" s="102"/>
      <c r="IL50" s="102"/>
      <c r="IM50" s="102"/>
      <c r="IN50" s="102"/>
      <c r="IO50" s="102"/>
    </row>
    <row r="51" spans="3:249" ht="13.5" customHeight="1"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385"/>
      <c r="N51" s="318"/>
      <c r="Q51" s="103"/>
      <c r="R51" s="103"/>
      <c r="S51" s="103"/>
      <c r="T51" s="103"/>
      <c r="U51" s="103"/>
      <c r="V51" s="103"/>
      <c r="W51" s="103"/>
      <c r="X51" s="103"/>
      <c r="Z51" s="307" t="s">
        <v>3261</v>
      </c>
      <c r="AA51" s="306" t="s">
        <v>221</v>
      </c>
      <c r="AB51" s="244">
        <v>65.31</v>
      </c>
      <c r="AC51" s="650">
        <v>0</v>
      </c>
      <c r="AD51" s="246">
        <f t="shared" si="22"/>
        <v>65.31</v>
      </c>
      <c r="AE51" s="745" t="s">
        <v>214</v>
      </c>
      <c r="AF51" s="244">
        <v>180.48</v>
      </c>
      <c r="AG51" s="650">
        <v>30</v>
      </c>
      <c r="AH51" s="246">
        <f t="shared" si="23"/>
        <v>210.48</v>
      </c>
      <c r="AJ51" s="409" t="s">
        <v>3252</v>
      </c>
      <c r="AK51" s="410" t="s">
        <v>181</v>
      </c>
      <c r="AL51" s="411" t="s">
        <v>165</v>
      </c>
      <c r="AM51" s="412">
        <v>33</v>
      </c>
      <c r="AN51" s="413" t="s">
        <v>153</v>
      </c>
      <c r="AP51" s="409" t="s">
        <v>3382</v>
      </c>
      <c r="AQ51" s="306" t="s">
        <v>361</v>
      </c>
      <c r="AR51" s="491">
        <v>18</v>
      </c>
      <c r="AS51" s="306" t="s">
        <v>193</v>
      </c>
      <c r="AT51" s="299" t="s">
        <v>362</v>
      </c>
      <c r="AU51" s="388"/>
      <c r="AV51" s="103"/>
      <c r="BQ51" s="409" t="s">
        <v>3382</v>
      </c>
      <c r="BR51" s="243" t="s">
        <v>560</v>
      </c>
      <c r="BS51" s="243" t="s">
        <v>516</v>
      </c>
      <c r="BT51" s="747" t="s">
        <v>1536</v>
      </c>
      <c r="CK51" s="243" t="s">
        <v>2071</v>
      </c>
      <c r="CL51" s="243"/>
      <c r="CV51" s="512"/>
      <c r="DG51" s="480" t="s">
        <v>3248</v>
      </c>
      <c r="DH51" s="548" t="s">
        <v>1904</v>
      </c>
      <c r="DI51" s="298" t="s">
        <v>198</v>
      </c>
      <c r="DJ51" s="245">
        <v>4</v>
      </c>
      <c r="DK51" s="244">
        <v>20.6</v>
      </c>
      <c r="DL51" s="244" t="s">
        <v>3243</v>
      </c>
      <c r="DM51" s="246">
        <v>20.6</v>
      </c>
      <c r="DN51" s="547" t="s">
        <v>1889</v>
      </c>
      <c r="DS51" s="136"/>
      <c r="EG51" s="305"/>
      <c r="EO51" s="305" t="s">
        <v>2042</v>
      </c>
      <c r="FD51" s="303"/>
      <c r="FE51" s="303"/>
      <c r="FF51" s="303"/>
      <c r="FH51" s="304"/>
      <c r="FP51" s="37" t="s">
        <v>3470</v>
      </c>
      <c r="FQ51" s="102"/>
      <c r="FZ51" s="795" t="s">
        <v>3382</v>
      </c>
      <c r="GA51" s="785" t="s">
        <v>2796</v>
      </c>
      <c r="GB51" s="786">
        <v>3</v>
      </c>
      <c r="GC51" s="785" t="s">
        <v>2753</v>
      </c>
      <c r="GD51" s="806" t="s">
        <v>2797</v>
      </c>
      <c r="GP51" s="102"/>
      <c r="GQ51" s="103"/>
      <c r="GT51" s="102"/>
      <c r="GU51" s="136"/>
      <c r="HB51" s="102"/>
      <c r="HE51" s="304"/>
      <c r="HG51" s="103"/>
      <c r="HH51" s="103"/>
      <c r="HI51" s="103"/>
      <c r="HJ51" s="304"/>
      <c r="HK51" s="304"/>
      <c r="HL51" s="304"/>
      <c r="HM51" s="103"/>
      <c r="HN51" s="304"/>
      <c r="HO51" s="304"/>
      <c r="HP51" s="304"/>
      <c r="HQ51" s="103"/>
      <c r="HR51" s="103"/>
      <c r="HS51" s="103"/>
      <c r="HT51" s="103"/>
      <c r="HU51" s="103"/>
      <c r="HV51" s="333"/>
      <c r="HW51" s="322"/>
      <c r="IA51" s="322"/>
      <c r="IF51" s="340"/>
      <c r="IG51" s="321"/>
      <c r="IH51" s="342"/>
      <c r="II51" s="342"/>
      <c r="IJ51" s="342"/>
      <c r="IM51" s="102"/>
      <c r="IN51" s="102"/>
      <c r="IO51" s="304"/>
    </row>
    <row r="52" spans="3:249" ht="13.5" customHeight="1"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385"/>
      <c r="N52" s="318"/>
      <c r="Q52" s="103"/>
      <c r="R52" s="103"/>
      <c r="S52" s="103"/>
      <c r="T52" s="103"/>
      <c r="U52" s="103"/>
      <c r="V52" s="103"/>
      <c r="W52" s="103"/>
      <c r="X52" s="103"/>
      <c r="Z52" s="307" t="s">
        <v>3326</v>
      </c>
      <c r="AA52" s="306" t="s">
        <v>210</v>
      </c>
      <c r="AB52" s="244">
        <v>46.69</v>
      </c>
      <c r="AC52" s="650">
        <v>20</v>
      </c>
      <c r="AD52" s="246">
        <f t="shared" si="22"/>
        <v>66.69</v>
      </c>
      <c r="AE52" s="745" t="s">
        <v>229</v>
      </c>
      <c r="AF52" s="244">
        <v>222.37</v>
      </c>
      <c r="AG52" s="650">
        <v>40</v>
      </c>
      <c r="AH52" s="246">
        <f t="shared" si="23"/>
        <v>262.37</v>
      </c>
      <c r="AJ52" s="409" t="s">
        <v>3336</v>
      </c>
      <c r="AK52" s="410" t="s">
        <v>182</v>
      </c>
      <c r="AL52" s="411" t="s">
        <v>122</v>
      </c>
      <c r="AM52" s="412">
        <v>48</v>
      </c>
      <c r="AN52" s="413" t="s">
        <v>154</v>
      </c>
      <c r="AP52" s="409" t="s">
        <v>3383</v>
      </c>
      <c r="AQ52" s="306" t="s">
        <v>363</v>
      </c>
      <c r="AR52" s="491">
        <v>52</v>
      </c>
      <c r="AS52" s="306" t="s">
        <v>295</v>
      </c>
      <c r="AT52" s="299" t="s">
        <v>364</v>
      </c>
      <c r="AU52" s="388"/>
      <c r="AV52" s="103"/>
      <c r="BQ52" s="409" t="s">
        <v>3383</v>
      </c>
      <c r="BR52" s="243" t="s">
        <v>561</v>
      </c>
      <c r="BS52" s="754" t="s">
        <v>3308</v>
      </c>
      <c r="BT52" s="747" t="s">
        <v>1537</v>
      </c>
      <c r="DG52" s="480" t="s">
        <v>3247</v>
      </c>
      <c r="DH52" s="548" t="s">
        <v>1905</v>
      </c>
      <c r="DI52" s="298" t="s">
        <v>198</v>
      </c>
      <c r="DJ52" s="245">
        <v>10</v>
      </c>
      <c r="DK52" s="244">
        <v>21.08</v>
      </c>
      <c r="DL52" s="244">
        <v>22.33</v>
      </c>
      <c r="DM52" s="246">
        <v>21.08</v>
      </c>
      <c r="DN52" s="547" t="s">
        <v>1889</v>
      </c>
      <c r="DS52" s="37" t="s">
        <v>3466</v>
      </c>
      <c r="EG52" s="305"/>
      <c r="EO52" s="305" t="s">
        <v>2045</v>
      </c>
      <c r="FD52" s="303"/>
      <c r="FE52" s="303"/>
      <c r="FF52" s="303"/>
      <c r="FH52" s="304"/>
      <c r="FP52" s="37" t="s">
        <v>3426</v>
      </c>
      <c r="FR52" s="303"/>
      <c r="FS52" s="303"/>
      <c r="FT52" s="303"/>
      <c r="FU52" s="441"/>
      <c r="FW52" s="304"/>
      <c r="FZ52" s="795" t="s">
        <v>3383</v>
      </c>
      <c r="GA52" s="789" t="s">
        <v>2798</v>
      </c>
      <c r="GB52" s="786">
        <v>10</v>
      </c>
      <c r="GC52" s="785" t="s">
        <v>2753</v>
      </c>
      <c r="GD52" s="806" t="s">
        <v>2799</v>
      </c>
      <c r="GP52" s="102"/>
      <c r="GQ52" s="103"/>
      <c r="GT52" s="102"/>
      <c r="GU52" s="136"/>
      <c r="HB52" s="102"/>
      <c r="HE52" s="304"/>
      <c r="HG52" s="103"/>
      <c r="HH52" s="103"/>
      <c r="HI52" s="103"/>
      <c r="HJ52" s="304"/>
      <c r="HK52" s="304"/>
      <c r="HL52" s="304"/>
      <c r="HM52" s="103"/>
      <c r="HN52" s="304"/>
      <c r="HO52" s="304"/>
      <c r="HP52" s="304"/>
      <c r="HQ52" s="103"/>
      <c r="HR52" s="103"/>
      <c r="HS52" s="103"/>
      <c r="HT52" s="103"/>
      <c r="HU52" s="103"/>
      <c r="HV52" s="467" t="s">
        <v>225</v>
      </c>
      <c r="HW52" s="322"/>
      <c r="IA52" s="322"/>
      <c r="IF52" s="340"/>
      <c r="IG52" s="321"/>
      <c r="IH52" s="342"/>
      <c r="II52" s="342"/>
      <c r="IJ52" s="342"/>
      <c r="IM52" s="102"/>
      <c r="IN52" s="102"/>
      <c r="IO52" s="304"/>
    </row>
    <row r="53" spans="3:234" ht="13.5" customHeight="1" thickBot="1"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385"/>
      <c r="N53" s="318"/>
      <c r="Q53" s="103"/>
      <c r="R53" s="103"/>
      <c r="S53" s="103"/>
      <c r="T53" s="103"/>
      <c r="U53" s="103"/>
      <c r="V53" s="103"/>
      <c r="W53" s="103"/>
      <c r="X53" s="103"/>
      <c r="Z53" s="309" t="s">
        <v>3257</v>
      </c>
      <c r="AA53" s="310" t="s">
        <v>224</v>
      </c>
      <c r="AB53" s="261">
        <v>57.12</v>
      </c>
      <c r="AC53" s="550">
        <v>30</v>
      </c>
      <c r="AD53" s="262">
        <f t="shared" si="22"/>
        <v>87.12</v>
      </c>
      <c r="AE53" s="753" t="s">
        <v>227</v>
      </c>
      <c r="AF53" s="261" t="s">
        <v>3243</v>
      </c>
      <c r="AG53" s="550">
        <v>0</v>
      </c>
      <c r="AH53" s="519" t="s">
        <v>3243</v>
      </c>
      <c r="AJ53" s="409" t="s">
        <v>3337</v>
      </c>
      <c r="AK53" s="410" t="s">
        <v>183</v>
      </c>
      <c r="AL53" s="411" t="s">
        <v>166</v>
      </c>
      <c r="AM53" s="412">
        <v>4</v>
      </c>
      <c r="AN53" s="413" t="s">
        <v>155</v>
      </c>
      <c r="AP53" s="409" t="s">
        <v>3384</v>
      </c>
      <c r="AQ53" s="306" t="s">
        <v>365</v>
      </c>
      <c r="AR53" s="491">
        <v>56</v>
      </c>
      <c r="AS53" s="306" t="s">
        <v>229</v>
      </c>
      <c r="AT53" s="299" t="s">
        <v>366</v>
      </c>
      <c r="AU53" s="388"/>
      <c r="AV53" s="103"/>
      <c r="BQ53" s="409" t="s">
        <v>3384</v>
      </c>
      <c r="BR53" s="410" t="s">
        <v>562</v>
      </c>
      <c r="BS53" s="410" t="s">
        <v>512</v>
      </c>
      <c r="BT53" s="747" t="s">
        <v>1538</v>
      </c>
      <c r="DG53" s="480" t="s">
        <v>3245</v>
      </c>
      <c r="DH53" s="548" t="s">
        <v>1906</v>
      </c>
      <c r="DI53" s="298" t="s">
        <v>198</v>
      </c>
      <c r="DJ53" s="245">
        <v>1</v>
      </c>
      <c r="DK53" s="244">
        <v>22.97</v>
      </c>
      <c r="DL53" s="244">
        <v>22.19</v>
      </c>
      <c r="DM53" s="246">
        <v>22.19</v>
      </c>
      <c r="DN53" s="549"/>
      <c r="DS53" s="37" t="s">
        <v>3467</v>
      </c>
      <c r="EG53" s="305"/>
      <c r="EO53" s="305"/>
      <c r="FD53" s="303"/>
      <c r="FE53" s="303"/>
      <c r="FF53" s="303"/>
      <c r="FH53" s="304"/>
      <c r="FS53" s="303"/>
      <c r="FT53" s="303"/>
      <c r="FU53" s="441"/>
      <c r="FW53" s="304"/>
      <c r="FZ53" s="795" t="s">
        <v>3384</v>
      </c>
      <c r="GA53" s="785" t="s">
        <v>1649</v>
      </c>
      <c r="GB53" s="786">
        <v>5</v>
      </c>
      <c r="GC53" s="785" t="s">
        <v>2731</v>
      </c>
      <c r="GD53" s="806" t="s">
        <v>2800</v>
      </c>
      <c r="HV53" s="469" t="s">
        <v>430</v>
      </c>
      <c r="HW53" s="306" t="s">
        <v>3277</v>
      </c>
      <c r="HX53" s="306" t="s">
        <v>3320</v>
      </c>
      <c r="HY53" s="833"/>
      <c r="HZ53" s="833"/>
    </row>
    <row r="54" spans="3:249" ht="13.5" customHeight="1" thickBot="1"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Q54" s="103"/>
      <c r="R54" s="103"/>
      <c r="S54" s="103"/>
      <c r="T54" s="103"/>
      <c r="U54" s="103"/>
      <c r="V54" s="103"/>
      <c r="W54" s="103"/>
      <c r="X54" s="103"/>
      <c r="Z54" s="103"/>
      <c r="AA54" s="103"/>
      <c r="AB54" s="103"/>
      <c r="AD54" s="385"/>
      <c r="AE54" s="464"/>
      <c r="AF54" s="136"/>
      <c r="AG54" s="136"/>
      <c r="AH54" s="136"/>
      <c r="AI54" s="103"/>
      <c r="AJ54" s="409" t="s">
        <v>3261</v>
      </c>
      <c r="AK54" s="410" t="s">
        <v>184</v>
      </c>
      <c r="AL54" s="411" t="s">
        <v>122</v>
      </c>
      <c r="AM54" s="412">
        <v>38</v>
      </c>
      <c r="AN54" s="413" t="s">
        <v>156</v>
      </c>
      <c r="AO54" s="103"/>
      <c r="AP54" s="409" t="s">
        <v>3385</v>
      </c>
      <c r="AQ54" s="306" t="s">
        <v>367</v>
      </c>
      <c r="AR54" s="491">
        <v>51</v>
      </c>
      <c r="AS54" s="306" t="s">
        <v>368</v>
      </c>
      <c r="AT54" s="299" t="s">
        <v>369</v>
      </c>
      <c r="AU54" s="103"/>
      <c r="AV54" s="103"/>
      <c r="AX54" s="303"/>
      <c r="AY54" s="241"/>
      <c r="BD54" s="241"/>
      <c r="BE54" s="333"/>
      <c r="BF54" s="305"/>
      <c r="BG54" s="305"/>
      <c r="BH54" s="102"/>
      <c r="BM54" s="304"/>
      <c r="BN54" s="304"/>
      <c r="BP54" s="136"/>
      <c r="BQ54" s="409" t="s">
        <v>3385</v>
      </c>
      <c r="BR54" s="243" t="s">
        <v>563</v>
      </c>
      <c r="BS54" s="243" t="s">
        <v>516</v>
      </c>
      <c r="BT54" s="747" t="s">
        <v>1539</v>
      </c>
      <c r="BU54" s="136"/>
      <c r="BV54" s="136"/>
      <c r="BW54" s="136"/>
      <c r="DG54" s="480" t="s">
        <v>3253</v>
      </c>
      <c r="DH54" s="548" t="s">
        <v>1907</v>
      </c>
      <c r="DI54" s="298" t="s">
        <v>194</v>
      </c>
      <c r="DJ54" s="245">
        <v>20</v>
      </c>
      <c r="DK54" s="244" t="s">
        <v>3243</v>
      </c>
      <c r="DL54" s="244">
        <v>22.66</v>
      </c>
      <c r="DM54" s="246">
        <v>22.66</v>
      </c>
      <c r="DN54" s="547"/>
      <c r="DR54" s="103"/>
      <c r="DS54" s="37" t="s">
        <v>3468</v>
      </c>
      <c r="EG54" s="305"/>
      <c r="EO54" s="305" t="s">
        <v>2043</v>
      </c>
      <c r="ER54" s="241"/>
      <c r="ES54" s="333"/>
      <c r="ET54" s="333"/>
      <c r="EZ54" s="241"/>
      <c r="FA54" s="241"/>
      <c r="FD54" s="303"/>
      <c r="FE54" s="590"/>
      <c r="FF54" s="303"/>
      <c r="FH54" s="304"/>
      <c r="FJ54" s="304"/>
      <c r="FK54" s="102"/>
      <c r="FN54" s="304"/>
      <c r="FO54" s="102"/>
      <c r="FS54" s="303"/>
      <c r="FT54" s="303"/>
      <c r="FU54" s="441"/>
      <c r="FW54" s="304"/>
      <c r="FZ54" s="796" t="s">
        <v>3385</v>
      </c>
      <c r="GA54" s="797" t="s">
        <v>2801</v>
      </c>
      <c r="GB54" s="798">
        <v>53</v>
      </c>
      <c r="GC54" s="799" t="s">
        <v>2753</v>
      </c>
      <c r="GD54" s="808">
        <v>0.004181597222222222</v>
      </c>
      <c r="GP54" s="102"/>
      <c r="GS54" s="136"/>
      <c r="GT54" s="136"/>
      <c r="GX54" s="304"/>
      <c r="HB54" s="102"/>
      <c r="HC54" s="304"/>
      <c r="HE54" s="304"/>
      <c r="HG54" s="304"/>
      <c r="HH54" s="304"/>
      <c r="HJ54" s="304"/>
      <c r="HK54" s="304"/>
      <c r="HL54" s="304"/>
      <c r="HN54" s="304"/>
      <c r="HO54" s="304"/>
      <c r="HP54" s="304"/>
      <c r="HQ54" s="304"/>
      <c r="HR54" s="304"/>
      <c r="HS54" s="304"/>
      <c r="HT54" s="304"/>
      <c r="HU54" s="304"/>
      <c r="HV54" s="469" t="s">
        <v>431</v>
      </c>
      <c r="HW54" s="306" t="s">
        <v>3273</v>
      </c>
      <c r="HX54" s="306" t="s">
        <v>2851</v>
      </c>
      <c r="HY54" s="833"/>
      <c r="HZ54" s="833"/>
      <c r="IA54" s="322"/>
      <c r="IE54" s="321"/>
      <c r="IF54" s="342"/>
      <c r="IG54" s="388"/>
      <c r="IH54" s="342"/>
      <c r="II54" s="342"/>
      <c r="IJ54" s="342"/>
      <c r="IK54" s="102"/>
      <c r="IL54" s="102"/>
      <c r="IM54" s="102"/>
      <c r="IN54" s="102"/>
      <c r="IO54" s="102"/>
    </row>
    <row r="55" spans="3:249" ht="13.5" customHeight="1"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Q55" s="103"/>
      <c r="R55" s="103"/>
      <c r="S55" s="103"/>
      <c r="T55" s="103"/>
      <c r="U55" s="103"/>
      <c r="V55" s="103"/>
      <c r="W55" s="103"/>
      <c r="X55" s="103"/>
      <c r="Z55" s="508" t="s">
        <v>3419</v>
      </c>
      <c r="AE55" s="385"/>
      <c r="AF55" s="136"/>
      <c r="AG55" s="136"/>
      <c r="AH55" s="136"/>
      <c r="AI55" s="103"/>
      <c r="AJ55" s="409" t="s">
        <v>3326</v>
      </c>
      <c r="AK55" s="410" t="s">
        <v>185</v>
      </c>
      <c r="AL55" s="411" t="s">
        <v>167</v>
      </c>
      <c r="AM55" s="412">
        <v>59</v>
      </c>
      <c r="AN55" s="413" t="s">
        <v>157</v>
      </c>
      <c r="AO55" s="103"/>
      <c r="AP55" s="409" t="s">
        <v>3386</v>
      </c>
      <c r="AQ55" s="306" t="s">
        <v>370</v>
      </c>
      <c r="AR55" s="491">
        <v>72</v>
      </c>
      <c r="AS55" s="306" t="s">
        <v>259</v>
      </c>
      <c r="AT55" s="299" t="s">
        <v>371</v>
      </c>
      <c r="AU55" s="103"/>
      <c r="AV55" s="103"/>
      <c r="AX55" s="303"/>
      <c r="AY55" s="241"/>
      <c r="BD55" s="241"/>
      <c r="BE55" s="333"/>
      <c r="BF55" s="305"/>
      <c r="BG55" s="305"/>
      <c r="BH55" s="102"/>
      <c r="BM55" s="304"/>
      <c r="BN55" s="304"/>
      <c r="BP55" s="136"/>
      <c r="BQ55" s="409" t="s">
        <v>3386</v>
      </c>
      <c r="BR55" s="243" t="s">
        <v>564</v>
      </c>
      <c r="BS55" s="243" t="s">
        <v>559</v>
      </c>
      <c r="BT55" s="747" t="s">
        <v>1540</v>
      </c>
      <c r="BU55" s="136"/>
      <c r="BV55" s="136"/>
      <c r="BW55" s="136"/>
      <c r="DG55" s="480" t="s">
        <v>3250</v>
      </c>
      <c r="DH55" s="548" t="s">
        <v>1821</v>
      </c>
      <c r="DI55" s="298" t="s">
        <v>1820</v>
      </c>
      <c r="DJ55" s="245" t="s">
        <v>1929</v>
      </c>
      <c r="DK55" s="244">
        <v>23.23</v>
      </c>
      <c r="DL55" s="244">
        <v>22.68</v>
      </c>
      <c r="DM55" s="246">
        <v>22.68</v>
      </c>
      <c r="DN55" s="547"/>
      <c r="DR55" s="103"/>
      <c r="DS55" s="37" t="s">
        <v>3469</v>
      </c>
      <c r="EG55" s="305"/>
      <c r="EO55" s="305" t="s">
        <v>2046</v>
      </c>
      <c r="ER55" s="241"/>
      <c r="ES55" s="333"/>
      <c r="ET55" s="333"/>
      <c r="EZ55" s="241"/>
      <c r="FA55" s="241"/>
      <c r="FB55" s="241"/>
      <c r="FC55" s="464"/>
      <c r="FD55" s="303"/>
      <c r="FE55" s="303"/>
      <c r="FF55" s="303"/>
      <c r="FH55" s="304"/>
      <c r="FJ55" s="304"/>
      <c r="FK55" s="102"/>
      <c r="FN55" s="304"/>
      <c r="FO55" s="102"/>
      <c r="FS55" s="303"/>
      <c r="FT55" s="303"/>
      <c r="FU55" s="441"/>
      <c r="FW55" s="304"/>
      <c r="FZ55" s="336" t="s">
        <v>583</v>
      </c>
      <c r="GA55" s="323"/>
      <c r="GB55" s="323"/>
      <c r="GC55" s="323"/>
      <c r="GD55" s="805"/>
      <c r="GP55" s="102"/>
      <c r="GS55" s="136"/>
      <c r="GT55" s="136"/>
      <c r="GX55" s="304"/>
      <c r="HB55" s="102"/>
      <c r="HC55" s="304"/>
      <c r="HE55" s="304"/>
      <c r="HG55" s="304"/>
      <c r="HH55" s="304"/>
      <c r="HJ55" s="304"/>
      <c r="HK55" s="304"/>
      <c r="HL55" s="304"/>
      <c r="HN55" s="304"/>
      <c r="HO55" s="304"/>
      <c r="HP55" s="304"/>
      <c r="HQ55" s="304"/>
      <c r="HR55" s="304"/>
      <c r="HS55" s="304"/>
      <c r="HT55" s="304"/>
      <c r="HU55" s="304"/>
      <c r="HV55" s="469" t="s">
        <v>432</v>
      </c>
      <c r="HW55" s="306" t="s">
        <v>3282</v>
      </c>
      <c r="HX55" s="306" t="s">
        <v>3299</v>
      </c>
      <c r="HY55" s="833"/>
      <c r="HZ55" s="833"/>
      <c r="IA55" s="322"/>
      <c r="IE55" s="321"/>
      <c r="IF55" s="342"/>
      <c r="IG55" s="388"/>
      <c r="IH55" s="342"/>
      <c r="II55" s="342"/>
      <c r="IJ55" s="342"/>
      <c r="IK55" s="102"/>
      <c r="IL55" s="102"/>
      <c r="IM55" s="102"/>
      <c r="IN55" s="102"/>
      <c r="IO55" s="102"/>
    </row>
    <row r="56" spans="3:249" ht="13.5" customHeight="1"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Q56" s="103"/>
      <c r="R56" s="103"/>
      <c r="S56" s="103"/>
      <c r="T56" s="103"/>
      <c r="U56" s="103"/>
      <c r="V56" s="103"/>
      <c r="W56" s="103"/>
      <c r="X56" s="103"/>
      <c r="Z56" s="347" t="s">
        <v>3319</v>
      </c>
      <c r="AA56" s="306"/>
      <c r="AB56" s="512"/>
      <c r="AC56" s="385"/>
      <c r="AD56" s="385"/>
      <c r="AE56" s="136"/>
      <c r="AF56" s="136"/>
      <c r="AG56" s="136"/>
      <c r="AH56" s="103"/>
      <c r="AI56" s="103"/>
      <c r="AJ56" s="409" t="s">
        <v>3257</v>
      </c>
      <c r="AK56" s="410" t="s">
        <v>186</v>
      </c>
      <c r="AL56" s="411" t="s">
        <v>166</v>
      </c>
      <c r="AM56" s="412">
        <v>55</v>
      </c>
      <c r="AN56" s="413" t="s">
        <v>158</v>
      </c>
      <c r="AO56" s="103"/>
      <c r="AP56" s="409" t="s">
        <v>3387</v>
      </c>
      <c r="AQ56" s="306" t="s">
        <v>372</v>
      </c>
      <c r="AR56" s="491">
        <v>50</v>
      </c>
      <c r="AS56" s="306" t="s">
        <v>295</v>
      </c>
      <c r="AT56" s="299" t="s">
        <v>373</v>
      </c>
      <c r="AU56" s="103"/>
      <c r="AV56" s="464"/>
      <c r="AW56" s="359"/>
      <c r="AX56" s="303"/>
      <c r="AY56" s="333"/>
      <c r="BD56" s="333"/>
      <c r="BE56" s="241"/>
      <c r="BF56" s="359"/>
      <c r="BG56" s="359"/>
      <c r="BH56" s="102"/>
      <c r="BK56" s="103"/>
      <c r="BM56" s="304"/>
      <c r="BP56" s="136"/>
      <c r="BQ56" s="409" t="s">
        <v>3387</v>
      </c>
      <c r="BR56" s="410" t="s">
        <v>565</v>
      </c>
      <c r="BS56" s="410" t="s">
        <v>555</v>
      </c>
      <c r="BT56" s="747" t="s">
        <v>1541</v>
      </c>
      <c r="BU56" s="136"/>
      <c r="BV56" s="136"/>
      <c r="BW56" s="136"/>
      <c r="DG56" s="480" t="s">
        <v>3254</v>
      </c>
      <c r="DH56" s="548" t="s">
        <v>1908</v>
      </c>
      <c r="DI56" s="298" t="s">
        <v>194</v>
      </c>
      <c r="DJ56" s="245">
        <v>2</v>
      </c>
      <c r="DK56" s="244">
        <v>23.57</v>
      </c>
      <c r="DL56" s="244">
        <v>22.79</v>
      </c>
      <c r="DM56" s="246">
        <v>22.79</v>
      </c>
      <c r="DN56" s="549"/>
      <c r="DR56" s="103"/>
      <c r="DS56" s="37" t="s">
        <v>3470</v>
      </c>
      <c r="DX56" s="136"/>
      <c r="DY56" s="136"/>
      <c r="DZ56" s="136"/>
      <c r="EA56" s="136"/>
      <c r="EB56" s="136"/>
      <c r="EC56" s="136"/>
      <c r="ED56" s="136"/>
      <c r="EE56" s="136"/>
      <c r="EF56" s="136"/>
      <c r="EG56" s="305"/>
      <c r="EH56" s="103"/>
      <c r="EI56" s="103"/>
      <c r="EL56" s="103"/>
      <c r="EN56" s="136"/>
      <c r="EO56" s="305"/>
      <c r="EP56" s="103"/>
      <c r="ER56" s="333"/>
      <c r="ES56" s="333"/>
      <c r="ET56" s="241"/>
      <c r="EX56" s="333"/>
      <c r="EY56" s="241"/>
      <c r="EZ56" s="241"/>
      <c r="FA56" s="241"/>
      <c r="FD56" s="590"/>
      <c r="FE56" s="303"/>
      <c r="FF56" s="303"/>
      <c r="FG56" s="103"/>
      <c r="FH56" s="304"/>
      <c r="FI56" s="304"/>
      <c r="FK56" s="102"/>
      <c r="FM56" s="304"/>
      <c r="FO56" s="102"/>
      <c r="FW56" s="304"/>
      <c r="FZ56" s="1555" t="s">
        <v>3244</v>
      </c>
      <c r="GA56" s="374" t="s">
        <v>444</v>
      </c>
      <c r="GB56" s="810">
        <v>0.0015885416666666667</v>
      </c>
      <c r="GC56" s="1552" t="s">
        <v>2802</v>
      </c>
      <c r="GD56" s="1549" t="s">
        <v>2803</v>
      </c>
      <c r="GE56" s="333"/>
      <c r="GP56" s="102"/>
      <c r="GR56" s="136"/>
      <c r="GS56" s="136"/>
      <c r="GT56" s="102"/>
      <c r="GW56" s="304"/>
      <c r="HC56" s="333"/>
      <c r="HD56" s="304"/>
      <c r="HF56" s="304"/>
      <c r="HG56" s="333"/>
      <c r="HH56" s="333"/>
      <c r="HI56" s="359"/>
      <c r="HM56" s="359"/>
      <c r="HQ56" s="333"/>
      <c r="HR56" s="333"/>
      <c r="HS56" s="333"/>
      <c r="HT56" s="333"/>
      <c r="HU56" s="333"/>
      <c r="HV56" s="469" t="s">
        <v>3272</v>
      </c>
      <c r="HW56" s="306" t="s">
        <v>3317</v>
      </c>
      <c r="HX56" s="306" t="s">
        <v>29</v>
      </c>
      <c r="HY56" s="833"/>
      <c r="HZ56" s="833"/>
      <c r="IA56" s="216"/>
      <c r="IE56" s="342"/>
      <c r="IF56" s="388"/>
      <c r="IG56" s="389"/>
      <c r="IH56" s="342"/>
      <c r="II56" s="342"/>
      <c r="IJ56" s="102"/>
      <c r="IK56" s="102"/>
      <c r="IL56" s="102"/>
      <c r="IM56" s="102"/>
      <c r="IN56" s="102"/>
      <c r="IO56" s="102"/>
    </row>
    <row r="57" spans="3:249" ht="13.5" customHeight="1"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Q57" s="103"/>
      <c r="R57" s="103"/>
      <c r="S57" s="103"/>
      <c r="T57" s="103"/>
      <c r="U57" s="103"/>
      <c r="V57" s="103"/>
      <c r="W57" s="103"/>
      <c r="X57" s="103"/>
      <c r="Z57" s="347" t="s">
        <v>3342</v>
      </c>
      <c r="AA57" s="306"/>
      <c r="AB57" s="512"/>
      <c r="AC57" s="385"/>
      <c r="AD57" s="385"/>
      <c r="AE57" s="136"/>
      <c r="AF57" s="136"/>
      <c r="AG57" s="136"/>
      <c r="AH57" s="103"/>
      <c r="AI57" s="103"/>
      <c r="AJ57" s="409" t="s">
        <v>3256</v>
      </c>
      <c r="AK57" s="410" t="s">
        <v>187</v>
      </c>
      <c r="AL57" s="411" t="s">
        <v>164</v>
      </c>
      <c r="AM57" s="412">
        <v>18</v>
      </c>
      <c r="AN57" s="413" t="s">
        <v>42</v>
      </c>
      <c r="AO57" s="103"/>
      <c r="AP57" s="409" t="s">
        <v>3388</v>
      </c>
      <c r="AQ57" s="306" t="s">
        <v>374</v>
      </c>
      <c r="AR57" s="491">
        <v>71</v>
      </c>
      <c r="AS57" s="306" t="s">
        <v>259</v>
      </c>
      <c r="AT57" s="299" t="s">
        <v>371</v>
      </c>
      <c r="AU57" s="103"/>
      <c r="AV57" s="464"/>
      <c r="AW57" s="359"/>
      <c r="AX57" s="303"/>
      <c r="AY57" s="333"/>
      <c r="BD57" s="333"/>
      <c r="BE57" s="241"/>
      <c r="BF57" s="359"/>
      <c r="BG57" s="359"/>
      <c r="BH57" s="102"/>
      <c r="BK57" s="103"/>
      <c r="BM57" s="304"/>
      <c r="BP57" s="136"/>
      <c r="BQ57" s="409" t="s">
        <v>3388</v>
      </c>
      <c r="BR57" s="410" t="s">
        <v>566</v>
      </c>
      <c r="BS57" s="410" t="s">
        <v>555</v>
      </c>
      <c r="BT57" s="747" t="s">
        <v>1542</v>
      </c>
      <c r="BU57" s="136"/>
      <c r="BV57" s="136"/>
      <c r="BW57" s="136"/>
      <c r="DG57" s="480" t="s">
        <v>3251</v>
      </c>
      <c r="DH57" s="548" t="s">
        <v>1909</v>
      </c>
      <c r="DI57" s="298" t="s">
        <v>198</v>
      </c>
      <c r="DJ57" s="245">
        <v>7</v>
      </c>
      <c r="DK57" s="244">
        <v>32.01</v>
      </c>
      <c r="DL57" s="244">
        <v>22.79</v>
      </c>
      <c r="DM57" s="246">
        <v>22.79</v>
      </c>
      <c r="DN57" s="547"/>
      <c r="DR57" s="103"/>
      <c r="DS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305"/>
      <c r="EH57" s="103"/>
      <c r="EI57" s="103"/>
      <c r="EL57" s="103"/>
      <c r="EN57" s="136"/>
      <c r="EO57" s="305" t="s">
        <v>2044</v>
      </c>
      <c r="EP57" s="103"/>
      <c r="ER57" s="333"/>
      <c r="ES57" s="333"/>
      <c r="ET57" s="241"/>
      <c r="EX57" s="333"/>
      <c r="EY57" s="241"/>
      <c r="EZ57" s="241"/>
      <c r="FA57" s="241"/>
      <c r="FD57" s="590"/>
      <c r="FE57" s="303"/>
      <c r="FF57" s="303"/>
      <c r="FG57" s="103"/>
      <c r="FH57" s="304"/>
      <c r="FI57" s="304"/>
      <c r="FK57" s="102"/>
      <c r="FM57" s="304"/>
      <c r="FO57" s="102"/>
      <c r="FW57" s="304"/>
      <c r="FZ57" s="1555"/>
      <c r="GA57" s="374" t="s">
        <v>445</v>
      </c>
      <c r="GB57" s="810">
        <v>0.0016718749999999998</v>
      </c>
      <c r="GC57" s="1533"/>
      <c r="GD57" s="1550"/>
      <c r="GE57" s="333"/>
      <c r="GP57" s="102"/>
      <c r="GR57" s="136"/>
      <c r="GS57" s="136"/>
      <c r="GT57" s="102"/>
      <c r="GW57" s="304"/>
      <c r="HC57" s="333"/>
      <c r="HD57" s="304"/>
      <c r="HF57" s="304"/>
      <c r="HG57" s="333"/>
      <c r="HH57" s="333"/>
      <c r="HI57" s="359"/>
      <c r="HM57" s="359"/>
      <c r="HQ57" s="333"/>
      <c r="HR57" s="333"/>
      <c r="HS57" s="333"/>
      <c r="HT57" s="333"/>
      <c r="HU57" s="333"/>
      <c r="HV57" s="469" t="s">
        <v>433</v>
      </c>
      <c r="HW57" s="306" t="s">
        <v>3283</v>
      </c>
      <c r="HX57" s="306" t="s">
        <v>2315</v>
      </c>
      <c r="HY57" s="833"/>
      <c r="HZ57" s="833"/>
      <c r="IA57" s="216"/>
      <c r="IE57" s="342"/>
      <c r="IF57" s="388"/>
      <c r="IG57" s="389"/>
      <c r="IH57" s="342"/>
      <c r="II57" s="342"/>
      <c r="IJ57" s="102"/>
      <c r="IK57" s="102"/>
      <c r="IL57" s="102"/>
      <c r="IM57" s="102"/>
      <c r="IN57" s="102"/>
      <c r="IO57" s="102"/>
    </row>
    <row r="58" spans="3:249" ht="13.5" customHeight="1" thickBot="1"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Q58" s="103"/>
      <c r="R58" s="103"/>
      <c r="S58" s="103"/>
      <c r="T58" s="103"/>
      <c r="U58" s="103"/>
      <c r="V58" s="103"/>
      <c r="W58" s="103"/>
      <c r="X58" s="103"/>
      <c r="Z58" s="347" t="s">
        <v>3229</v>
      </c>
      <c r="AA58" s="306"/>
      <c r="AB58" s="512"/>
      <c r="AC58" s="385"/>
      <c r="AD58" s="385"/>
      <c r="AE58" s="136"/>
      <c r="AF58" s="136"/>
      <c r="AG58" s="136"/>
      <c r="AH58" s="103"/>
      <c r="AI58" s="103"/>
      <c r="AJ58" s="488" t="s">
        <v>3338</v>
      </c>
      <c r="AK58" s="531" t="s">
        <v>188</v>
      </c>
      <c r="AL58" s="489" t="s">
        <v>165</v>
      </c>
      <c r="AM58" s="532">
        <v>52</v>
      </c>
      <c r="AN58" s="490" t="s">
        <v>42</v>
      </c>
      <c r="AO58" s="103"/>
      <c r="AP58" s="409" t="s">
        <v>3389</v>
      </c>
      <c r="AQ58" s="306" t="s">
        <v>375</v>
      </c>
      <c r="AR58" s="491">
        <v>27</v>
      </c>
      <c r="AS58" s="306" t="s">
        <v>193</v>
      </c>
      <c r="AT58" s="299" t="s">
        <v>376</v>
      </c>
      <c r="AU58" s="103"/>
      <c r="AV58" s="464"/>
      <c r="AW58" s="359"/>
      <c r="AX58" s="303"/>
      <c r="AY58" s="333"/>
      <c r="BD58" s="333"/>
      <c r="BE58" s="241"/>
      <c r="BF58" s="359"/>
      <c r="BG58" s="359"/>
      <c r="BH58" s="102"/>
      <c r="BK58" s="103"/>
      <c r="BM58" s="304"/>
      <c r="BP58" s="136"/>
      <c r="BQ58" s="409" t="s">
        <v>3389</v>
      </c>
      <c r="BR58" s="410" t="s">
        <v>567</v>
      </c>
      <c r="BS58" s="410" t="s">
        <v>520</v>
      </c>
      <c r="BT58" s="747" t="s">
        <v>1543</v>
      </c>
      <c r="BU58" s="136"/>
      <c r="BV58" s="136"/>
      <c r="BW58" s="136"/>
      <c r="DG58" s="480" t="s">
        <v>3255</v>
      </c>
      <c r="DH58" s="548" t="s">
        <v>1910</v>
      </c>
      <c r="DI58" s="298" t="s">
        <v>198</v>
      </c>
      <c r="DJ58" s="245">
        <v>16</v>
      </c>
      <c r="DK58" s="244">
        <v>28.17</v>
      </c>
      <c r="DL58" s="244">
        <v>22.96</v>
      </c>
      <c r="DM58" s="246">
        <v>22.96</v>
      </c>
      <c r="DN58" s="547"/>
      <c r="DR58" s="103"/>
      <c r="DS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305"/>
      <c r="EH58" s="103"/>
      <c r="EI58" s="103"/>
      <c r="EL58" s="103"/>
      <c r="EN58" s="136"/>
      <c r="EO58" s="305" t="s">
        <v>2047</v>
      </c>
      <c r="EP58" s="103"/>
      <c r="ER58" s="333"/>
      <c r="ES58" s="333"/>
      <c r="ET58" s="241"/>
      <c r="EX58" s="333"/>
      <c r="EY58" s="241"/>
      <c r="EZ58" s="241"/>
      <c r="FA58" s="241"/>
      <c r="FD58" s="590"/>
      <c r="FE58" s="303"/>
      <c r="FF58" s="303"/>
      <c r="FG58" s="103"/>
      <c r="FH58" s="304"/>
      <c r="FI58" s="304"/>
      <c r="FK58" s="102"/>
      <c r="FM58" s="304"/>
      <c r="FO58" s="102"/>
      <c r="FW58" s="304"/>
      <c r="FZ58" s="1555"/>
      <c r="GA58" s="374" t="s">
        <v>447</v>
      </c>
      <c r="GB58" s="810">
        <v>0.0016972222222222221</v>
      </c>
      <c r="GC58" s="1533"/>
      <c r="GD58" s="1550"/>
      <c r="GE58" s="333"/>
      <c r="GP58" s="102"/>
      <c r="GR58" s="136"/>
      <c r="GS58" s="136"/>
      <c r="GT58" s="102"/>
      <c r="GW58" s="304"/>
      <c r="HC58" s="333"/>
      <c r="HD58" s="304"/>
      <c r="HF58" s="304"/>
      <c r="HG58" s="333"/>
      <c r="HH58" s="333"/>
      <c r="HI58" s="359"/>
      <c r="HM58" s="359"/>
      <c r="HQ58" s="333"/>
      <c r="HR58" s="333"/>
      <c r="HS58" s="333"/>
      <c r="HT58" s="333"/>
      <c r="HU58" s="333"/>
      <c r="HV58" s="469" t="s">
        <v>434</v>
      </c>
      <c r="HW58" s="306" t="s">
        <v>3275</v>
      </c>
      <c r="HX58" s="306" t="s">
        <v>3316</v>
      </c>
      <c r="HY58" s="833"/>
      <c r="HZ58" s="833"/>
      <c r="IA58" s="216"/>
      <c r="IE58" s="342"/>
      <c r="IF58" s="388"/>
      <c r="IG58" s="389"/>
      <c r="IH58" s="342"/>
      <c r="II58" s="342"/>
      <c r="IJ58" s="102"/>
      <c r="IK58" s="102"/>
      <c r="IL58" s="102"/>
      <c r="IM58" s="102"/>
      <c r="IN58" s="102"/>
      <c r="IO58" s="102"/>
    </row>
    <row r="59" spans="3:249" ht="13.5" customHeight="1"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Q59" s="103"/>
      <c r="R59" s="103"/>
      <c r="S59" s="103"/>
      <c r="T59" s="103"/>
      <c r="U59" s="103"/>
      <c r="V59" s="103"/>
      <c r="W59" s="103"/>
      <c r="X59" s="103"/>
      <c r="Z59" s="347" t="s">
        <v>53</v>
      </c>
      <c r="AA59" s="306"/>
      <c r="AB59" s="512"/>
      <c r="AC59" s="385"/>
      <c r="AD59" s="385"/>
      <c r="AE59" s="136"/>
      <c r="AF59" s="136"/>
      <c r="AG59" s="136"/>
      <c r="AH59" s="103"/>
      <c r="AI59" s="103"/>
      <c r="AO59" s="103"/>
      <c r="AP59" s="409" t="s">
        <v>3390</v>
      </c>
      <c r="AQ59" s="306" t="s">
        <v>377</v>
      </c>
      <c r="AR59" s="491">
        <v>42</v>
      </c>
      <c r="AS59" s="306" t="s">
        <v>262</v>
      </c>
      <c r="AT59" s="299" t="s">
        <v>378</v>
      </c>
      <c r="AU59" s="103"/>
      <c r="AV59" s="464"/>
      <c r="AW59" s="359"/>
      <c r="AX59" s="303"/>
      <c r="AY59" s="333"/>
      <c r="BD59" s="333"/>
      <c r="BE59" s="241"/>
      <c r="BF59" s="359"/>
      <c r="BG59" s="359"/>
      <c r="BH59" s="102"/>
      <c r="BK59" s="103"/>
      <c r="BM59" s="304"/>
      <c r="BP59" s="136"/>
      <c r="BQ59" s="409" t="s">
        <v>3390</v>
      </c>
      <c r="BR59" s="243" t="s">
        <v>568</v>
      </c>
      <c r="BS59" s="754" t="s">
        <v>3308</v>
      </c>
      <c r="BT59" s="747" t="s">
        <v>1544</v>
      </c>
      <c r="BU59" s="136"/>
      <c r="BV59" s="136"/>
      <c r="BW59" s="136"/>
      <c r="CK59" s="553"/>
      <c r="CO59" s="554"/>
      <c r="CP59" s="555"/>
      <c r="DG59" s="480" t="s">
        <v>3249</v>
      </c>
      <c r="DH59" s="548" t="s">
        <v>1911</v>
      </c>
      <c r="DI59" s="298" t="s">
        <v>194</v>
      </c>
      <c r="DJ59" s="245">
        <v>14</v>
      </c>
      <c r="DK59" s="244">
        <v>23.33</v>
      </c>
      <c r="DL59" s="244">
        <v>23.17</v>
      </c>
      <c r="DM59" s="246">
        <v>23.17</v>
      </c>
      <c r="DN59" s="547"/>
      <c r="DR59" s="103"/>
      <c r="DX59" s="136"/>
      <c r="DY59" s="136"/>
      <c r="DZ59" s="136"/>
      <c r="EA59" s="136"/>
      <c r="EB59" s="136"/>
      <c r="EC59" s="136"/>
      <c r="ED59" s="136"/>
      <c r="EE59" s="136"/>
      <c r="EF59" s="136"/>
      <c r="EG59" s="305"/>
      <c r="EH59" s="103"/>
      <c r="EI59" s="103"/>
      <c r="EL59" s="103"/>
      <c r="EN59" s="136"/>
      <c r="EO59" s="305"/>
      <c r="EP59" s="103"/>
      <c r="ER59" s="333"/>
      <c r="ES59" s="333"/>
      <c r="ET59" s="241"/>
      <c r="EX59" s="333"/>
      <c r="EY59" s="241"/>
      <c r="EZ59" s="241"/>
      <c r="FA59" s="241"/>
      <c r="FC59" s="589"/>
      <c r="FD59" s="591"/>
      <c r="FE59" s="363"/>
      <c r="FF59" s="363"/>
      <c r="FG59" s="103"/>
      <c r="FH59" s="304"/>
      <c r="FI59" s="304"/>
      <c r="FK59" s="102"/>
      <c r="FM59" s="304"/>
      <c r="FO59" s="102"/>
      <c r="FW59" s="304"/>
      <c r="FZ59" s="1555"/>
      <c r="GA59" s="374" t="s">
        <v>2718</v>
      </c>
      <c r="GB59" s="810">
        <v>0.0018484953703703704</v>
      </c>
      <c r="GC59" s="1533"/>
      <c r="GD59" s="1550"/>
      <c r="GE59" s="333"/>
      <c r="GP59" s="102"/>
      <c r="GR59" s="136"/>
      <c r="GS59" s="136"/>
      <c r="GT59" s="102"/>
      <c r="GW59" s="304"/>
      <c r="HC59" s="333"/>
      <c r="HD59" s="304"/>
      <c r="HF59" s="304"/>
      <c r="HG59" s="333"/>
      <c r="HH59" s="333"/>
      <c r="HI59" s="359"/>
      <c r="HM59" s="359"/>
      <c r="HQ59" s="333"/>
      <c r="HR59" s="333"/>
      <c r="HS59" s="333"/>
      <c r="HT59" s="333"/>
      <c r="HU59" s="333"/>
      <c r="HV59" s="469" t="s">
        <v>435</v>
      </c>
      <c r="HW59" s="306" t="s">
        <v>2839</v>
      </c>
      <c r="HX59" s="1546" t="s">
        <v>3296</v>
      </c>
      <c r="HY59" s="1547"/>
      <c r="HZ59" s="1548"/>
      <c r="IA59" s="216"/>
      <c r="IE59" s="342"/>
      <c r="IF59" s="388"/>
      <c r="IG59" s="389"/>
      <c r="IH59" s="342"/>
      <c r="II59" s="342"/>
      <c r="IJ59" s="102"/>
      <c r="IK59" s="102"/>
      <c r="IL59" s="102"/>
      <c r="IM59" s="102"/>
      <c r="IN59" s="102"/>
      <c r="IO59" s="102"/>
    </row>
    <row r="60" spans="3:249" ht="13.5" customHeight="1"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Q60" s="103"/>
      <c r="R60" s="103"/>
      <c r="S60" s="103"/>
      <c r="T60" s="103"/>
      <c r="U60" s="103"/>
      <c r="V60" s="103"/>
      <c r="W60" s="103"/>
      <c r="X60" s="103"/>
      <c r="Z60" s="347" t="s">
        <v>3420</v>
      </c>
      <c r="AA60" s="306"/>
      <c r="AB60" s="512"/>
      <c r="AC60" s="385"/>
      <c r="AD60" s="385"/>
      <c r="AE60" s="136"/>
      <c r="AF60" s="136"/>
      <c r="AG60" s="136"/>
      <c r="AH60" s="103"/>
      <c r="AI60" s="103"/>
      <c r="AO60" s="103"/>
      <c r="AP60" s="409" t="s">
        <v>3391</v>
      </c>
      <c r="AQ60" s="306" t="s">
        <v>379</v>
      </c>
      <c r="AR60" s="491">
        <v>32</v>
      </c>
      <c r="AS60" s="306" t="s">
        <v>195</v>
      </c>
      <c r="AT60" s="299" t="s">
        <v>380</v>
      </c>
      <c r="AU60" s="103"/>
      <c r="AV60" s="464"/>
      <c r="AW60" s="359"/>
      <c r="AX60" s="303"/>
      <c r="AY60" s="333"/>
      <c r="BD60" s="333"/>
      <c r="BE60" s="241"/>
      <c r="BF60" s="359"/>
      <c r="BG60" s="359"/>
      <c r="BH60" s="102"/>
      <c r="BK60" s="103"/>
      <c r="BM60" s="304"/>
      <c r="BP60" s="136"/>
      <c r="BQ60" s="409" t="s">
        <v>3391</v>
      </c>
      <c r="BR60" s="243" t="s">
        <v>569</v>
      </c>
      <c r="BS60" s="754" t="s">
        <v>3308</v>
      </c>
      <c r="BT60" s="747" t="s">
        <v>1545</v>
      </c>
      <c r="BU60" s="136"/>
      <c r="BV60" s="136"/>
      <c r="BW60" s="136"/>
      <c r="CK60" s="553"/>
      <c r="CO60" s="554"/>
      <c r="CP60" s="555"/>
      <c r="DG60" s="480" t="s">
        <v>3246</v>
      </c>
      <c r="DH60" s="548" t="s">
        <v>1912</v>
      </c>
      <c r="DI60" s="298" t="s">
        <v>202</v>
      </c>
      <c r="DJ60" s="245">
        <v>6</v>
      </c>
      <c r="DK60" s="244">
        <v>23.53</v>
      </c>
      <c r="DL60" s="244">
        <v>27.16</v>
      </c>
      <c r="DM60" s="246">
        <v>23.53</v>
      </c>
      <c r="DN60" s="547"/>
      <c r="DR60" s="103"/>
      <c r="DX60" s="136"/>
      <c r="DY60" s="136"/>
      <c r="DZ60" s="136"/>
      <c r="EA60" s="136"/>
      <c r="EB60" s="136"/>
      <c r="EC60" s="136"/>
      <c r="ED60" s="136"/>
      <c r="EE60" s="136"/>
      <c r="EF60" s="136"/>
      <c r="EG60" s="305"/>
      <c r="EH60" s="103"/>
      <c r="EI60" s="103"/>
      <c r="EL60" s="103"/>
      <c r="EN60" s="136"/>
      <c r="EO60" s="305"/>
      <c r="EP60" s="103"/>
      <c r="ER60" s="333"/>
      <c r="ES60" s="333"/>
      <c r="ET60" s="241"/>
      <c r="EX60" s="333"/>
      <c r="EY60" s="241"/>
      <c r="EZ60" s="241"/>
      <c r="FA60" s="241"/>
      <c r="FD60" s="590"/>
      <c r="FE60" s="303"/>
      <c r="FF60" s="303"/>
      <c r="FG60" s="103"/>
      <c r="FH60" s="304"/>
      <c r="FI60" s="304"/>
      <c r="FK60" s="102"/>
      <c r="FM60" s="304"/>
      <c r="FO60" s="102"/>
      <c r="FR60" s="303"/>
      <c r="FW60" s="304"/>
      <c r="FZ60" s="1555" t="s">
        <v>3248</v>
      </c>
      <c r="GA60" s="374" t="s">
        <v>2698</v>
      </c>
      <c r="GB60" s="810">
        <v>0.001624189814814815</v>
      </c>
      <c r="GC60" s="1553" t="s">
        <v>2804</v>
      </c>
      <c r="GD60" s="1549" t="s">
        <v>2805</v>
      </c>
      <c r="GE60" s="333"/>
      <c r="GP60" s="102"/>
      <c r="GR60" s="136"/>
      <c r="GS60" s="136"/>
      <c r="GT60" s="102"/>
      <c r="GW60" s="304"/>
      <c r="HC60" s="333"/>
      <c r="HD60" s="304"/>
      <c r="HF60" s="304"/>
      <c r="HG60" s="333"/>
      <c r="HH60" s="333"/>
      <c r="HI60" s="359"/>
      <c r="HM60" s="359"/>
      <c r="HQ60" s="333"/>
      <c r="HR60" s="333"/>
      <c r="HS60" s="333"/>
      <c r="HT60" s="333"/>
      <c r="HU60" s="333"/>
      <c r="HV60" s="102"/>
      <c r="HW60" s="340"/>
      <c r="IA60" s="216"/>
      <c r="IE60" s="342"/>
      <c r="IF60" s="388"/>
      <c r="IG60" s="389"/>
      <c r="IH60" s="342"/>
      <c r="II60" s="342"/>
      <c r="IJ60" s="102"/>
      <c r="IK60" s="102"/>
      <c r="IL60" s="102"/>
      <c r="IM60" s="102"/>
      <c r="IN60" s="102"/>
      <c r="IO60" s="102"/>
    </row>
    <row r="61" spans="3:249" ht="13.5" customHeight="1"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Q61" s="103"/>
      <c r="R61" s="103"/>
      <c r="S61" s="103"/>
      <c r="T61" s="103"/>
      <c r="U61" s="103"/>
      <c r="V61" s="103"/>
      <c r="W61" s="103"/>
      <c r="X61" s="103"/>
      <c r="Z61" s="556"/>
      <c r="AA61" s="813"/>
      <c r="AB61" s="512"/>
      <c r="AC61" s="403"/>
      <c r="AD61" s="385"/>
      <c r="AE61" s="136"/>
      <c r="AF61" s="136"/>
      <c r="AG61" s="136"/>
      <c r="AH61" s="103"/>
      <c r="AI61" s="103"/>
      <c r="AO61" s="103"/>
      <c r="AP61" s="409" t="s">
        <v>3392</v>
      </c>
      <c r="AQ61" s="306" t="s">
        <v>381</v>
      </c>
      <c r="AR61" s="491">
        <v>78</v>
      </c>
      <c r="AS61" s="306" t="s">
        <v>284</v>
      </c>
      <c r="AT61" s="299" t="s">
        <v>382</v>
      </c>
      <c r="AU61" s="103"/>
      <c r="AV61" s="464"/>
      <c r="AW61" s="359"/>
      <c r="AX61" s="303"/>
      <c r="AY61" s="333"/>
      <c r="BD61" s="333"/>
      <c r="BE61" s="241"/>
      <c r="BF61" s="359"/>
      <c r="BG61" s="359"/>
      <c r="BH61" s="102"/>
      <c r="BK61" s="103"/>
      <c r="BM61" s="304"/>
      <c r="BP61" s="136"/>
      <c r="BQ61" s="409" t="s">
        <v>3392</v>
      </c>
      <c r="BR61" s="243" t="s">
        <v>570</v>
      </c>
      <c r="BS61" s="754" t="s">
        <v>3308</v>
      </c>
      <c r="BT61" s="747" t="s">
        <v>1546</v>
      </c>
      <c r="BU61" s="136"/>
      <c r="BV61" s="136"/>
      <c r="BW61" s="136"/>
      <c r="CK61" s="553"/>
      <c r="CO61" s="554"/>
      <c r="CP61" s="555"/>
      <c r="DG61" s="480" t="s">
        <v>3260</v>
      </c>
      <c r="DH61" s="548" t="s">
        <v>1913</v>
      </c>
      <c r="DI61" s="298" t="s">
        <v>202</v>
      </c>
      <c r="DJ61" s="245">
        <v>3</v>
      </c>
      <c r="DK61" s="244">
        <v>23.59</v>
      </c>
      <c r="DL61" s="244">
        <v>30.33</v>
      </c>
      <c r="DM61" s="246">
        <v>23.59</v>
      </c>
      <c r="DN61" s="547"/>
      <c r="DR61" s="103"/>
      <c r="DS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305"/>
      <c r="EH61" s="103"/>
      <c r="EI61" s="103"/>
      <c r="EL61" s="103"/>
      <c r="EN61" s="136"/>
      <c r="EO61" s="305"/>
      <c r="EP61" s="103"/>
      <c r="ER61" s="333"/>
      <c r="ES61" s="333"/>
      <c r="ET61" s="241"/>
      <c r="EX61" s="333"/>
      <c r="EY61" s="241"/>
      <c r="EZ61" s="241"/>
      <c r="FA61" s="241"/>
      <c r="FD61" s="590"/>
      <c r="FE61" s="303"/>
      <c r="FF61" s="303"/>
      <c r="FG61" s="103"/>
      <c r="FH61" s="304"/>
      <c r="FI61" s="304"/>
      <c r="FK61" s="102"/>
      <c r="FM61" s="304"/>
      <c r="FO61" s="102"/>
      <c r="FR61" s="303"/>
      <c r="FW61" s="304"/>
      <c r="FZ61" s="1555"/>
      <c r="GA61" s="374" t="s">
        <v>3276</v>
      </c>
      <c r="GB61" s="810">
        <v>0.0017431712962962963</v>
      </c>
      <c r="GC61" s="1533"/>
      <c r="GD61" s="1550"/>
      <c r="GE61" s="333"/>
      <c r="GP61" s="102"/>
      <c r="GR61" s="136"/>
      <c r="GS61" s="136"/>
      <c r="GT61" s="102"/>
      <c r="GW61" s="304"/>
      <c r="HC61" s="333"/>
      <c r="HD61" s="304"/>
      <c r="HF61" s="304"/>
      <c r="HG61" s="333"/>
      <c r="HH61" s="333"/>
      <c r="HI61" s="359"/>
      <c r="HM61" s="359"/>
      <c r="HQ61" s="333"/>
      <c r="HR61" s="333"/>
      <c r="HS61" s="333"/>
      <c r="HT61" s="333"/>
      <c r="HU61" s="333"/>
      <c r="HV61" s="37" t="s">
        <v>3470</v>
      </c>
      <c r="HW61" s="340"/>
      <c r="IA61" s="216"/>
      <c r="IE61" s="342"/>
      <c r="IF61" s="388"/>
      <c r="IG61" s="389"/>
      <c r="IH61" s="342"/>
      <c r="II61" s="342"/>
      <c r="IJ61" s="102"/>
      <c r="IK61" s="102"/>
      <c r="IL61" s="102"/>
      <c r="IM61" s="102"/>
      <c r="IN61" s="102"/>
      <c r="IO61" s="102"/>
    </row>
    <row r="62" spans="3:249" ht="13.5" customHeight="1"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Q62" s="103"/>
      <c r="R62" s="103"/>
      <c r="S62" s="103"/>
      <c r="T62" s="103"/>
      <c r="U62" s="103"/>
      <c r="V62" s="103"/>
      <c r="W62" s="103"/>
      <c r="X62" s="103"/>
      <c r="Z62" s="508" t="s">
        <v>3421</v>
      </c>
      <c r="AB62" s="512"/>
      <c r="AC62" s="385"/>
      <c r="AD62" s="385"/>
      <c r="AE62" s="557"/>
      <c r="AF62" s="136"/>
      <c r="AG62" s="136"/>
      <c r="AH62" s="103"/>
      <c r="AI62" s="103"/>
      <c r="AO62" s="103"/>
      <c r="AP62" s="409" t="s">
        <v>3393</v>
      </c>
      <c r="AQ62" s="306" t="s">
        <v>383</v>
      </c>
      <c r="AR62" s="491">
        <v>40</v>
      </c>
      <c r="AS62" s="306" t="s">
        <v>195</v>
      </c>
      <c r="AT62" s="299" t="s">
        <v>384</v>
      </c>
      <c r="AU62" s="103"/>
      <c r="AV62" s="464"/>
      <c r="AW62" s="359"/>
      <c r="AX62" s="303"/>
      <c r="AY62" s="333"/>
      <c r="BD62" s="333"/>
      <c r="BE62" s="241"/>
      <c r="BF62" s="359"/>
      <c r="BG62" s="359"/>
      <c r="BH62" s="102"/>
      <c r="BK62" s="103"/>
      <c r="BM62" s="304"/>
      <c r="BP62" s="136"/>
      <c r="BQ62" s="409" t="s">
        <v>3393</v>
      </c>
      <c r="BR62" s="243" t="s">
        <v>571</v>
      </c>
      <c r="BS62" s="754" t="s">
        <v>3308</v>
      </c>
      <c r="BT62" s="747" t="s">
        <v>1547</v>
      </c>
      <c r="BU62" s="136"/>
      <c r="BV62" s="136"/>
      <c r="BW62" s="136"/>
      <c r="CK62" s="553"/>
      <c r="CO62" s="554"/>
      <c r="CP62" s="555"/>
      <c r="DG62" s="480" t="s">
        <v>3325</v>
      </c>
      <c r="DH62" s="548" t="s">
        <v>1825</v>
      </c>
      <c r="DI62" s="298" t="s">
        <v>1823</v>
      </c>
      <c r="DJ62" s="245" t="s">
        <v>1930</v>
      </c>
      <c r="DK62" s="244">
        <v>24.2</v>
      </c>
      <c r="DL62" s="244">
        <v>23.7</v>
      </c>
      <c r="DM62" s="246">
        <v>23.7</v>
      </c>
      <c r="DN62" s="549"/>
      <c r="DR62" s="103"/>
      <c r="DS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305"/>
      <c r="EH62" s="103"/>
      <c r="EI62" s="103"/>
      <c r="EL62" s="103"/>
      <c r="EN62" s="136"/>
      <c r="EO62" s="305"/>
      <c r="EP62" s="103"/>
      <c r="ER62" s="333"/>
      <c r="ES62" s="333"/>
      <c r="ET62" s="241"/>
      <c r="EX62" s="333"/>
      <c r="EY62" s="241"/>
      <c r="EZ62" s="241"/>
      <c r="FA62" s="241"/>
      <c r="FD62" s="590"/>
      <c r="FE62" s="303"/>
      <c r="FF62" s="303"/>
      <c r="FG62" s="103"/>
      <c r="FH62" s="304"/>
      <c r="FI62" s="304"/>
      <c r="FK62" s="102"/>
      <c r="FM62" s="304"/>
      <c r="FO62" s="102"/>
      <c r="FR62" s="303"/>
      <c r="FW62" s="304"/>
      <c r="FZ62" s="1555"/>
      <c r="GA62" s="374" t="s">
        <v>3329</v>
      </c>
      <c r="GB62" s="810">
        <v>0.001771875</v>
      </c>
      <c r="GC62" s="1533"/>
      <c r="GD62" s="1550"/>
      <c r="GE62" s="333"/>
      <c r="GP62" s="102"/>
      <c r="GR62" s="136"/>
      <c r="GS62" s="136"/>
      <c r="GT62" s="102"/>
      <c r="GW62" s="304"/>
      <c r="HC62" s="333"/>
      <c r="HD62" s="304"/>
      <c r="HF62" s="304"/>
      <c r="HG62" s="333"/>
      <c r="HH62" s="333"/>
      <c r="HI62" s="359"/>
      <c r="HM62" s="359"/>
      <c r="HQ62" s="333"/>
      <c r="HR62" s="333"/>
      <c r="HS62" s="333"/>
      <c r="HT62" s="333"/>
      <c r="HU62" s="333"/>
      <c r="HV62" s="102"/>
      <c r="HW62" s="340"/>
      <c r="IA62" s="216"/>
      <c r="IE62" s="342"/>
      <c r="IF62" s="388"/>
      <c r="IG62" s="389"/>
      <c r="IH62" s="342"/>
      <c r="II62" s="342"/>
      <c r="IJ62" s="102"/>
      <c r="IK62" s="102"/>
      <c r="IL62" s="102"/>
      <c r="IM62" s="102"/>
      <c r="IN62" s="102"/>
      <c r="IO62" s="102"/>
    </row>
    <row r="63" spans="3:249" ht="13.5" customHeight="1"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Q63" s="103"/>
      <c r="R63" s="103"/>
      <c r="S63" s="103"/>
      <c r="T63" s="103"/>
      <c r="U63" s="103"/>
      <c r="V63" s="103"/>
      <c r="W63" s="103"/>
      <c r="X63" s="103"/>
      <c r="Z63" s="347" t="s">
        <v>3319</v>
      </c>
      <c r="AA63" s="306"/>
      <c r="AB63" s="512"/>
      <c r="AC63" s="385"/>
      <c r="AD63" s="385"/>
      <c r="AE63" s="557"/>
      <c r="AF63" s="136"/>
      <c r="AG63" s="136"/>
      <c r="AH63" s="103"/>
      <c r="AI63" s="103"/>
      <c r="AO63" s="103"/>
      <c r="AP63" s="409" t="s">
        <v>0</v>
      </c>
      <c r="AQ63" s="243" t="s">
        <v>385</v>
      </c>
      <c r="AR63" s="491">
        <v>23</v>
      </c>
      <c r="AS63" s="486" t="s">
        <v>277</v>
      </c>
      <c r="AT63" s="299" t="s">
        <v>386</v>
      </c>
      <c r="AV63" s="464"/>
      <c r="AW63" s="359"/>
      <c r="AX63" s="303"/>
      <c r="AY63" s="333"/>
      <c r="BD63" s="333"/>
      <c r="BE63" s="241"/>
      <c r="BF63" s="359"/>
      <c r="BG63" s="359"/>
      <c r="BH63" s="102"/>
      <c r="BK63" s="103"/>
      <c r="BM63" s="304"/>
      <c r="BP63" s="136"/>
      <c r="BQ63" s="409" t="s">
        <v>0</v>
      </c>
      <c r="BR63" s="243" t="s">
        <v>572</v>
      </c>
      <c r="BS63" s="243" t="s">
        <v>559</v>
      </c>
      <c r="BT63" s="747" t="s">
        <v>3243</v>
      </c>
      <c r="BU63" s="136"/>
      <c r="BV63" s="136"/>
      <c r="BW63" s="136"/>
      <c r="CK63" s="553"/>
      <c r="CO63" s="554"/>
      <c r="CP63" s="555"/>
      <c r="DG63" s="480" t="s">
        <v>3252</v>
      </c>
      <c r="DH63" s="548" t="s">
        <v>1824</v>
      </c>
      <c r="DI63" s="298" t="s">
        <v>207</v>
      </c>
      <c r="DJ63" s="245" t="s">
        <v>1931</v>
      </c>
      <c r="DK63" s="244">
        <v>31.88</v>
      </c>
      <c r="DL63" s="244">
        <v>24.08</v>
      </c>
      <c r="DM63" s="246">
        <v>24.08</v>
      </c>
      <c r="DN63" s="547"/>
      <c r="DR63" s="103"/>
      <c r="DS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305"/>
      <c r="EH63" s="103"/>
      <c r="EI63" s="103"/>
      <c r="EL63" s="103"/>
      <c r="EN63" s="136"/>
      <c r="EO63" s="305"/>
      <c r="EP63" s="103"/>
      <c r="ER63" s="333"/>
      <c r="ES63" s="333"/>
      <c r="ET63" s="241"/>
      <c r="EX63" s="333"/>
      <c r="EY63" s="241"/>
      <c r="EZ63" s="241"/>
      <c r="FA63" s="241"/>
      <c r="FD63" s="590"/>
      <c r="FE63" s="303"/>
      <c r="FF63" s="303"/>
      <c r="FG63" s="103"/>
      <c r="FH63" s="304"/>
      <c r="FI63" s="304"/>
      <c r="FK63" s="102"/>
      <c r="FM63" s="304"/>
      <c r="FO63" s="102"/>
      <c r="FR63" s="303"/>
      <c r="FS63" s="303"/>
      <c r="FT63" s="303"/>
      <c r="FU63" s="441"/>
      <c r="FW63" s="304"/>
      <c r="FZ63" s="1555"/>
      <c r="GA63" s="374" t="s">
        <v>449</v>
      </c>
      <c r="GB63" s="810">
        <v>0.0019265046296296298</v>
      </c>
      <c r="GC63" s="1533"/>
      <c r="GD63" s="1550"/>
      <c r="GE63" s="333"/>
      <c r="GP63" s="102"/>
      <c r="GR63" s="136"/>
      <c r="GS63" s="136"/>
      <c r="GT63" s="102"/>
      <c r="GW63" s="304"/>
      <c r="HC63" s="333"/>
      <c r="HD63" s="304"/>
      <c r="HF63" s="304"/>
      <c r="HG63" s="333"/>
      <c r="HH63" s="333"/>
      <c r="HI63" s="359"/>
      <c r="HM63" s="359"/>
      <c r="HQ63" s="333"/>
      <c r="HR63" s="333"/>
      <c r="HS63" s="333"/>
      <c r="HT63" s="333"/>
      <c r="HU63" s="333"/>
      <c r="HV63" s="102"/>
      <c r="HW63" s="340"/>
      <c r="IA63" s="216"/>
      <c r="IE63" s="342"/>
      <c r="IF63" s="388"/>
      <c r="IG63" s="389"/>
      <c r="IH63" s="342"/>
      <c r="II63" s="342"/>
      <c r="IJ63" s="102"/>
      <c r="IK63" s="102"/>
      <c r="IL63" s="102"/>
      <c r="IM63" s="102"/>
      <c r="IN63" s="102"/>
      <c r="IO63" s="102"/>
    </row>
    <row r="64" spans="3:249" ht="13.5" customHeight="1"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Q64" s="103"/>
      <c r="R64" s="103"/>
      <c r="S64" s="103"/>
      <c r="T64" s="103"/>
      <c r="U64" s="103"/>
      <c r="V64" s="103"/>
      <c r="W64" s="103"/>
      <c r="X64" s="103"/>
      <c r="Z64" s="347" t="s">
        <v>3342</v>
      </c>
      <c r="AA64" s="306"/>
      <c r="AB64" s="512"/>
      <c r="AC64" s="385"/>
      <c r="AD64" s="385"/>
      <c r="AE64" s="557"/>
      <c r="AF64" s="385"/>
      <c r="AG64" s="385"/>
      <c r="AH64" s="385"/>
      <c r="AP64" s="409" t="s">
        <v>1</v>
      </c>
      <c r="AQ64" s="243" t="s">
        <v>387</v>
      </c>
      <c r="AR64" s="746">
        <v>66</v>
      </c>
      <c r="AS64" s="243" t="s">
        <v>194</v>
      </c>
      <c r="AT64" s="299" t="s">
        <v>388</v>
      </c>
      <c r="AV64" s="464"/>
      <c r="AW64" s="359"/>
      <c r="AX64" s="303"/>
      <c r="AY64" s="333"/>
      <c r="BD64" s="333"/>
      <c r="BE64" s="241"/>
      <c r="BF64" s="359"/>
      <c r="BG64" s="359"/>
      <c r="BH64" s="102"/>
      <c r="BK64" s="103"/>
      <c r="BM64" s="304"/>
      <c r="BP64" s="136"/>
      <c r="BQ64" s="409" t="s">
        <v>1</v>
      </c>
      <c r="BR64" s="243" t="s">
        <v>573</v>
      </c>
      <c r="BS64" s="754" t="s">
        <v>3308</v>
      </c>
      <c r="BT64" s="747" t="s">
        <v>3243</v>
      </c>
      <c r="BU64" s="136"/>
      <c r="BV64" s="136"/>
      <c r="BW64" s="136"/>
      <c r="CK64" s="553"/>
      <c r="CO64" s="554"/>
      <c r="CP64" s="555"/>
      <c r="DG64" s="480" t="s">
        <v>3336</v>
      </c>
      <c r="DH64" s="548" t="s">
        <v>1914</v>
      </c>
      <c r="DI64" s="298" t="s">
        <v>198</v>
      </c>
      <c r="DJ64" s="245">
        <v>13</v>
      </c>
      <c r="DK64" s="244" t="s">
        <v>3243</v>
      </c>
      <c r="DL64" s="244">
        <v>25.29</v>
      </c>
      <c r="DM64" s="246">
        <v>25.29</v>
      </c>
      <c r="DN64" s="547"/>
      <c r="DR64" s="103"/>
      <c r="DS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305"/>
      <c r="EH64" s="103"/>
      <c r="EI64" s="103"/>
      <c r="EL64" s="103"/>
      <c r="EN64" s="136"/>
      <c r="EO64" s="305"/>
      <c r="EP64" s="103"/>
      <c r="ER64" s="333"/>
      <c r="ES64" s="333"/>
      <c r="ET64" s="241"/>
      <c r="EX64" s="333"/>
      <c r="EY64" s="241"/>
      <c r="EZ64" s="241"/>
      <c r="FA64" s="241"/>
      <c r="FD64" s="590"/>
      <c r="FE64" s="303"/>
      <c r="FF64" s="303"/>
      <c r="FG64" s="103"/>
      <c r="FH64" s="304"/>
      <c r="FI64" s="304"/>
      <c r="FK64" s="102"/>
      <c r="FM64" s="304"/>
      <c r="FO64" s="102"/>
      <c r="FR64" s="303"/>
      <c r="FS64" s="303"/>
      <c r="FT64" s="303"/>
      <c r="FU64" s="441"/>
      <c r="FW64" s="304"/>
      <c r="FZ64" s="1555" t="s">
        <v>3247</v>
      </c>
      <c r="GA64" s="374" t="s">
        <v>2711</v>
      </c>
      <c r="GB64" s="810">
        <v>0.0018270833333333336</v>
      </c>
      <c r="GC64" s="1553" t="s">
        <v>2806</v>
      </c>
      <c r="GD64" s="1549" t="s">
        <v>2807</v>
      </c>
      <c r="GE64" s="333"/>
      <c r="GP64" s="102"/>
      <c r="GR64" s="136"/>
      <c r="GS64" s="136"/>
      <c r="GT64" s="102"/>
      <c r="GW64" s="304"/>
      <c r="HC64" s="333"/>
      <c r="HD64" s="304"/>
      <c r="HF64" s="304"/>
      <c r="HG64" s="333"/>
      <c r="HH64" s="333"/>
      <c r="HI64" s="359"/>
      <c r="HM64" s="359"/>
      <c r="HQ64" s="333"/>
      <c r="HR64" s="333"/>
      <c r="HS64" s="333"/>
      <c r="HT64" s="333"/>
      <c r="HU64" s="333"/>
      <c r="HV64" s="102"/>
      <c r="HW64" s="340"/>
      <c r="IA64" s="216"/>
      <c r="IE64" s="342"/>
      <c r="IF64" s="388"/>
      <c r="IG64" s="389"/>
      <c r="IH64" s="342"/>
      <c r="II64" s="342"/>
      <c r="IJ64" s="102"/>
      <c r="IK64" s="102"/>
      <c r="IL64" s="102"/>
      <c r="IM64" s="102"/>
      <c r="IN64" s="102"/>
      <c r="IO64" s="102"/>
    </row>
    <row r="65" spans="5:249" ht="13.5" customHeight="1" thickBot="1">
      <c r="E65" s="103"/>
      <c r="F65" s="103"/>
      <c r="G65" s="103"/>
      <c r="H65" s="103"/>
      <c r="I65" s="103"/>
      <c r="J65" s="103"/>
      <c r="K65" s="103"/>
      <c r="L65" s="103"/>
      <c r="Q65" s="103"/>
      <c r="R65" s="103"/>
      <c r="S65" s="103"/>
      <c r="T65" s="103"/>
      <c r="U65" s="103"/>
      <c r="V65" s="103"/>
      <c r="W65" s="103"/>
      <c r="X65" s="103"/>
      <c r="Z65" s="347" t="s">
        <v>3343</v>
      </c>
      <c r="AA65" s="306"/>
      <c r="AB65" s="512"/>
      <c r="AC65" s="385"/>
      <c r="AD65" s="385"/>
      <c r="AE65" s="557"/>
      <c r="AF65" s="385"/>
      <c r="AG65" s="385"/>
      <c r="AH65" s="385"/>
      <c r="AP65" s="409" t="s">
        <v>2</v>
      </c>
      <c r="AQ65" s="243" t="s">
        <v>389</v>
      </c>
      <c r="AR65" s="746">
        <v>79</v>
      </c>
      <c r="AS65" s="243" t="s">
        <v>338</v>
      </c>
      <c r="AT65" s="299" t="s">
        <v>390</v>
      </c>
      <c r="AV65" s="464"/>
      <c r="AW65" s="359"/>
      <c r="AX65" s="303"/>
      <c r="AY65" s="333"/>
      <c r="BD65" s="333"/>
      <c r="BE65" s="241"/>
      <c r="BF65" s="359"/>
      <c r="BG65" s="359"/>
      <c r="BH65" s="102"/>
      <c r="BK65" s="103"/>
      <c r="BM65" s="304"/>
      <c r="BP65" s="136"/>
      <c r="BQ65" s="488" t="s">
        <v>2</v>
      </c>
      <c r="BR65" s="266" t="s">
        <v>574</v>
      </c>
      <c r="BS65" s="765" t="s">
        <v>3308</v>
      </c>
      <c r="BT65" s="756" t="s">
        <v>3243</v>
      </c>
      <c r="BU65" s="136"/>
      <c r="BV65" s="136"/>
      <c r="BW65" s="136"/>
      <c r="CK65" s="553"/>
      <c r="CO65" s="554"/>
      <c r="CP65" s="555"/>
      <c r="DG65" s="480" t="s">
        <v>3337</v>
      </c>
      <c r="DH65" s="548" t="s">
        <v>1915</v>
      </c>
      <c r="DI65" s="298" t="s">
        <v>202</v>
      </c>
      <c r="DJ65" s="245">
        <v>21</v>
      </c>
      <c r="DK65" s="244">
        <v>25.33</v>
      </c>
      <c r="DL65" s="244">
        <v>31.48</v>
      </c>
      <c r="DM65" s="246">
        <v>25.33</v>
      </c>
      <c r="DN65" s="549"/>
      <c r="DR65" s="103"/>
      <c r="DX65" s="136"/>
      <c r="DY65" s="136"/>
      <c r="DZ65" s="136"/>
      <c r="EA65" s="136"/>
      <c r="EB65" s="136"/>
      <c r="EC65" s="136"/>
      <c r="ED65" s="136"/>
      <c r="EE65" s="136"/>
      <c r="EF65" s="136"/>
      <c r="EG65" s="305"/>
      <c r="EH65" s="103"/>
      <c r="EI65" s="103"/>
      <c r="EL65" s="103"/>
      <c r="EN65" s="136"/>
      <c r="EO65" s="305"/>
      <c r="EP65" s="103"/>
      <c r="ER65" s="333"/>
      <c r="ES65" s="333"/>
      <c r="ET65" s="241"/>
      <c r="EX65" s="333"/>
      <c r="EY65" s="241"/>
      <c r="EZ65" s="241"/>
      <c r="FA65" s="241"/>
      <c r="FD65" s="590"/>
      <c r="FE65" s="303"/>
      <c r="FF65" s="303"/>
      <c r="FG65" s="103"/>
      <c r="FH65" s="304"/>
      <c r="FI65" s="304"/>
      <c r="FK65" s="102"/>
      <c r="FM65" s="304"/>
      <c r="FO65" s="102"/>
      <c r="FR65" s="303"/>
      <c r="FS65" s="303"/>
      <c r="FT65" s="303"/>
      <c r="FU65" s="766"/>
      <c r="FW65" s="304"/>
      <c r="FZ65" s="1555"/>
      <c r="GA65" s="374" t="s">
        <v>2713</v>
      </c>
      <c r="GB65" s="810">
        <v>0.0018310185185185185</v>
      </c>
      <c r="GC65" s="1533"/>
      <c r="GD65" s="1550"/>
      <c r="GE65" s="333"/>
      <c r="GP65" s="102"/>
      <c r="GR65" s="136"/>
      <c r="GS65" s="136"/>
      <c r="GT65" s="102"/>
      <c r="GW65" s="304"/>
      <c r="HC65" s="333"/>
      <c r="HD65" s="304"/>
      <c r="HF65" s="304"/>
      <c r="HG65" s="333"/>
      <c r="HH65" s="333"/>
      <c r="HI65" s="359"/>
      <c r="HM65" s="359"/>
      <c r="HQ65" s="333"/>
      <c r="HR65" s="333"/>
      <c r="HS65" s="333"/>
      <c r="HT65" s="333"/>
      <c r="HU65" s="333"/>
      <c r="HV65" s="102"/>
      <c r="HW65" s="340"/>
      <c r="IA65" s="216"/>
      <c r="IE65" s="342"/>
      <c r="IF65" s="388"/>
      <c r="IG65" s="389"/>
      <c r="IH65" s="342"/>
      <c r="II65" s="342"/>
      <c r="IJ65" s="102"/>
      <c r="IK65" s="102"/>
      <c r="IL65" s="102"/>
      <c r="IM65" s="102"/>
      <c r="IN65" s="102"/>
      <c r="IO65" s="102"/>
    </row>
    <row r="66" spans="5:249" ht="13.5" customHeight="1">
      <c r="E66" s="103"/>
      <c r="F66" s="103"/>
      <c r="G66" s="103"/>
      <c r="H66" s="103"/>
      <c r="I66" s="103"/>
      <c r="J66" s="103"/>
      <c r="K66" s="103"/>
      <c r="L66" s="103"/>
      <c r="Q66" s="103"/>
      <c r="R66" s="103"/>
      <c r="S66" s="103"/>
      <c r="T66" s="103"/>
      <c r="U66" s="103"/>
      <c r="V66" s="103"/>
      <c r="W66" s="103"/>
      <c r="X66" s="103"/>
      <c r="Z66" s="347" t="s">
        <v>53</v>
      </c>
      <c r="AA66" s="306"/>
      <c r="AB66" s="512"/>
      <c r="AC66" s="385"/>
      <c r="AD66" s="385"/>
      <c r="AE66" s="557"/>
      <c r="AF66" s="385"/>
      <c r="AG66" s="385"/>
      <c r="AH66" s="385"/>
      <c r="AP66" s="409" t="s">
        <v>3</v>
      </c>
      <c r="AQ66" s="243" t="s">
        <v>391</v>
      </c>
      <c r="AR66" s="746">
        <v>75</v>
      </c>
      <c r="AS66" s="243" t="s">
        <v>259</v>
      </c>
      <c r="AT66" s="299" t="s">
        <v>392</v>
      </c>
      <c r="AV66" s="464"/>
      <c r="AW66" s="359"/>
      <c r="AX66" s="303"/>
      <c r="AY66" s="333"/>
      <c r="BD66" s="333"/>
      <c r="BE66" s="241"/>
      <c r="BF66" s="359"/>
      <c r="BG66" s="359"/>
      <c r="BH66" s="102"/>
      <c r="BK66" s="103"/>
      <c r="BM66" s="304"/>
      <c r="BP66" s="136"/>
      <c r="BQ66" s="393" t="s">
        <v>575</v>
      </c>
      <c r="BR66" s="394"/>
      <c r="BS66" s="394" t="s">
        <v>496</v>
      </c>
      <c r="BT66" s="397" t="s">
        <v>190</v>
      </c>
      <c r="BU66" s="136"/>
      <c r="BV66" s="136"/>
      <c r="BW66" s="136"/>
      <c r="CK66" s="553"/>
      <c r="CO66" s="554"/>
      <c r="CP66" s="555"/>
      <c r="DG66" s="480" t="s">
        <v>3261</v>
      </c>
      <c r="DH66" s="548" t="s">
        <v>1916</v>
      </c>
      <c r="DI66" s="298" t="s">
        <v>1823</v>
      </c>
      <c r="DJ66" s="245" t="s">
        <v>1932</v>
      </c>
      <c r="DK66" s="244">
        <v>25.44</v>
      </c>
      <c r="DL66" s="244" t="s">
        <v>3243</v>
      </c>
      <c r="DM66" s="246">
        <v>25.44</v>
      </c>
      <c r="DN66" s="549"/>
      <c r="DR66" s="103"/>
      <c r="DX66" s="136"/>
      <c r="DY66" s="136"/>
      <c r="DZ66" s="136"/>
      <c r="EA66" s="136"/>
      <c r="EB66" s="136"/>
      <c r="EC66" s="136"/>
      <c r="ED66" s="136"/>
      <c r="EE66" s="136"/>
      <c r="EF66" s="136"/>
      <c r="EG66" s="305"/>
      <c r="EH66" s="103"/>
      <c r="EI66" s="103"/>
      <c r="EL66" s="103"/>
      <c r="EN66" s="136"/>
      <c r="EO66" s="305"/>
      <c r="ER66" s="333"/>
      <c r="ES66" s="333"/>
      <c r="ET66" s="241"/>
      <c r="EX66" s="333"/>
      <c r="EY66" s="241"/>
      <c r="EZ66" s="241"/>
      <c r="FA66" s="241"/>
      <c r="FD66" s="590"/>
      <c r="FE66" s="303"/>
      <c r="FF66" s="303"/>
      <c r="FG66" s="103"/>
      <c r="FH66" s="304"/>
      <c r="FI66" s="304"/>
      <c r="FK66" s="102"/>
      <c r="FM66" s="304"/>
      <c r="FO66" s="102"/>
      <c r="FR66" s="303"/>
      <c r="FS66" s="303"/>
      <c r="FT66" s="303"/>
      <c r="FU66" s="766"/>
      <c r="FW66" s="304"/>
      <c r="FZ66" s="1555"/>
      <c r="GA66" s="374" t="s">
        <v>2716</v>
      </c>
      <c r="GB66" s="810">
        <v>0.0018429398148148146</v>
      </c>
      <c r="GC66" s="1533"/>
      <c r="GD66" s="1550"/>
      <c r="GE66" s="333"/>
      <c r="GP66" s="102"/>
      <c r="GR66" s="136"/>
      <c r="GS66" s="136"/>
      <c r="GT66" s="102"/>
      <c r="GW66" s="304"/>
      <c r="HC66" s="333"/>
      <c r="HD66" s="304"/>
      <c r="HF66" s="304"/>
      <c r="HG66" s="333"/>
      <c r="HH66" s="333"/>
      <c r="HI66" s="359"/>
      <c r="HM66" s="359"/>
      <c r="HQ66" s="333"/>
      <c r="HR66" s="333"/>
      <c r="HS66" s="333"/>
      <c r="HT66" s="333"/>
      <c r="HU66" s="333"/>
      <c r="HV66" s="102"/>
      <c r="HW66" s="340"/>
      <c r="IA66" s="216"/>
      <c r="IE66" s="342"/>
      <c r="IF66" s="388"/>
      <c r="IG66" s="389"/>
      <c r="IH66" s="342"/>
      <c r="II66" s="342"/>
      <c r="IJ66" s="102"/>
      <c r="IK66" s="102"/>
      <c r="IL66" s="102"/>
      <c r="IM66" s="102"/>
      <c r="IN66" s="102"/>
      <c r="IO66" s="102"/>
    </row>
    <row r="67" spans="5:249" ht="13.5" customHeight="1">
      <c r="E67" s="103"/>
      <c r="F67" s="103"/>
      <c r="G67" s="103"/>
      <c r="H67" s="103"/>
      <c r="I67" s="103"/>
      <c r="J67" s="103"/>
      <c r="K67" s="103"/>
      <c r="L67" s="103"/>
      <c r="Q67" s="103"/>
      <c r="R67" s="103"/>
      <c r="S67" s="103"/>
      <c r="T67" s="103"/>
      <c r="U67" s="103"/>
      <c r="V67" s="103"/>
      <c r="W67" s="103"/>
      <c r="X67" s="103"/>
      <c r="Z67" s="347" t="s">
        <v>3420</v>
      </c>
      <c r="AA67" s="306"/>
      <c r="AB67" s="403"/>
      <c r="AC67" s="512"/>
      <c r="AD67" s="403"/>
      <c r="AE67" s="385"/>
      <c r="AF67" s="385"/>
      <c r="AG67" s="385"/>
      <c r="AH67" s="385"/>
      <c r="AP67" s="409" t="s">
        <v>4</v>
      </c>
      <c r="AQ67" s="243" t="s">
        <v>393</v>
      </c>
      <c r="AR67" s="746">
        <v>82</v>
      </c>
      <c r="AS67" s="243" t="s">
        <v>290</v>
      </c>
      <c r="AT67" s="747" t="s">
        <v>394</v>
      </c>
      <c r="AU67" s="103"/>
      <c r="AX67" s="303"/>
      <c r="AY67" s="241"/>
      <c r="BD67" s="241"/>
      <c r="BE67" s="333"/>
      <c r="BF67" s="305"/>
      <c r="BG67" s="305"/>
      <c r="BH67" s="102"/>
      <c r="BM67" s="304"/>
      <c r="BN67" s="304"/>
      <c r="BP67" s="136"/>
      <c r="BQ67" s="409" t="s">
        <v>3244</v>
      </c>
      <c r="BR67" s="243" t="s">
        <v>576</v>
      </c>
      <c r="BS67" s="754" t="s">
        <v>3308</v>
      </c>
      <c r="BT67" s="747" t="s">
        <v>1548</v>
      </c>
      <c r="BU67" s="136"/>
      <c r="BV67" s="136"/>
      <c r="BW67" s="136"/>
      <c r="CK67" s="553"/>
      <c r="CO67" s="554"/>
      <c r="CP67" s="555"/>
      <c r="DG67" s="480" t="s">
        <v>3326</v>
      </c>
      <c r="DH67" s="548" t="s">
        <v>1917</v>
      </c>
      <c r="DI67" s="298" t="s">
        <v>194</v>
      </c>
      <c r="DJ67" s="245">
        <v>11</v>
      </c>
      <c r="DK67" s="244">
        <v>28.75</v>
      </c>
      <c r="DL67" s="244">
        <v>25.84</v>
      </c>
      <c r="DM67" s="246">
        <v>25.84</v>
      </c>
      <c r="DN67" s="549"/>
      <c r="DR67" s="103"/>
      <c r="DS67" s="136"/>
      <c r="EG67" s="305"/>
      <c r="EO67" s="305"/>
      <c r="ER67" s="241"/>
      <c r="ES67" s="333"/>
      <c r="ET67" s="333"/>
      <c r="EZ67" s="241"/>
      <c r="FA67" s="241"/>
      <c r="FD67" s="590"/>
      <c r="FE67" s="303"/>
      <c r="FF67" s="303"/>
      <c r="FH67" s="304"/>
      <c r="FJ67" s="304"/>
      <c r="FK67" s="102"/>
      <c r="FN67" s="304"/>
      <c r="FO67" s="102"/>
      <c r="FR67" s="303"/>
      <c r="FS67" s="303"/>
      <c r="FT67" s="303"/>
      <c r="FU67" s="766"/>
      <c r="FW67" s="304"/>
      <c r="FZ67" s="1555"/>
      <c r="GA67" s="374" t="s">
        <v>2728</v>
      </c>
      <c r="GB67" s="810">
        <v>0.00196875</v>
      </c>
      <c r="GC67" s="1533"/>
      <c r="GD67" s="1550"/>
      <c r="GP67" s="102"/>
      <c r="GS67" s="136"/>
      <c r="GT67" s="136"/>
      <c r="GX67" s="304"/>
      <c r="HB67" s="102"/>
      <c r="HC67" s="304"/>
      <c r="HE67" s="304"/>
      <c r="HG67" s="304"/>
      <c r="HH67" s="304"/>
      <c r="HJ67" s="304"/>
      <c r="HK67" s="304"/>
      <c r="HL67" s="304"/>
      <c r="HN67" s="304"/>
      <c r="HO67" s="304"/>
      <c r="HP67" s="304"/>
      <c r="HQ67" s="304"/>
      <c r="HR67" s="304"/>
      <c r="HS67" s="304"/>
      <c r="HT67" s="304"/>
      <c r="HU67" s="304"/>
      <c r="HV67" s="333"/>
      <c r="HW67" s="345"/>
      <c r="IA67" s="322"/>
      <c r="IE67" s="321"/>
      <c r="IF67" s="342"/>
      <c r="IG67" s="388"/>
      <c r="IH67" s="342"/>
      <c r="II67" s="342"/>
      <c r="IJ67" s="342"/>
      <c r="IK67" s="102"/>
      <c r="IL67" s="102"/>
      <c r="IM67" s="102"/>
      <c r="IN67" s="102"/>
      <c r="IO67" s="102"/>
    </row>
    <row r="68" spans="5:249" ht="13.5" customHeight="1">
      <c r="E68" s="103"/>
      <c r="F68" s="103"/>
      <c r="G68" s="103"/>
      <c r="H68" s="103"/>
      <c r="I68" s="103"/>
      <c r="J68" s="103"/>
      <c r="K68" s="103"/>
      <c r="L68" s="103"/>
      <c r="Q68" s="103"/>
      <c r="R68" s="103"/>
      <c r="S68" s="103"/>
      <c r="T68" s="103"/>
      <c r="U68" s="103"/>
      <c r="V68" s="103"/>
      <c r="W68" s="103"/>
      <c r="X68" s="103"/>
      <c r="Z68" s="103"/>
      <c r="AA68" s="103"/>
      <c r="AE68" s="385"/>
      <c r="AF68" s="385"/>
      <c r="AG68" s="385"/>
      <c r="AH68" s="385"/>
      <c r="AP68" s="409" t="s">
        <v>5</v>
      </c>
      <c r="AQ68" s="243" t="s">
        <v>395</v>
      </c>
      <c r="AR68" s="746">
        <v>65</v>
      </c>
      <c r="AS68" s="243" t="s">
        <v>229</v>
      </c>
      <c r="AT68" s="747" t="s">
        <v>396</v>
      </c>
      <c r="AU68" s="103"/>
      <c r="AX68" s="303"/>
      <c r="AY68" s="241"/>
      <c r="BD68" s="241"/>
      <c r="BE68" s="333"/>
      <c r="BF68" s="305"/>
      <c r="BG68" s="305"/>
      <c r="BH68" s="102"/>
      <c r="BM68" s="304"/>
      <c r="BN68" s="304"/>
      <c r="BP68" s="136"/>
      <c r="BQ68" s="409" t="s">
        <v>3248</v>
      </c>
      <c r="BR68" s="243" t="s">
        <v>577</v>
      </c>
      <c r="BS68" s="243" t="s">
        <v>525</v>
      </c>
      <c r="BT68" s="747" t="s">
        <v>1549</v>
      </c>
      <c r="BU68" s="136"/>
      <c r="BV68" s="136"/>
      <c r="BW68" s="136"/>
      <c r="CK68" s="553"/>
      <c r="CO68" s="554"/>
      <c r="CP68" s="555"/>
      <c r="DG68" s="480" t="s">
        <v>3257</v>
      </c>
      <c r="DH68" s="548" t="s">
        <v>1918</v>
      </c>
      <c r="DI68" s="298" t="s">
        <v>1823</v>
      </c>
      <c r="DJ68" s="245" t="s">
        <v>1933</v>
      </c>
      <c r="DK68" s="244">
        <v>27.64</v>
      </c>
      <c r="DL68" s="244">
        <v>26.15</v>
      </c>
      <c r="DM68" s="246">
        <v>26.15</v>
      </c>
      <c r="DN68" s="549"/>
      <c r="DR68" s="103"/>
      <c r="DS68" s="136"/>
      <c r="EG68" s="305"/>
      <c r="EO68" s="305"/>
      <c r="ER68" s="241"/>
      <c r="ES68" s="333"/>
      <c r="ET68" s="333"/>
      <c r="EZ68" s="241"/>
      <c r="FA68" s="241"/>
      <c r="FD68" s="590"/>
      <c r="FE68" s="303"/>
      <c r="FF68" s="303"/>
      <c r="FH68" s="304"/>
      <c r="FJ68" s="304"/>
      <c r="FK68" s="102"/>
      <c r="FN68" s="304"/>
      <c r="FO68" s="102"/>
      <c r="FR68" s="303"/>
      <c r="FS68" s="303"/>
      <c r="FT68" s="303"/>
      <c r="FU68" s="441"/>
      <c r="FW68" s="304"/>
      <c r="FZ68" s="1555" t="s">
        <v>3245</v>
      </c>
      <c r="GA68" s="374" t="s">
        <v>49</v>
      </c>
      <c r="GB68" s="810">
        <v>0.001868171296296296</v>
      </c>
      <c r="GC68" s="1553" t="s">
        <v>2808</v>
      </c>
      <c r="GD68" s="1549" t="s">
        <v>2809</v>
      </c>
      <c r="GP68" s="102"/>
      <c r="GS68" s="136"/>
      <c r="GT68" s="136"/>
      <c r="GX68" s="304"/>
      <c r="HB68" s="102"/>
      <c r="HC68" s="304"/>
      <c r="HE68" s="304"/>
      <c r="HG68" s="304"/>
      <c r="HH68" s="304"/>
      <c r="HJ68" s="304"/>
      <c r="HK68" s="304"/>
      <c r="HL68" s="304"/>
      <c r="HN68" s="304"/>
      <c r="HO68" s="304"/>
      <c r="HP68" s="304"/>
      <c r="HQ68" s="304"/>
      <c r="HR68" s="304"/>
      <c r="HS68" s="304"/>
      <c r="HT68" s="304"/>
      <c r="HU68" s="304"/>
      <c r="HV68" s="333"/>
      <c r="HW68" s="345"/>
      <c r="IA68" s="322"/>
      <c r="IE68" s="321"/>
      <c r="IF68" s="342"/>
      <c r="IG68" s="388"/>
      <c r="IH68" s="342"/>
      <c r="II68" s="342"/>
      <c r="IJ68" s="342"/>
      <c r="IK68" s="102"/>
      <c r="IL68" s="102"/>
      <c r="IM68" s="102"/>
      <c r="IN68" s="102"/>
      <c r="IO68" s="102"/>
    </row>
    <row r="69" spans="5:249" ht="13.5" customHeight="1">
      <c r="E69" s="103"/>
      <c r="F69" s="103"/>
      <c r="G69" s="103"/>
      <c r="H69" s="103"/>
      <c r="I69" s="103"/>
      <c r="J69" s="103"/>
      <c r="K69" s="103"/>
      <c r="L69" s="103"/>
      <c r="Q69" s="103"/>
      <c r="R69" s="103"/>
      <c r="S69" s="103"/>
      <c r="T69" s="103"/>
      <c r="U69" s="103"/>
      <c r="V69" s="103"/>
      <c r="W69" s="103"/>
      <c r="X69" s="103"/>
      <c r="Z69" s="103"/>
      <c r="AA69" s="103"/>
      <c r="AE69" s="385"/>
      <c r="AF69" s="385"/>
      <c r="AG69" s="385"/>
      <c r="AH69" s="385"/>
      <c r="AP69" s="409" t="s">
        <v>6</v>
      </c>
      <c r="AQ69" s="243" t="s">
        <v>397</v>
      </c>
      <c r="AR69" s="746">
        <v>47</v>
      </c>
      <c r="AS69" s="243" t="s">
        <v>295</v>
      </c>
      <c r="AT69" s="747" t="s">
        <v>398</v>
      </c>
      <c r="AU69" s="103"/>
      <c r="AX69" s="303"/>
      <c r="AY69" s="241"/>
      <c r="BD69" s="241"/>
      <c r="BE69" s="333"/>
      <c r="BF69" s="305"/>
      <c r="BG69" s="305"/>
      <c r="BH69" s="102"/>
      <c r="BM69" s="304"/>
      <c r="BN69" s="304"/>
      <c r="BP69" s="136"/>
      <c r="BQ69" s="409" t="s">
        <v>3247</v>
      </c>
      <c r="BR69" s="243" t="s">
        <v>578</v>
      </c>
      <c r="BS69" s="243" t="s">
        <v>500</v>
      </c>
      <c r="BT69" s="747" t="s">
        <v>1550</v>
      </c>
      <c r="BU69" s="136"/>
      <c r="BV69" s="136"/>
      <c r="BW69" s="136"/>
      <c r="CK69" s="553"/>
      <c r="CO69" s="554"/>
      <c r="CP69" s="555"/>
      <c r="DG69" s="480" t="s">
        <v>3256</v>
      </c>
      <c r="DH69" s="548" t="s">
        <v>1919</v>
      </c>
      <c r="DI69" s="298" t="s">
        <v>202</v>
      </c>
      <c r="DJ69" s="245">
        <v>18</v>
      </c>
      <c r="DK69" s="244">
        <v>26.28</v>
      </c>
      <c r="DL69" s="244">
        <v>26.68</v>
      </c>
      <c r="DM69" s="246">
        <v>26.28</v>
      </c>
      <c r="DN69" s="558"/>
      <c r="DR69" s="103"/>
      <c r="EG69" s="305"/>
      <c r="EO69" s="305"/>
      <c r="ER69" s="241"/>
      <c r="ES69" s="333"/>
      <c r="ET69" s="333"/>
      <c r="EZ69" s="241"/>
      <c r="FA69" s="241"/>
      <c r="FD69" s="590"/>
      <c r="FE69" s="303"/>
      <c r="FF69" s="303"/>
      <c r="FH69" s="304"/>
      <c r="FJ69" s="304"/>
      <c r="FK69" s="102"/>
      <c r="FN69" s="304"/>
      <c r="FO69" s="102"/>
      <c r="FR69" s="303"/>
      <c r="FS69" s="303"/>
      <c r="FT69" s="303"/>
      <c r="FU69" s="441"/>
      <c r="FW69" s="304"/>
      <c r="FZ69" s="1555"/>
      <c r="GA69" s="374" t="s">
        <v>2724</v>
      </c>
      <c r="GB69" s="810">
        <v>0.0019177083333333331</v>
      </c>
      <c r="GC69" s="1533"/>
      <c r="GD69" s="1550"/>
      <c r="GP69" s="102"/>
      <c r="GS69" s="136"/>
      <c r="GT69" s="136"/>
      <c r="GX69" s="304"/>
      <c r="HB69" s="102"/>
      <c r="HC69" s="304"/>
      <c r="HE69" s="304"/>
      <c r="HG69" s="304"/>
      <c r="HH69" s="304"/>
      <c r="HJ69" s="304"/>
      <c r="HK69" s="304"/>
      <c r="HL69" s="304"/>
      <c r="HN69" s="304"/>
      <c r="HO69" s="304"/>
      <c r="HP69" s="304"/>
      <c r="HQ69" s="304"/>
      <c r="HR69" s="304"/>
      <c r="HS69" s="304"/>
      <c r="HT69" s="304"/>
      <c r="HU69" s="304"/>
      <c r="HV69" s="333"/>
      <c r="HW69" s="345"/>
      <c r="IA69" s="322"/>
      <c r="IE69" s="321"/>
      <c r="IF69" s="342"/>
      <c r="IG69" s="388"/>
      <c r="IH69" s="342"/>
      <c r="II69" s="342"/>
      <c r="IJ69" s="342"/>
      <c r="IK69" s="102"/>
      <c r="IL69" s="102"/>
      <c r="IM69" s="102"/>
      <c r="IN69" s="102"/>
      <c r="IO69" s="102"/>
    </row>
    <row r="70" spans="5:249" ht="13.5" customHeight="1">
      <c r="E70" s="103"/>
      <c r="F70" s="103"/>
      <c r="G70" s="103"/>
      <c r="H70" s="103"/>
      <c r="I70" s="103"/>
      <c r="J70" s="103"/>
      <c r="K70" s="103"/>
      <c r="L70" s="103"/>
      <c r="Q70" s="103"/>
      <c r="R70" s="103"/>
      <c r="S70" s="103"/>
      <c r="T70" s="103"/>
      <c r="U70" s="103"/>
      <c r="V70" s="103"/>
      <c r="W70" s="103"/>
      <c r="X70" s="103"/>
      <c r="Z70" s="103"/>
      <c r="AA70" s="103"/>
      <c r="AE70" s="385"/>
      <c r="AF70" s="385"/>
      <c r="AG70" s="385"/>
      <c r="AH70" s="385"/>
      <c r="AP70" s="409" t="s">
        <v>7</v>
      </c>
      <c r="AQ70" s="243" t="s">
        <v>399</v>
      </c>
      <c r="AR70" s="746">
        <v>39</v>
      </c>
      <c r="AS70" s="243" t="s">
        <v>262</v>
      </c>
      <c r="AT70" s="747" t="s">
        <v>42</v>
      </c>
      <c r="AU70" s="103"/>
      <c r="AX70" s="303"/>
      <c r="AY70" s="241"/>
      <c r="BD70" s="241"/>
      <c r="BE70" s="333"/>
      <c r="BF70" s="305"/>
      <c r="BG70" s="305"/>
      <c r="BH70" s="102"/>
      <c r="BM70" s="304"/>
      <c r="BN70" s="304"/>
      <c r="BP70" s="136"/>
      <c r="BQ70" s="409" t="s">
        <v>3245</v>
      </c>
      <c r="BR70" s="243" t="s">
        <v>579</v>
      </c>
      <c r="BS70" s="754" t="s">
        <v>3308</v>
      </c>
      <c r="BT70" s="747" t="s">
        <v>1551</v>
      </c>
      <c r="BU70" s="136"/>
      <c r="BV70" s="136"/>
      <c r="BW70" s="136"/>
      <c r="CK70" s="553"/>
      <c r="CO70" s="554"/>
      <c r="CP70" s="555"/>
      <c r="DG70" s="480" t="s">
        <v>3338</v>
      </c>
      <c r="DH70" s="548" t="s">
        <v>1920</v>
      </c>
      <c r="DI70" s="298" t="s">
        <v>202</v>
      </c>
      <c r="DJ70" s="245">
        <v>9</v>
      </c>
      <c r="DK70" s="244" t="s">
        <v>3243</v>
      </c>
      <c r="DL70" s="244">
        <v>28.7</v>
      </c>
      <c r="DM70" s="246">
        <v>28.7</v>
      </c>
      <c r="DN70" s="558"/>
      <c r="DR70" s="103"/>
      <c r="EO70" s="305"/>
      <c r="ER70" s="241"/>
      <c r="ES70" s="333"/>
      <c r="ET70" s="333"/>
      <c r="EZ70" s="241"/>
      <c r="FA70" s="241"/>
      <c r="FD70" s="590"/>
      <c r="FE70" s="303"/>
      <c r="FF70" s="303"/>
      <c r="FH70" s="304"/>
      <c r="FJ70" s="304"/>
      <c r="FK70" s="102"/>
      <c r="FN70" s="304"/>
      <c r="FO70" s="102"/>
      <c r="FR70" s="303"/>
      <c r="FS70" s="303"/>
      <c r="FT70" s="303"/>
      <c r="FU70" s="441"/>
      <c r="FW70" s="304"/>
      <c r="FZ70" s="1555"/>
      <c r="GA70" s="374" t="s">
        <v>2738</v>
      </c>
      <c r="GB70" s="810">
        <v>0.0020084490740740744</v>
      </c>
      <c r="GC70" s="1533"/>
      <c r="GD70" s="1550"/>
      <c r="GP70" s="102"/>
      <c r="GS70" s="136"/>
      <c r="GT70" s="136"/>
      <c r="GX70" s="304"/>
      <c r="HB70" s="102"/>
      <c r="HC70" s="304"/>
      <c r="HE70" s="304"/>
      <c r="HG70" s="304"/>
      <c r="HH70" s="304"/>
      <c r="HJ70" s="304"/>
      <c r="HK70" s="304"/>
      <c r="HL70" s="304"/>
      <c r="HN70" s="304"/>
      <c r="HO70" s="304"/>
      <c r="HP70" s="304"/>
      <c r="HQ70" s="304"/>
      <c r="HR70" s="304"/>
      <c r="HS70" s="304"/>
      <c r="HT70" s="304"/>
      <c r="HU70" s="304"/>
      <c r="HV70" s="333"/>
      <c r="HW70" s="345"/>
      <c r="IA70" s="322"/>
      <c r="IE70" s="321"/>
      <c r="IF70" s="342"/>
      <c r="IG70" s="388"/>
      <c r="IH70" s="342"/>
      <c r="II70" s="342"/>
      <c r="IJ70" s="342"/>
      <c r="IK70" s="102"/>
      <c r="IL70" s="102"/>
      <c r="IM70" s="102"/>
      <c r="IN70" s="102"/>
      <c r="IO70" s="102"/>
    </row>
    <row r="71" spans="5:249" ht="13.5" customHeight="1" thickBot="1">
      <c r="E71" s="103"/>
      <c r="F71" s="103"/>
      <c r="G71" s="103"/>
      <c r="H71" s="103"/>
      <c r="I71" s="103"/>
      <c r="J71" s="103"/>
      <c r="K71" s="103"/>
      <c r="L71" s="103"/>
      <c r="Q71" s="103"/>
      <c r="R71" s="103"/>
      <c r="S71" s="103"/>
      <c r="T71" s="103"/>
      <c r="U71" s="103"/>
      <c r="V71" s="103"/>
      <c r="W71" s="103"/>
      <c r="X71" s="103"/>
      <c r="Z71" s="103"/>
      <c r="AA71" s="103"/>
      <c r="AE71" s="385"/>
      <c r="AF71" s="385"/>
      <c r="AG71" s="385"/>
      <c r="AH71" s="385"/>
      <c r="AP71" s="488" t="s">
        <v>8</v>
      </c>
      <c r="AQ71" s="266" t="s">
        <v>400</v>
      </c>
      <c r="AR71" s="767">
        <v>60</v>
      </c>
      <c r="AS71" s="266" t="s">
        <v>229</v>
      </c>
      <c r="AT71" s="756" t="s">
        <v>42</v>
      </c>
      <c r="AU71" s="103"/>
      <c r="AX71" s="303"/>
      <c r="AY71" s="241"/>
      <c r="BD71" s="241"/>
      <c r="BE71" s="333"/>
      <c r="BF71" s="305"/>
      <c r="BG71" s="305"/>
      <c r="BH71" s="102"/>
      <c r="BM71" s="304"/>
      <c r="BN71" s="304"/>
      <c r="BP71" s="136"/>
      <c r="BQ71" s="409" t="s">
        <v>3253</v>
      </c>
      <c r="BR71" s="243" t="s">
        <v>580</v>
      </c>
      <c r="BS71" s="243" t="s">
        <v>523</v>
      </c>
      <c r="BT71" s="747" t="s">
        <v>1552</v>
      </c>
      <c r="BU71" s="136"/>
      <c r="BV71" s="136"/>
      <c r="BW71" s="136"/>
      <c r="CK71" s="553"/>
      <c r="CO71" s="554"/>
      <c r="CP71" s="555"/>
      <c r="DG71" s="480" t="s">
        <v>3339</v>
      </c>
      <c r="DH71" s="548" t="s">
        <v>1921</v>
      </c>
      <c r="DI71" s="298" t="s">
        <v>202</v>
      </c>
      <c r="DJ71" s="245">
        <v>12</v>
      </c>
      <c r="DK71" s="244">
        <v>53.08</v>
      </c>
      <c r="DL71" s="244">
        <v>34.58</v>
      </c>
      <c r="DM71" s="246">
        <v>34.58</v>
      </c>
      <c r="DN71" s="549"/>
      <c r="DR71" s="103"/>
      <c r="EG71" s="305"/>
      <c r="ER71" s="241"/>
      <c r="ES71" s="333"/>
      <c r="ET71" s="333"/>
      <c r="EZ71" s="241"/>
      <c r="FA71" s="241"/>
      <c r="FD71" s="590"/>
      <c r="FE71" s="303"/>
      <c r="FF71" s="303"/>
      <c r="FH71" s="304"/>
      <c r="FJ71" s="304"/>
      <c r="FK71" s="102"/>
      <c r="FN71" s="304"/>
      <c r="FO71" s="102"/>
      <c r="FP71" s="240"/>
      <c r="FQ71" s="364"/>
      <c r="FR71" s="363"/>
      <c r="FS71" s="363"/>
      <c r="FT71" s="363"/>
      <c r="FU71" s="441"/>
      <c r="FW71" s="304"/>
      <c r="FZ71" s="1555"/>
      <c r="GA71" s="374" t="s">
        <v>3376</v>
      </c>
      <c r="GB71" s="810">
        <v>0.0020192129629629627</v>
      </c>
      <c r="GC71" s="1533"/>
      <c r="GD71" s="1550"/>
      <c r="GP71" s="102"/>
      <c r="GS71" s="136"/>
      <c r="GT71" s="136"/>
      <c r="GX71" s="304"/>
      <c r="HB71" s="102"/>
      <c r="HC71" s="304"/>
      <c r="HE71" s="304"/>
      <c r="HG71" s="304"/>
      <c r="HH71" s="304"/>
      <c r="HJ71" s="304"/>
      <c r="HK71" s="304"/>
      <c r="HL71" s="304"/>
      <c r="HN71" s="304"/>
      <c r="HO71" s="304"/>
      <c r="HP71" s="304"/>
      <c r="HQ71" s="304"/>
      <c r="HR71" s="304"/>
      <c r="HS71" s="304"/>
      <c r="HT71" s="304"/>
      <c r="HU71" s="304"/>
      <c r="HV71" s="333"/>
      <c r="HW71" s="345"/>
      <c r="IA71" s="322"/>
      <c r="IE71" s="321"/>
      <c r="IF71" s="342"/>
      <c r="IG71" s="388"/>
      <c r="IH71" s="342"/>
      <c r="II71" s="342"/>
      <c r="IJ71" s="342"/>
      <c r="IK71" s="102"/>
      <c r="IL71" s="102"/>
      <c r="IM71" s="102"/>
      <c r="IN71" s="102"/>
      <c r="IO71" s="102"/>
    </row>
    <row r="72" spans="5:249" ht="13.5" customHeight="1">
      <c r="E72" s="103"/>
      <c r="F72" s="103"/>
      <c r="G72" s="103"/>
      <c r="H72" s="103"/>
      <c r="I72" s="103"/>
      <c r="J72" s="103"/>
      <c r="K72" s="103"/>
      <c r="L72" s="103"/>
      <c r="Q72" s="538"/>
      <c r="R72" s="538"/>
      <c r="S72" s="538"/>
      <c r="T72" s="538"/>
      <c r="U72" s="538"/>
      <c r="V72" s="538"/>
      <c r="W72" s="538"/>
      <c r="Z72" s="103"/>
      <c r="AA72" s="103"/>
      <c r="AE72" s="385"/>
      <c r="AF72" s="385"/>
      <c r="AG72" s="385"/>
      <c r="AH72" s="385"/>
      <c r="AP72" s="142"/>
      <c r="AU72" s="103"/>
      <c r="AX72" s="303"/>
      <c r="AY72" s="241"/>
      <c r="BD72" s="241"/>
      <c r="BE72" s="333"/>
      <c r="BF72" s="305"/>
      <c r="BG72" s="305"/>
      <c r="BH72" s="102"/>
      <c r="BM72" s="304"/>
      <c r="BN72" s="304"/>
      <c r="BP72" s="136"/>
      <c r="BQ72" s="409" t="s">
        <v>3250</v>
      </c>
      <c r="BR72" s="243" t="s">
        <v>581</v>
      </c>
      <c r="BS72" s="754" t="s">
        <v>3308</v>
      </c>
      <c r="BT72" s="747" t="s">
        <v>1553</v>
      </c>
      <c r="BU72" s="136"/>
      <c r="BV72" s="136"/>
      <c r="BW72" s="136"/>
      <c r="CK72" s="553"/>
      <c r="CO72" s="554"/>
      <c r="CP72" s="555"/>
      <c r="DG72" s="480" t="s">
        <v>3344</v>
      </c>
      <c r="DH72" s="548" t="s">
        <v>1922</v>
      </c>
      <c r="DI72" s="298" t="s">
        <v>194</v>
      </c>
      <c r="DJ72" s="245">
        <v>5</v>
      </c>
      <c r="DK72" s="244">
        <v>40.33</v>
      </c>
      <c r="DL72" s="244" t="s">
        <v>3243</v>
      </c>
      <c r="DM72" s="246">
        <v>40.33</v>
      </c>
      <c r="DN72" s="558"/>
      <c r="DR72" s="103"/>
      <c r="EG72" s="305"/>
      <c r="EO72" s="305"/>
      <c r="ER72" s="241"/>
      <c r="ES72" s="333"/>
      <c r="ET72" s="333"/>
      <c r="EZ72" s="241"/>
      <c r="FA72" s="241"/>
      <c r="FB72" s="241"/>
      <c r="FC72" s="464"/>
      <c r="FD72" s="303"/>
      <c r="FE72" s="303"/>
      <c r="FF72" s="303"/>
      <c r="FH72" s="304"/>
      <c r="FJ72" s="304"/>
      <c r="FK72" s="102"/>
      <c r="FN72" s="304"/>
      <c r="FO72" s="102"/>
      <c r="FR72" s="303"/>
      <c r="FS72" s="303"/>
      <c r="FT72" s="303"/>
      <c r="FU72" s="441"/>
      <c r="FW72" s="304"/>
      <c r="FZ72" s="1555" t="s">
        <v>3253</v>
      </c>
      <c r="GA72" s="374" t="s">
        <v>3367</v>
      </c>
      <c r="GB72" s="810">
        <v>0.0018225694444444444</v>
      </c>
      <c r="GC72" s="1553" t="s">
        <v>2810</v>
      </c>
      <c r="GD72" s="1549" t="s">
        <v>2811</v>
      </c>
      <c r="GP72" s="102"/>
      <c r="GS72" s="136"/>
      <c r="GT72" s="136"/>
      <c r="GX72" s="304"/>
      <c r="HB72" s="102"/>
      <c r="HC72" s="304"/>
      <c r="HE72" s="304"/>
      <c r="HG72" s="304"/>
      <c r="HH72" s="304"/>
      <c r="HJ72" s="304"/>
      <c r="HK72" s="304"/>
      <c r="HL72" s="304"/>
      <c r="HN72" s="304"/>
      <c r="HO72" s="304"/>
      <c r="HP72" s="304"/>
      <c r="HQ72" s="304"/>
      <c r="HR72" s="304"/>
      <c r="HS72" s="304"/>
      <c r="HT72" s="304"/>
      <c r="HU72" s="304"/>
      <c r="HV72" s="333"/>
      <c r="HW72" s="345"/>
      <c r="IA72" s="322"/>
      <c r="IE72" s="321"/>
      <c r="IF72" s="342"/>
      <c r="IG72" s="388"/>
      <c r="IH72" s="342"/>
      <c r="II72" s="342"/>
      <c r="IJ72" s="342"/>
      <c r="IK72" s="102"/>
      <c r="IL72" s="102"/>
      <c r="IM72" s="102"/>
      <c r="IN72" s="102"/>
      <c r="IO72" s="102"/>
    </row>
    <row r="73" spans="5:193" ht="13.5" customHeight="1" thickBot="1">
      <c r="E73" s="103"/>
      <c r="F73" s="103"/>
      <c r="G73" s="103"/>
      <c r="H73" s="103"/>
      <c r="I73" s="103"/>
      <c r="J73" s="103"/>
      <c r="K73" s="103"/>
      <c r="L73" s="103"/>
      <c r="Q73" s="538"/>
      <c r="R73" s="538"/>
      <c r="S73" s="538"/>
      <c r="T73" s="538"/>
      <c r="U73" s="538"/>
      <c r="V73" s="538"/>
      <c r="W73" s="538"/>
      <c r="AP73" s="142"/>
      <c r="BQ73" s="488" t="s">
        <v>3254</v>
      </c>
      <c r="BR73" s="266" t="s">
        <v>582</v>
      </c>
      <c r="BS73" s="765" t="s">
        <v>3308</v>
      </c>
      <c r="BT73" s="756" t="s">
        <v>1554</v>
      </c>
      <c r="CK73" s="553"/>
      <c r="CO73" s="554"/>
      <c r="CP73" s="555"/>
      <c r="DG73" s="480" t="s">
        <v>3345</v>
      </c>
      <c r="DH73" s="548" t="s">
        <v>1923</v>
      </c>
      <c r="DI73" s="298" t="s">
        <v>194</v>
      </c>
      <c r="DJ73" s="245">
        <v>8</v>
      </c>
      <c r="DK73" s="244" t="s">
        <v>3243</v>
      </c>
      <c r="DL73" s="244" t="s">
        <v>3243</v>
      </c>
      <c r="DM73" s="246" t="s">
        <v>3243</v>
      </c>
      <c r="DN73" s="549"/>
      <c r="EG73" s="305"/>
      <c r="EO73" s="305"/>
      <c r="FC73" s="359"/>
      <c r="FD73" s="303"/>
      <c r="FE73" s="303"/>
      <c r="FF73" s="303"/>
      <c r="FH73" s="304"/>
      <c r="FP73" s="240"/>
      <c r="FQ73" s="364"/>
      <c r="FR73" s="363"/>
      <c r="FS73" s="363"/>
      <c r="FT73" s="363"/>
      <c r="FU73" s="766"/>
      <c r="FW73" s="304"/>
      <c r="FZ73" s="1555"/>
      <c r="GA73" s="374" t="s">
        <v>3368</v>
      </c>
      <c r="GB73" s="810">
        <v>0.0018724537037037036</v>
      </c>
      <c r="GC73" s="1533"/>
      <c r="GD73" s="1550"/>
      <c r="GF73" s="534"/>
      <c r="GG73" s="534"/>
      <c r="GJ73" s="534"/>
      <c r="GK73" s="534"/>
    </row>
    <row r="74" spans="5:193" ht="13.5" customHeight="1">
      <c r="E74" s="103"/>
      <c r="F74" s="103"/>
      <c r="G74" s="103"/>
      <c r="H74" s="103"/>
      <c r="I74" s="103"/>
      <c r="J74" s="103"/>
      <c r="K74" s="103"/>
      <c r="L74" s="103"/>
      <c r="Q74" s="538"/>
      <c r="R74" s="538"/>
      <c r="S74" s="538"/>
      <c r="T74" s="538"/>
      <c r="U74" s="538"/>
      <c r="V74" s="538"/>
      <c r="W74" s="538"/>
      <c r="AP74" s="142"/>
      <c r="BQ74" s="393" t="s">
        <v>583</v>
      </c>
      <c r="BR74" s="394"/>
      <c r="BS74" s="394"/>
      <c r="BT74" s="397" t="s">
        <v>190</v>
      </c>
      <c r="CK74" s="553"/>
      <c r="CO74" s="554"/>
      <c r="CP74" s="555"/>
      <c r="DG74" s="480" t="s">
        <v>3345</v>
      </c>
      <c r="DH74" s="548" t="s">
        <v>1924</v>
      </c>
      <c r="DI74" s="298" t="s">
        <v>202</v>
      </c>
      <c r="DJ74" s="245">
        <v>15</v>
      </c>
      <c r="DK74" s="244" t="s">
        <v>3243</v>
      </c>
      <c r="DL74" s="244" t="s">
        <v>3243</v>
      </c>
      <c r="DM74" s="246" t="s">
        <v>3243</v>
      </c>
      <c r="DO74" s="102"/>
      <c r="DP74" s="102"/>
      <c r="DQ74" s="102"/>
      <c r="EG74" s="305"/>
      <c r="EO74" s="305"/>
      <c r="FC74" s="359"/>
      <c r="FD74" s="303"/>
      <c r="FE74" s="303"/>
      <c r="FF74" s="303"/>
      <c r="FH74" s="304"/>
      <c r="FR74" s="303"/>
      <c r="FS74" s="303"/>
      <c r="FT74" s="303"/>
      <c r="FU74" s="441"/>
      <c r="FW74" s="304"/>
      <c r="FZ74" s="1555"/>
      <c r="GA74" s="374" t="s">
        <v>3375</v>
      </c>
      <c r="GB74" s="810">
        <v>0.0019305555555555554</v>
      </c>
      <c r="GC74" s="1533"/>
      <c r="GD74" s="1550"/>
      <c r="GF74" s="534"/>
      <c r="GG74" s="534"/>
      <c r="GJ74" s="534"/>
      <c r="GK74" s="534"/>
    </row>
    <row r="75" spans="5:193" ht="13.5" customHeight="1">
      <c r="E75" s="103"/>
      <c r="F75" s="103"/>
      <c r="G75" s="103"/>
      <c r="H75" s="103"/>
      <c r="I75" s="103"/>
      <c r="J75" s="103"/>
      <c r="K75" s="103"/>
      <c r="L75" s="103"/>
      <c r="Q75" s="538"/>
      <c r="R75" s="538"/>
      <c r="S75" s="538"/>
      <c r="T75" s="538"/>
      <c r="U75" s="538"/>
      <c r="V75" s="538"/>
      <c r="W75" s="538"/>
      <c r="AP75" s="142"/>
      <c r="BQ75" s="409" t="s">
        <v>3244</v>
      </c>
      <c r="BR75" s="1587" t="s">
        <v>498</v>
      </c>
      <c r="BS75" s="1587"/>
      <c r="BT75" s="768" t="s">
        <v>1555</v>
      </c>
      <c r="CK75" s="553"/>
      <c r="CO75" s="554"/>
      <c r="CP75" s="555"/>
      <c r="DG75" s="480" t="s">
        <v>3345</v>
      </c>
      <c r="DH75" s="548" t="s">
        <v>1925</v>
      </c>
      <c r="DI75" s="298" t="s">
        <v>194</v>
      </c>
      <c r="DJ75" s="245">
        <v>17</v>
      </c>
      <c r="DK75" s="244" t="s">
        <v>3243</v>
      </c>
      <c r="DL75" s="244" t="s">
        <v>3243</v>
      </c>
      <c r="DM75" s="246" t="s">
        <v>3243</v>
      </c>
      <c r="DO75" s="102"/>
      <c r="DP75" s="102"/>
      <c r="DQ75" s="102"/>
      <c r="EG75" s="305"/>
      <c r="EO75" s="305"/>
      <c r="FR75" s="303"/>
      <c r="FS75" s="303"/>
      <c r="FT75" s="303"/>
      <c r="FU75" s="441"/>
      <c r="FW75" s="304"/>
      <c r="FZ75" s="1555"/>
      <c r="GA75" s="374" t="s">
        <v>112</v>
      </c>
      <c r="GB75" s="810">
        <v>0.0022062500000000003</v>
      </c>
      <c r="GC75" s="1533"/>
      <c r="GD75" s="1550"/>
      <c r="GF75" s="534"/>
      <c r="GG75" s="534"/>
      <c r="GJ75" s="534"/>
      <c r="GK75" s="534"/>
    </row>
    <row r="76" spans="5:189" ht="13.5" customHeight="1">
      <c r="E76" s="103"/>
      <c r="F76" s="103"/>
      <c r="G76" s="103"/>
      <c r="H76" s="103"/>
      <c r="I76" s="103"/>
      <c r="J76" s="103"/>
      <c r="K76" s="103"/>
      <c r="L76" s="103"/>
      <c r="Q76" s="538"/>
      <c r="R76" s="538"/>
      <c r="S76" s="538"/>
      <c r="T76" s="538"/>
      <c r="U76" s="538"/>
      <c r="V76" s="538"/>
      <c r="W76" s="538"/>
      <c r="AP76" s="142"/>
      <c r="BQ76" s="409" t="s">
        <v>3248</v>
      </c>
      <c r="BR76" s="1587" t="s">
        <v>500</v>
      </c>
      <c r="BS76" s="1587"/>
      <c r="BT76" s="768" t="s">
        <v>1556</v>
      </c>
      <c r="CK76" s="553"/>
      <c r="CO76" s="554"/>
      <c r="CP76" s="555"/>
      <c r="DG76" s="480" t="s">
        <v>3345</v>
      </c>
      <c r="DH76" s="548" t="s">
        <v>1926</v>
      </c>
      <c r="DI76" s="298" t="s">
        <v>198</v>
      </c>
      <c r="DJ76" s="245">
        <v>19</v>
      </c>
      <c r="DK76" s="244" t="s">
        <v>3243</v>
      </c>
      <c r="DL76" s="244" t="s">
        <v>3243</v>
      </c>
      <c r="DM76" s="246" t="s">
        <v>3243</v>
      </c>
      <c r="DO76" s="102"/>
      <c r="DP76" s="102"/>
      <c r="DQ76" s="102"/>
      <c r="EG76" s="305"/>
      <c r="EO76" s="305"/>
      <c r="FR76" s="303"/>
      <c r="FS76" s="303"/>
      <c r="FT76" s="303"/>
      <c r="FU76" s="766"/>
      <c r="FW76" s="304"/>
      <c r="FZ76" s="1555" t="s">
        <v>3250</v>
      </c>
      <c r="GA76" s="374" t="s">
        <v>2705</v>
      </c>
      <c r="GB76" s="810">
        <v>0.0018104166666666668</v>
      </c>
      <c r="GC76" s="1553" t="s">
        <v>2706</v>
      </c>
      <c r="GD76" s="1549" t="s">
        <v>2812</v>
      </c>
      <c r="GF76" s="534"/>
      <c r="GG76" s="534"/>
    </row>
    <row r="77" spans="5:192" ht="13.5" customHeight="1">
      <c r="E77" s="103"/>
      <c r="F77" s="103"/>
      <c r="G77" s="103"/>
      <c r="H77" s="103"/>
      <c r="I77" s="103"/>
      <c r="J77" s="103"/>
      <c r="K77" s="103"/>
      <c r="L77" s="103"/>
      <c r="Q77" s="538"/>
      <c r="R77" s="538"/>
      <c r="S77" s="538"/>
      <c r="T77" s="538"/>
      <c r="U77" s="538"/>
      <c r="V77" s="538"/>
      <c r="W77" s="538"/>
      <c r="AP77" s="142"/>
      <c r="BQ77" s="409" t="s">
        <v>3247</v>
      </c>
      <c r="BR77" s="1587" t="s">
        <v>502</v>
      </c>
      <c r="BS77" s="1559"/>
      <c r="BT77" s="413" t="s">
        <v>1557</v>
      </c>
      <c r="CK77" s="553"/>
      <c r="CO77" s="554"/>
      <c r="CP77" s="555"/>
      <c r="DG77" s="480" t="s">
        <v>3345</v>
      </c>
      <c r="DH77" s="548" t="s">
        <v>1927</v>
      </c>
      <c r="DI77" s="298" t="s">
        <v>1820</v>
      </c>
      <c r="DJ77" s="245" t="s">
        <v>1934</v>
      </c>
      <c r="DK77" s="244" t="s">
        <v>3243</v>
      </c>
      <c r="DL77" s="244" t="s">
        <v>3243</v>
      </c>
      <c r="DM77" s="246" t="s">
        <v>3243</v>
      </c>
      <c r="DO77" s="102"/>
      <c r="DP77" s="102"/>
      <c r="DQ77" s="102"/>
      <c r="EG77" s="305"/>
      <c r="EO77" s="305"/>
      <c r="FR77" s="303"/>
      <c r="FS77" s="303"/>
      <c r="FT77" s="303"/>
      <c r="FU77" s="766"/>
      <c r="FW77" s="304"/>
      <c r="FZ77" s="1555"/>
      <c r="GA77" s="374" t="s">
        <v>2736</v>
      </c>
      <c r="GB77" s="810">
        <v>0.0020010416666666666</v>
      </c>
      <c r="GC77" s="1533"/>
      <c r="GD77" s="1550"/>
      <c r="GF77" s="534"/>
      <c r="GG77" s="534"/>
      <c r="GJ77" s="534"/>
    </row>
    <row r="78" spans="5:192" ht="13.5" customHeight="1" thickBot="1">
      <c r="E78" s="103"/>
      <c r="F78" s="103"/>
      <c r="G78" s="103"/>
      <c r="H78" s="103"/>
      <c r="I78" s="103"/>
      <c r="J78" s="103"/>
      <c r="K78" s="103"/>
      <c r="L78" s="103"/>
      <c r="U78" s="559"/>
      <c r="BQ78" s="409" t="s">
        <v>3245</v>
      </c>
      <c r="BR78" s="1587" t="s">
        <v>514</v>
      </c>
      <c r="BS78" s="1559"/>
      <c r="BT78" s="413" t="s">
        <v>1558</v>
      </c>
      <c r="CK78" s="553"/>
      <c r="CO78" s="554"/>
      <c r="CP78" s="555"/>
      <c r="DG78" s="514" t="s">
        <v>3327</v>
      </c>
      <c r="DH78" s="560" t="s">
        <v>1828</v>
      </c>
      <c r="DI78" s="301" t="s">
        <v>1823</v>
      </c>
      <c r="DJ78" s="260" t="s">
        <v>1935</v>
      </c>
      <c r="DK78" s="261" t="s">
        <v>3243</v>
      </c>
      <c r="DL78" s="261" t="s">
        <v>1653</v>
      </c>
      <c r="DM78" s="262" t="s">
        <v>3243</v>
      </c>
      <c r="DO78" s="102"/>
      <c r="DP78" s="102"/>
      <c r="DQ78" s="102"/>
      <c r="EO78" s="305"/>
      <c r="FR78" s="303"/>
      <c r="FS78" s="303"/>
      <c r="FT78" s="303"/>
      <c r="FU78" s="766"/>
      <c r="FW78" s="304"/>
      <c r="FZ78" s="1555"/>
      <c r="GA78" s="374" t="s">
        <v>2743</v>
      </c>
      <c r="GB78" s="810">
        <v>0.002147337962962963</v>
      </c>
      <c r="GC78" s="1533"/>
      <c r="GD78" s="1550"/>
      <c r="GF78" s="534"/>
      <c r="GG78" s="534"/>
      <c r="GJ78" s="534"/>
    </row>
    <row r="79" spans="5:192" ht="13.5" customHeight="1" thickBot="1">
      <c r="E79" s="103"/>
      <c r="F79" s="103"/>
      <c r="G79" s="103"/>
      <c r="H79" s="103"/>
      <c r="I79" s="103"/>
      <c r="J79" s="103"/>
      <c r="K79" s="103"/>
      <c r="L79" s="103"/>
      <c r="U79" s="559"/>
      <c r="BQ79" s="409" t="s">
        <v>3253</v>
      </c>
      <c r="BR79" s="1587" t="s">
        <v>510</v>
      </c>
      <c r="BS79" s="1559"/>
      <c r="BT79" s="413" t="s">
        <v>1559</v>
      </c>
      <c r="CK79" s="553"/>
      <c r="CO79" s="554"/>
      <c r="CP79" s="555"/>
      <c r="DO79" s="102"/>
      <c r="DP79" s="102"/>
      <c r="DQ79" s="102"/>
      <c r="FR79" s="303"/>
      <c r="FS79" s="303"/>
      <c r="FT79" s="303"/>
      <c r="FU79" s="766"/>
      <c r="FW79" s="304"/>
      <c r="FZ79" s="1555"/>
      <c r="GA79" s="374" t="s">
        <v>2745</v>
      </c>
      <c r="GB79" s="810">
        <v>0.002167013888888889</v>
      </c>
      <c r="GC79" s="1533"/>
      <c r="GD79" s="1550"/>
      <c r="GF79" s="534"/>
      <c r="GG79" s="534"/>
      <c r="GJ79" s="534"/>
    </row>
    <row r="80" spans="5:193" ht="13.5" customHeight="1">
      <c r="E80" s="103"/>
      <c r="F80" s="103"/>
      <c r="G80" s="103"/>
      <c r="H80" s="103"/>
      <c r="I80" s="103"/>
      <c r="J80" s="103"/>
      <c r="K80" s="103"/>
      <c r="L80" s="103"/>
      <c r="U80" s="559"/>
      <c r="BQ80" s="409" t="s">
        <v>3250</v>
      </c>
      <c r="BR80" s="1587" t="s">
        <v>530</v>
      </c>
      <c r="BS80" s="1559"/>
      <c r="BT80" s="413" t="s">
        <v>1560</v>
      </c>
      <c r="CK80" s="553"/>
      <c r="CO80" s="554"/>
      <c r="CP80" s="555"/>
      <c r="DG80" s="545" t="s">
        <v>1903</v>
      </c>
      <c r="DH80" s="295"/>
      <c r="DI80" s="295"/>
      <c r="DJ80" s="546"/>
      <c r="DK80" s="335"/>
      <c r="DL80" s="546"/>
      <c r="DM80" s="258" t="s">
        <v>190</v>
      </c>
      <c r="DO80" s="102"/>
      <c r="DP80" s="102"/>
      <c r="DQ80" s="102"/>
      <c r="FR80" s="303"/>
      <c r="FS80" s="303"/>
      <c r="FT80" s="303"/>
      <c r="FU80" s="441"/>
      <c r="FW80" s="304"/>
      <c r="FZ80" s="1555" t="s">
        <v>3254</v>
      </c>
      <c r="GA80" s="811" t="s">
        <v>76</v>
      </c>
      <c r="GB80" s="810">
        <v>0.0018680555555555553</v>
      </c>
      <c r="GC80" s="1552" t="s">
        <v>2813</v>
      </c>
      <c r="GD80" s="1549" t="s">
        <v>2814</v>
      </c>
      <c r="GF80" s="534"/>
      <c r="GG80" s="534"/>
      <c r="GJ80" s="534"/>
      <c r="GK80" s="534"/>
    </row>
    <row r="81" spans="5:193" ht="13.5" customHeight="1">
      <c r="E81" s="103"/>
      <c r="F81" s="103"/>
      <c r="G81" s="103"/>
      <c r="H81" s="103"/>
      <c r="I81" s="103"/>
      <c r="J81" s="103"/>
      <c r="K81" s="103"/>
      <c r="L81" s="103"/>
      <c r="U81" s="559"/>
      <c r="BQ81" s="409" t="s">
        <v>3254</v>
      </c>
      <c r="BR81" s="1587" t="s">
        <v>525</v>
      </c>
      <c r="BS81" s="1559"/>
      <c r="BT81" s="413" t="s">
        <v>1561</v>
      </c>
      <c r="CK81" s="553"/>
      <c r="CO81" s="554"/>
      <c r="CP81" s="555"/>
      <c r="DG81" s="480" t="s">
        <v>3244</v>
      </c>
      <c r="DH81" s="561" t="s">
        <v>1847</v>
      </c>
      <c r="DI81" s="562" t="s">
        <v>227</v>
      </c>
      <c r="DJ81" s="563" t="s">
        <v>1863</v>
      </c>
      <c r="DK81" s="244">
        <v>25.43</v>
      </c>
      <c r="DL81" s="244">
        <v>19.9</v>
      </c>
      <c r="DM81" s="246">
        <v>19.9</v>
      </c>
      <c r="DO81" s="102"/>
      <c r="DP81" s="102"/>
      <c r="DQ81" s="102"/>
      <c r="FR81" s="303"/>
      <c r="FS81" s="303"/>
      <c r="FT81" s="303"/>
      <c r="FU81" s="441"/>
      <c r="FW81" s="304"/>
      <c r="FZ81" s="1555"/>
      <c r="GA81" s="374" t="s">
        <v>87</v>
      </c>
      <c r="GB81" s="810">
        <v>0.002127314814814815</v>
      </c>
      <c r="GC81" s="1533"/>
      <c r="GD81" s="1550"/>
      <c r="GF81" s="534"/>
      <c r="GG81" s="534"/>
      <c r="GJ81" s="534"/>
      <c r="GK81" s="534"/>
    </row>
    <row r="82" spans="5:193" ht="13.5" customHeight="1">
      <c r="E82" s="103"/>
      <c r="F82" s="103"/>
      <c r="G82" s="103"/>
      <c r="H82" s="103"/>
      <c r="I82" s="103"/>
      <c r="J82" s="103"/>
      <c r="K82" s="103"/>
      <c r="L82" s="103"/>
      <c r="U82" s="559"/>
      <c r="BQ82" s="409" t="s">
        <v>3251</v>
      </c>
      <c r="BR82" s="1587" t="s">
        <v>512</v>
      </c>
      <c r="BS82" s="1559"/>
      <c r="BT82" s="413" t="s">
        <v>1562</v>
      </c>
      <c r="CK82" s="553"/>
      <c r="CO82" s="554"/>
      <c r="CP82" s="555"/>
      <c r="DG82" s="480" t="s">
        <v>3248</v>
      </c>
      <c r="DH82" s="561" t="s">
        <v>1848</v>
      </c>
      <c r="DI82" s="562" t="s">
        <v>1575</v>
      </c>
      <c r="DJ82" s="563" t="s">
        <v>1864</v>
      </c>
      <c r="DK82" s="244">
        <v>22.58</v>
      </c>
      <c r="DL82" s="244">
        <v>21.13</v>
      </c>
      <c r="DM82" s="246">
        <v>21.13</v>
      </c>
      <c r="DO82" s="102"/>
      <c r="DP82" s="102"/>
      <c r="DQ82" s="102"/>
      <c r="FR82" s="303"/>
      <c r="FS82" s="303"/>
      <c r="FT82" s="303"/>
      <c r="FU82" s="766"/>
      <c r="FW82" s="304"/>
      <c r="FZ82" s="1555"/>
      <c r="GA82" s="374" t="s">
        <v>2755</v>
      </c>
      <c r="GB82" s="810">
        <v>0.002311226851851852</v>
      </c>
      <c r="GC82" s="1533"/>
      <c r="GD82" s="1550"/>
      <c r="GF82" s="534"/>
      <c r="GG82" s="534"/>
      <c r="GJ82" s="534"/>
      <c r="GK82" s="534"/>
    </row>
    <row r="83" spans="5:193" ht="13.5" customHeight="1">
      <c r="E83" s="103"/>
      <c r="F83" s="103"/>
      <c r="G83" s="103"/>
      <c r="H83" s="103"/>
      <c r="I83" s="103"/>
      <c r="J83" s="103"/>
      <c r="K83" s="103"/>
      <c r="L83" s="103"/>
      <c r="U83" s="559"/>
      <c r="BQ83" s="409" t="s">
        <v>3255</v>
      </c>
      <c r="BR83" s="1587" t="s">
        <v>523</v>
      </c>
      <c r="BS83" s="1559"/>
      <c r="BT83" s="413" t="s">
        <v>1563</v>
      </c>
      <c r="CK83" s="553"/>
      <c r="CO83" s="554"/>
      <c r="CP83" s="555"/>
      <c r="DG83" s="480" t="s">
        <v>3247</v>
      </c>
      <c r="DH83" s="561" t="s">
        <v>1866</v>
      </c>
      <c r="DI83" s="562" t="s">
        <v>200</v>
      </c>
      <c r="DJ83" s="563" t="s">
        <v>1865</v>
      </c>
      <c r="DK83" s="244">
        <v>21.18</v>
      </c>
      <c r="DL83" s="244" t="s">
        <v>1890</v>
      </c>
      <c r="DM83" s="246">
        <v>21.18</v>
      </c>
      <c r="DO83" s="102"/>
      <c r="DP83" s="102"/>
      <c r="DQ83" s="102"/>
      <c r="FR83" s="303"/>
      <c r="FS83" s="303"/>
      <c r="FT83" s="303"/>
      <c r="FU83" s="766"/>
      <c r="FW83" s="304"/>
      <c r="FZ83" s="1555"/>
      <c r="GA83" s="374" t="s">
        <v>102</v>
      </c>
      <c r="GB83" s="810">
        <v>0.002366087962962963</v>
      </c>
      <c r="GC83" s="1533"/>
      <c r="GD83" s="1550"/>
      <c r="GF83" s="534"/>
      <c r="GG83" s="534"/>
      <c r="GJ83" s="534"/>
      <c r="GK83" s="534"/>
    </row>
    <row r="84" spans="5:189" ht="13.5" customHeight="1">
      <c r="E84" s="103"/>
      <c r="F84" s="103"/>
      <c r="G84" s="103"/>
      <c r="H84" s="103"/>
      <c r="I84" s="103"/>
      <c r="J84" s="103"/>
      <c r="K84" s="103"/>
      <c r="L84" s="103"/>
      <c r="U84" s="559"/>
      <c r="BQ84" s="409" t="s">
        <v>3249</v>
      </c>
      <c r="BR84" s="1587" t="s">
        <v>533</v>
      </c>
      <c r="BS84" s="1559"/>
      <c r="BT84" s="413" t="s">
        <v>1564</v>
      </c>
      <c r="DG84" s="480" t="s">
        <v>3245</v>
      </c>
      <c r="DH84" s="367" t="s">
        <v>1867</v>
      </c>
      <c r="DI84" s="562" t="s">
        <v>200</v>
      </c>
      <c r="DJ84" s="491">
        <v>1</v>
      </c>
      <c r="DK84" s="244">
        <v>21.85</v>
      </c>
      <c r="DL84" s="244" t="s">
        <v>1890</v>
      </c>
      <c r="DM84" s="246">
        <v>21.85</v>
      </c>
      <c r="DO84" s="102"/>
      <c r="DP84" s="102"/>
      <c r="DQ84" s="102"/>
      <c r="FR84" s="303"/>
      <c r="FS84" s="303"/>
      <c r="FT84" s="303"/>
      <c r="FU84" s="441"/>
      <c r="FW84" s="304"/>
      <c r="FZ84" s="1555" t="s">
        <v>3251</v>
      </c>
      <c r="GA84" s="374" t="s">
        <v>2730</v>
      </c>
      <c r="GB84" s="810">
        <v>0.0019778935185185186</v>
      </c>
      <c r="GC84" s="1553" t="s">
        <v>1629</v>
      </c>
      <c r="GD84" s="1549" t="s">
        <v>3243</v>
      </c>
      <c r="GF84" s="534"/>
      <c r="GG84" s="534"/>
    </row>
    <row r="85" spans="5:192" ht="13.5" customHeight="1">
      <c r="E85" s="103"/>
      <c r="F85" s="103"/>
      <c r="G85" s="103"/>
      <c r="H85" s="103"/>
      <c r="I85" s="103"/>
      <c r="J85" s="103"/>
      <c r="K85" s="103"/>
      <c r="L85" s="103"/>
      <c r="U85" s="559"/>
      <c r="BQ85" s="409" t="s">
        <v>3246</v>
      </c>
      <c r="BR85" s="1587" t="s">
        <v>520</v>
      </c>
      <c r="BS85" s="1559"/>
      <c r="BT85" s="413" t="s">
        <v>1565</v>
      </c>
      <c r="DG85" s="480" t="s">
        <v>3253</v>
      </c>
      <c r="DH85" s="367" t="s">
        <v>1849</v>
      </c>
      <c r="DI85" s="562" t="s">
        <v>196</v>
      </c>
      <c r="DJ85" s="491" t="s">
        <v>1868</v>
      </c>
      <c r="DK85" s="244">
        <v>24.6</v>
      </c>
      <c r="DL85" s="244">
        <v>21.97</v>
      </c>
      <c r="DM85" s="246">
        <v>21.97</v>
      </c>
      <c r="DO85" s="102"/>
      <c r="DP85" s="102"/>
      <c r="DQ85" s="102"/>
      <c r="FR85" s="303"/>
      <c r="FS85" s="303"/>
      <c r="FT85" s="303"/>
      <c r="FU85" s="441"/>
      <c r="FW85" s="304"/>
      <c r="FZ85" s="1555"/>
      <c r="GA85" s="374" t="s">
        <v>2775</v>
      </c>
      <c r="GB85" s="810">
        <v>0.002439236111111111</v>
      </c>
      <c r="GC85" s="1533"/>
      <c r="GD85" s="1550"/>
      <c r="GF85" s="534"/>
      <c r="GG85" s="534"/>
      <c r="GJ85" s="534"/>
    </row>
    <row r="86" spans="5:192" ht="13.5" customHeight="1">
      <c r="E86" s="103"/>
      <c r="F86" s="103"/>
      <c r="G86" s="103"/>
      <c r="H86" s="103"/>
      <c r="I86" s="103"/>
      <c r="J86" s="103"/>
      <c r="K86" s="103"/>
      <c r="L86" s="103"/>
      <c r="U86" s="559"/>
      <c r="BQ86" s="409" t="s">
        <v>3260</v>
      </c>
      <c r="BR86" s="1587" t="s">
        <v>516</v>
      </c>
      <c r="BS86" s="1559"/>
      <c r="BT86" s="413" t="s">
        <v>1566</v>
      </c>
      <c r="DG86" s="480" t="s">
        <v>3250</v>
      </c>
      <c r="DH86" s="367" t="s">
        <v>1897</v>
      </c>
      <c r="DI86" s="562" t="s">
        <v>1891</v>
      </c>
      <c r="DJ86" s="491">
        <v>14</v>
      </c>
      <c r="DK86" s="244">
        <v>22.49</v>
      </c>
      <c r="DL86" s="244">
        <v>22.03</v>
      </c>
      <c r="DM86" s="246">
        <v>22.03</v>
      </c>
      <c r="DO86" s="102"/>
      <c r="DP86" s="102"/>
      <c r="DQ86" s="102"/>
      <c r="FR86" s="303"/>
      <c r="FS86" s="303"/>
      <c r="FT86" s="303"/>
      <c r="FU86" s="766"/>
      <c r="FW86" s="304"/>
      <c r="FZ86" s="1555"/>
      <c r="GA86" s="374" t="s">
        <v>1649</v>
      </c>
      <c r="GB86" s="810">
        <v>0.003085185185185185</v>
      </c>
      <c r="GC86" s="1533"/>
      <c r="GD86" s="1550"/>
      <c r="GF86" s="534"/>
      <c r="GG86" s="534"/>
      <c r="GJ86" s="534"/>
    </row>
    <row r="87" spans="5:192" ht="13.5" customHeight="1" thickBot="1">
      <c r="E87" s="103"/>
      <c r="F87" s="103"/>
      <c r="G87" s="103"/>
      <c r="H87" s="103"/>
      <c r="I87" s="103"/>
      <c r="J87" s="103"/>
      <c r="K87" s="103"/>
      <c r="L87" s="103"/>
      <c r="U87" s="559"/>
      <c r="BQ87" s="409" t="s">
        <v>3325</v>
      </c>
      <c r="BR87" s="1587" t="s">
        <v>548</v>
      </c>
      <c r="BS87" s="1559"/>
      <c r="BT87" s="413" t="s">
        <v>1567</v>
      </c>
      <c r="DG87" s="480" t="s">
        <v>3254</v>
      </c>
      <c r="DH87" s="367" t="s">
        <v>1869</v>
      </c>
      <c r="DI87" s="562" t="s">
        <v>1892</v>
      </c>
      <c r="DJ87" s="491">
        <v>7</v>
      </c>
      <c r="DK87" s="244">
        <v>22.12</v>
      </c>
      <c r="DL87" s="244">
        <v>22.23</v>
      </c>
      <c r="DM87" s="246">
        <v>22.12</v>
      </c>
      <c r="DO87" s="102"/>
      <c r="DP87" s="102"/>
      <c r="DQ87" s="102"/>
      <c r="FR87" s="303"/>
      <c r="FS87" s="303"/>
      <c r="FT87" s="303"/>
      <c r="FU87" s="441"/>
      <c r="FW87" s="304"/>
      <c r="FZ87" s="1556"/>
      <c r="GA87" s="377" t="s">
        <v>2815</v>
      </c>
      <c r="GB87" s="812" t="s">
        <v>3243</v>
      </c>
      <c r="GC87" s="1554"/>
      <c r="GD87" s="1551"/>
      <c r="GF87" s="534"/>
      <c r="GG87" s="534"/>
      <c r="GJ87" s="534"/>
    </row>
    <row r="88" spans="5:192" ht="13.5" customHeight="1">
      <c r="E88" s="103"/>
      <c r="F88" s="103"/>
      <c r="G88" s="103"/>
      <c r="H88" s="103"/>
      <c r="I88" s="103"/>
      <c r="J88" s="103"/>
      <c r="K88" s="103"/>
      <c r="L88" s="103"/>
      <c r="U88" s="559"/>
      <c r="BQ88" s="409" t="s">
        <v>3252</v>
      </c>
      <c r="BR88" s="1587" t="s">
        <v>555</v>
      </c>
      <c r="BS88" s="1559"/>
      <c r="BT88" s="413" t="s">
        <v>1568</v>
      </c>
      <c r="DG88" s="480" t="s">
        <v>3251</v>
      </c>
      <c r="DH88" s="367" t="s">
        <v>1850</v>
      </c>
      <c r="DI88" s="562" t="s">
        <v>1893</v>
      </c>
      <c r="DJ88" s="491" t="s">
        <v>1870</v>
      </c>
      <c r="DK88" s="244">
        <v>22.67</v>
      </c>
      <c r="DL88" s="244">
        <v>22.2</v>
      </c>
      <c r="DM88" s="246">
        <v>22.2</v>
      </c>
      <c r="DO88" s="102"/>
      <c r="DP88" s="102"/>
      <c r="DQ88" s="102"/>
      <c r="FR88" s="303"/>
      <c r="FS88" s="303"/>
      <c r="FT88" s="303"/>
      <c r="FU88" s="441"/>
      <c r="FW88" s="304"/>
      <c r="GJ88" s="534">
        <v>51</v>
      </c>
    </row>
    <row r="89" spans="5:179" ht="13.5" customHeight="1" thickBot="1">
      <c r="E89" s="103"/>
      <c r="F89" s="103"/>
      <c r="G89" s="103"/>
      <c r="H89" s="103"/>
      <c r="I89" s="103"/>
      <c r="J89" s="103"/>
      <c r="K89" s="103"/>
      <c r="L89" s="103"/>
      <c r="U89" s="559"/>
      <c r="BQ89" s="564" t="s">
        <v>3336</v>
      </c>
      <c r="BR89" s="1599" t="s">
        <v>559</v>
      </c>
      <c r="BS89" s="1600"/>
      <c r="BT89" s="262" t="s">
        <v>3243</v>
      </c>
      <c r="DG89" s="480" t="s">
        <v>3255</v>
      </c>
      <c r="DH89" s="561" t="s">
        <v>1872</v>
      </c>
      <c r="DI89" s="562" t="s">
        <v>1891</v>
      </c>
      <c r="DJ89" s="563" t="s">
        <v>1871</v>
      </c>
      <c r="DK89" s="244">
        <v>30.62</v>
      </c>
      <c r="DL89" s="244">
        <v>22.44</v>
      </c>
      <c r="DM89" s="246">
        <v>22.44</v>
      </c>
      <c r="DO89" s="102"/>
      <c r="DP89" s="102"/>
      <c r="DQ89" s="102"/>
      <c r="FR89" s="303"/>
      <c r="FS89" s="303"/>
      <c r="FT89" s="303"/>
      <c r="FU89" s="766"/>
      <c r="FW89" s="304"/>
    </row>
    <row r="90" spans="5:179" ht="13.5" customHeight="1">
      <c r="E90" s="103"/>
      <c r="F90" s="103"/>
      <c r="G90" s="103"/>
      <c r="H90" s="103"/>
      <c r="I90" s="103"/>
      <c r="J90" s="103"/>
      <c r="K90" s="103"/>
      <c r="L90" s="103"/>
      <c r="U90" s="559"/>
      <c r="DG90" s="495" t="s">
        <v>3249</v>
      </c>
      <c r="DH90" s="565" t="s">
        <v>1874</v>
      </c>
      <c r="DI90" s="566" t="s">
        <v>1892</v>
      </c>
      <c r="DJ90" s="567" t="s">
        <v>1873</v>
      </c>
      <c r="DK90" s="264">
        <v>23</v>
      </c>
      <c r="DL90" s="264">
        <v>23.25</v>
      </c>
      <c r="DM90" s="265">
        <v>23</v>
      </c>
      <c r="DO90" s="102"/>
      <c r="DP90" s="102"/>
      <c r="DQ90" s="102"/>
      <c r="FR90" s="303"/>
      <c r="FS90" s="303"/>
      <c r="FT90" s="303"/>
      <c r="FU90" s="441"/>
      <c r="FW90" s="304"/>
    </row>
    <row r="91" spans="5:179" ht="13.5" customHeight="1">
      <c r="E91" s="538"/>
      <c r="F91" s="538"/>
      <c r="G91" s="538"/>
      <c r="H91" s="538"/>
      <c r="I91" s="538"/>
      <c r="U91" s="559"/>
      <c r="DG91" s="495" t="s">
        <v>3246</v>
      </c>
      <c r="DH91" s="565" t="s">
        <v>1876</v>
      </c>
      <c r="DI91" s="566" t="s">
        <v>1892</v>
      </c>
      <c r="DJ91" s="567" t="s">
        <v>1875</v>
      </c>
      <c r="DK91" s="264">
        <v>27.75</v>
      </c>
      <c r="DL91" s="264">
        <v>23.01</v>
      </c>
      <c r="DM91" s="265">
        <v>23.01</v>
      </c>
      <c r="DO91" s="102"/>
      <c r="DP91" s="102"/>
      <c r="DQ91" s="102"/>
      <c r="FR91" s="303"/>
      <c r="FS91" s="303"/>
      <c r="FT91" s="303"/>
      <c r="FU91" s="441"/>
      <c r="FW91" s="304"/>
    </row>
    <row r="92" spans="5:179" ht="13.5" customHeight="1">
      <c r="E92" s="538"/>
      <c r="F92" s="538"/>
      <c r="G92" s="538"/>
      <c r="H92" s="538"/>
      <c r="I92" s="538"/>
      <c r="U92" s="559"/>
      <c r="DG92" s="480" t="s">
        <v>3260</v>
      </c>
      <c r="DH92" s="561" t="s">
        <v>1878</v>
      </c>
      <c r="DI92" s="562" t="s">
        <v>1891</v>
      </c>
      <c r="DJ92" s="563" t="s">
        <v>1877</v>
      </c>
      <c r="DK92" s="244">
        <v>25.21</v>
      </c>
      <c r="DL92" s="244">
        <v>23.19</v>
      </c>
      <c r="DM92" s="246">
        <v>23.19</v>
      </c>
      <c r="DO92" s="102"/>
      <c r="DP92" s="102"/>
      <c r="DQ92" s="102"/>
      <c r="FQ92" s="364"/>
      <c r="FR92" s="363"/>
      <c r="FS92" s="363"/>
      <c r="FT92" s="363"/>
      <c r="FU92" s="441"/>
      <c r="FW92" s="304"/>
    </row>
    <row r="93" spans="5:179" ht="13.5" customHeight="1">
      <c r="E93" s="538"/>
      <c r="F93" s="538"/>
      <c r="G93" s="538"/>
      <c r="H93" s="538"/>
      <c r="I93" s="538"/>
      <c r="U93" s="559"/>
      <c r="DG93" s="480" t="s">
        <v>3325</v>
      </c>
      <c r="DH93" s="561" t="s">
        <v>1880</v>
      </c>
      <c r="DI93" s="562" t="s">
        <v>1892</v>
      </c>
      <c r="DJ93" s="563" t="s">
        <v>1879</v>
      </c>
      <c r="DK93" s="244">
        <v>25.3</v>
      </c>
      <c r="DL93" s="244">
        <v>24.6</v>
      </c>
      <c r="DM93" s="246">
        <v>24.6</v>
      </c>
      <c r="DO93" s="102"/>
      <c r="DP93" s="102"/>
      <c r="DQ93" s="102"/>
      <c r="FR93" s="303"/>
      <c r="FS93" s="303"/>
      <c r="FT93" s="303"/>
      <c r="FU93" s="441"/>
      <c r="FW93" s="304"/>
    </row>
    <row r="94" spans="5:179" ht="13.5" customHeight="1">
      <c r="E94" s="538"/>
      <c r="F94" s="538"/>
      <c r="G94" s="538"/>
      <c r="H94" s="538"/>
      <c r="I94" s="538"/>
      <c r="U94" s="559"/>
      <c r="DG94" s="480" t="s">
        <v>3252</v>
      </c>
      <c r="DH94" s="548" t="s">
        <v>1853</v>
      </c>
      <c r="DI94" s="353" t="s">
        <v>1895</v>
      </c>
      <c r="DJ94" s="491" t="s">
        <v>1881</v>
      </c>
      <c r="DK94" s="244">
        <v>24.63</v>
      </c>
      <c r="DL94" s="244">
        <v>24.96</v>
      </c>
      <c r="DM94" s="246">
        <v>24.63</v>
      </c>
      <c r="DO94" s="102"/>
      <c r="DP94" s="102"/>
      <c r="DQ94" s="102"/>
      <c r="FR94" s="303"/>
      <c r="FS94" s="303"/>
      <c r="FT94" s="303"/>
      <c r="FU94" s="441"/>
      <c r="FW94" s="304"/>
    </row>
    <row r="95" spans="5:179" ht="13.5" customHeight="1">
      <c r="E95" s="538"/>
      <c r="F95" s="538"/>
      <c r="G95" s="538"/>
      <c r="H95" s="538"/>
      <c r="I95" s="538"/>
      <c r="U95" s="559"/>
      <c r="DG95" s="480" t="s">
        <v>3336</v>
      </c>
      <c r="DH95" s="548" t="s">
        <v>1898</v>
      </c>
      <c r="DI95" s="562" t="s">
        <v>1891</v>
      </c>
      <c r="DJ95" s="491">
        <v>4</v>
      </c>
      <c r="DK95" s="244">
        <v>24.71</v>
      </c>
      <c r="DL95" s="244">
        <v>26.95</v>
      </c>
      <c r="DM95" s="246">
        <v>24.71</v>
      </c>
      <c r="DO95" s="102"/>
      <c r="DP95" s="102"/>
      <c r="DQ95" s="102"/>
      <c r="FR95" s="303"/>
      <c r="FS95" s="303"/>
      <c r="FT95" s="303"/>
      <c r="FU95" s="441"/>
      <c r="FW95" s="304"/>
    </row>
    <row r="96" spans="5:179" ht="13.5" customHeight="1">
      <c r="E96" s="538"/>
      <c r="F96" s="538"/>
      <c r="G96" s="538"/>
      <c r="H96" s="538"/>
      <c r="I96" s="538"/>
      <c r="U96" s="559"/>
      <c r="DG96" s="480" t="s">
        <v>3337</v>
      </c>
      <c r="DH96" s="548" t="s">
        <v>1899</v>
      </c>
      <c r="DI96" s="562" t="s">
        <v>1892</v>
      </c>
      <c r="DJ96" s="491">
        <v>9</v>
      </c>
      <c r="DK96" s="244">
        <v>25.11</v>
      </c>
      <c r="DL96" s="244">
        <v>24.84</v>
      </c>
      <c r="DM96" s="246">
        <v>24.84</v>
      </c>
      <c r="DO96" s="102"/>
      <c r="DP96" s="102"/>
      <c r="DQ96" s="102"/>
      <c r="FR96" s="303"/>
      <c r="FS96" s="303"/>
      <c r="FT96" s="303"/>
      <c r="FU96" s="441"/>
      <c r="FW96" s="304"/>
    </row>
    <row r="97" spans="21:179" ht="13.5" customHeight="1">
      <c r="U97" s="559"/>
      <c r="DG97" s="480" t="s">
        <v>3261</v>
      </c>
      <c r="DH97" s="548" t="s">
        <v>1855</v>
      </c>
      <c r="DI97" s="562" t="s">
        <v>1902</v>
      </c>
      <c r="DJ97" s="491" t="s">
        <v>1882</v>
      </c>
      <c r="DK97" s="244">
        <v>39.51</v>
      </c>
      <c r="DL97" s="244">
        <v>25.3</v>
      </c>
      <c r="DM97" s="246">
        <v>25.3</v>
      </c>
      <c r="DO97" s="102"/>
      <c r="DP97" s="102"/>
      <c r="DQ97" s="102"/>
      <c r="FR97" s="303"/>
      <c r="FS97" s="303"/>
      <c r="FT97" s="303"/>
      <c r="FU97" s="441"/>
      <c r="FW97" s="304"/>
    </row>
    <row r="98" spans="21:179" ht="13.5" customHeight="1">
      <c r="U98" s="559"/>
      <c r="DG98" s="480" t="s">
        <v>3326</v>
      </c>
      <c r="DH98" s="548" t="s">
        <v>1854</v>
      </c>
      <c r="DI98" s="562" t="s">
        <v>1894</v>
      </c>
      <c r="DJ98" s="491" t="s">
        <v>1883</v>
      </c>
      <c r="DK98" s="244">
        <v>26.86</v>
      </c>
      <c r="DL98" s="244">
        <v>26.11</v>
      </c>
      <c r="DM98" s="246">
        <v>26.11</v>
      </c>
      <c r="DO98" s="102"/>
      <c r="DP98" s="102"/>
      <c r="DQ98" s="102"/>
      <c r="FR98" s="303"/>
      <c r="FS98" s="303"/>
      <c r="FT98" s="303"/>
      <c r="FU98" s="441"/>
      <c r="FW98" s="304"/>
    </row>
    <row r="99" spans="21:179" ht="13.5" customHeight="1">
      <c r="U99" s="559"/>
      <c r="DG99" s="480" t="s">
        <v>3257</v>
      </c>
      <c r="DH99" s="548" t="s">
        <v>1851</v>
      </c>
      <c r="DI99" s="562" t="s">
        <v>1895</v>
      </c>
      <c r="DJ99" s="491" t="s">
        <v>1884</v>
      </c>
      <c r="DK99" s="244">
        <v>26.4</v>
      </c>
      <c r="DL99" s="244">
        <v>26.17</v>
      </c>
      <c r="DM99" s="246">
        <v>26.17</v>
      </c>
      <c r="DO99" s="102"/>
      <c r="DP99" s="102"/>
      <c r="DQ99" s="102"/>
      <c r="FR99" s="303"/>
      <c r="FS99" s="303"/>
      <c r="FT99" s="303"/>
      <c r="FU99" s="766"/>
      <c r="FW99" s="304"/>
    </row>
    <row r="100" spans="21:179" ht="13.5" customHeight="1">
      <c r="U100" s="559"/>
      <c r="DG100" s="480" t="s">
        <v>3256</v>
      </c>
      <c r="DH100" s="548" t="s">
        <v>1857</v>
      </c>
      <c r="DI100" s="562" t="s">
        <v>1902</v>
      </c>
      <c r="DJ100" s="491" t="s">
        <v>1885</v>
      </c>
      <c r="DK100" s="244">
        <v>26.34</v>
      </c>
      <c r="DL100" s="244">
        <v>26.21</v>
      </c>
      <c r="DM100" s="246">
        <v>26.21</v>
      </c>
      <c r="DO100" s="102"/>
      <c r="DP100" s="102"/>
      <c r="DQ100" s="102"/>
      <c r="FR100" s="303"/>
      <c r="FS100" s="303"/>
      <c r="FT100" s="303"/>
      <c r="FU100" s="766"/>
      <c r="FW100" s="304"/>
    </row>
    <row r="101" spans="21:179" ht="13.5" customHeight="1">
      <c r="U101" s="559"/>
      <c r="DG101" s="480" t="s">
        <v>3338</v>
      </c>
      <c r="DH101" s="548" t="s">
        <v>1886</v>
      </c>
      <c r="DI101" s="562" t="s">
        <v>1891</v>
      </c>
      <c r="DJ101" s="491">
        <v>2</v>
      </c>
      <c r="DK101" s="244">
        <v>26.48</v>
      </c>
      <c r="DL101" s="244" t="s">
        <v>1890</v>
      </c>
      <c r="DM101" s="246">
        <v>26.48</v>
      </c>
      <c r="DO101" s="102"/>
      <c r="DP101" s="102"/>
      <c r="DQ101" s="102"/>
      <c r="FR101" s="303"/>
      <c r="FS101" s="303"/>
      <c r="FT101" s="303"/>
      <c r="FU101" s="766"/>
      <c r="FW101" s="304"/>
    </row>
    <row r="102" spans="21:179" ht="13.5" customHeight="1">
      <c r="U102" s="559"/>
      <c r="DG102" s="480" t="s">
        <v>3339</v>
      </c>
      <c r="DH102" s="548" t="s">
        <v>1900</v>
      </c>
      <c r="DI102" s="562" t="s">
        <v>1891</v>
      </c>
      <c r="DJ102" s="491">
        <v>6</v>
      </c>
      <c r="DK102" s="244">
        <v>26.76</v>
      </c>
      <c r="DL102" s="244">
        <v>26.66</v>
      </c>
      <c r="DM102" s="246">
        <v>26.66</v>
      </c>
      <c r="DO102" s="102"/>
      <c r="DP102" s="102"/>
      <c r="DQ102" s="102"/>
      <c r="FR102" s="303"/>
      <c r="FS102" s="303"/>
      <c r="FT102" s="303"/>
      <c r="FU102" s="766"/>
      <c r="FW102" s="304"/>
    </row>
    <row r="103" spans="21:179" ht="13.5" customHeight="1">
      <c r="U103" s="559"/>
      <c r="DG103" s="480" t="s">
        <v>3344</v>
      </c>
      <c r="DH103" s="548" t="s">
        <v>1852</v>
      </c>
      <c r="DI103" s="562" t="s">
        <v>1895</v>
      </c>
      <c r="DJ103" s="491" t="s">
        <v>1887</v>
      </c>
      <c r="DK103" s="244">
        <v>27.93</v>
      </c>
      <c r="DL103" s="244" t="s">
        <v>1890</v>
      </c>
      <c r="DM103" s="246">
        <v>27.93</v>
      </c>
      <c r="DO103" s="102"/>
      <c r="DP103" s="102"/>
      <c r="DQ103" s="102"/>
      <c r="FR103" s="303"/>
      <c r="FS103" s="303"/>
      <c r="FT103" s="303"/>
      <c r="FU103" s="441"/>
      <c r="FW103" s="304"/>
    </row>
    <row r="104" spans="21:177" ht="13.5" customHeight="1">
      <c r="U104" s="559"/>
      <c r="DG104" s="480" t="s">
        <v>3345</v>
      </c>
      <c r="DH104" s="548" t="s">
        <v>1901</v>
      </c>
      <c r="DI104" s="562" t="s">
        <v>1891</v>
      </c>
      <c r="DJ104" s="491">
        <v>8</v>
      </c>
      <c r="DK104" s="244" t="s">
        <v>1890</v>
      </c>
      <c r="DL104" s="244">
        <v>28.46</v>
      </c>
      <c r="DM104" s="246">
        <v>28.46</v>
      </c>
      <c r="DO104" s="102"/>
      <c r="DP104" s="102"/>
      <c r="DQ104" s="102"/>
      <c r="FU104" s="441"/>
    </row>
    <row r="105" spans="21:177" ht="13.5" customHeight="1" thickBot="1">
      <c r="U105" s="559"/>
      <c r="DG105" s="514" t="s">
        <v>3340</v>
      </c>
      <c r="DH105" s="560" t="s">
        <v>1856</v>
      </c>
      <c r="DI105" s="568" t="s">
        <v>1896</v>
      </c>
      <c r="DJ105" s="569" t="s">
        <v>1888</v>
      </c>
      <c r="DK105" s="261" t="s">
        <v>1890</v>
      </c>
      <c r="DL105" s="261" t="s">
        <v>1890</v>
      </c>
      <c r="DM105" s="262" t="s">
        <v>3243</v>
      </c>
      <c r="DO105" s="102"/>
      <c r="DP105" s="102"/>
      <c r="DQ105" s="102"/>
      <c r="FU105" s="441"/>
    </row>
    <row r="106" spans="21:177" ht="13.5" customHeight="1">
      <c r="U106" s="559"/>
      <c r="DO106" s="102"/>
      <c r="DP106" s="102"/>
      <c r="DQ106" s="102"/>
      <c r="FU106" s="441"/>
    </row>
    <row r="107" spans="21:177" ht="13.5" customHeight="1">
      <c r="U107" s="559"/>
      <c r="DO107" s="102"/>
      <c r="DP107" s="102"/>
      <c r="DQ107" s="102"/>
      <c r="FU107" s="441"/>
    </row>
    <row r="108" spans="21:177" ht="13.5" customHeight="1">
      <c r="U108" s="559"/>
      <c r="DG108" s="534"/>
      <c r="DH108" s="333"/>
      <c r="DI108" s="333"/>
      <c r="DO108" s="102"/>
      <c r="DP108" s="102"/>
      <c r="DQ108" s="102"/>
      <c r="FU108" s="441"/>
    </row>
    <row r="109" spans="21:177" ht="13.5" customHeight="1">
      <c r="U109" s="559"/>
      <c r="DG109" s="534"/>
      <c r="DH109" s="333"/>
      <c r="DI109" s="333"/>
      <c r="DO109" s="102"/>
      <c r="DP109" s="102"/>
      <c r="DQ109" s="102"/>
      <c r="FU109" s="441"/>
    </row>
    <row r="110" spans="21:177" ht="13.5" customHeight="1">
      <c r="U110" s="559"/>
      <c r="DG110" s="534"/>
      <c r="DH110" s="333"/>
      <c r="DI110" s="333"/>
      <c r="DO110" s="102"/>
      <c r="DP110" s="102"/>
      <c r="DQ110" s="102"/>
      <c r="FU110" s="441"/>
    </row>
    <row r="111" spans="21:177" ht="13.5" customHeight="1">
      <c r="U111" s="559"/>
      <c r="DG111" s="534"/>
      <c r="DH111" s="333"/>
      <c r="DI111" s="333"/>
      <c r="DO111" s="102"/>
      <c r="DP111" s="102"/>
      <c r="DQ111" s="102"/>
      <c r="FU111" s="441"/>
    </row>
    <row r="112" spans="21:177" ht="13.5" customHeight="1">
      <c r="U112" s="559"/>
      <c r="DG112" s="534"/>
      <c r="DH112" s="333"/>
      <c r="DI112" s="333"/>
      <c r="DO112" s="102"/>
      <c r="DP112" s="102"/>
      <c r="DQ112" s="102"/>
      <c r="FU112" s="441"/>
    </row>
    <row r="113" spans="21:177" ht="13.5" customHeight="1">
      <c r="U113" s="559"/>
      <c r="DG113" s="534"/>
      <c r="DH113" s="333"/>
      <c r="DI113" s="333"/>
      <c r="DO113" s="102"/>
      <c r="DP113" s="102"/>
      <c r="DQ113" s="102"/>
      <c r="FU113" s="441"/>
    </row>
    <row r="114" spans="21:177" ht="13.5" customHeight="1">
      <c r="U114" s="559"/>
      <c r="FU114" s="441"/>
    </row>
    <row r="115" spans="21:177" ht="13.5" customHeight="1">
      <c r="U115" s="559"/>
      <c r="FU115" s="441"/>
    </row>
    <row r="116" spans="21:177" ht="13.5" customHeight="1">
      <c r="U116" s="559"/>
      <c r="FU116" s="441"/>
    </row>
    <row r="117" spans="21:177" ht="13.5" customHeight="1">
      <c r="U117" s="559"/>
      <c r="FU117" s="441"/>
    </row>
    <row r="118" spans="21:177" ht="13.5" customHeight="1">
      <c r="U118" s="559"/>
      <c r="FU118" s="441"/>
    </row>
    <row r="119" spans="21:177" ht="13.5" customHeight="1">
      <c r="U119" s="559"/>
      <c r="FU119" s="441"/>
    </row>
    <row r="120" spans="21:177" ht="13.5" customHeight="1">
      <c r="U120" s="559"/>
      <c r="FU120" s="441"/>
    </row>
    <row r="121" spans="21:177" ht="13.5" customHeight="1">
      <c r="U121" s="559"/>
      <c r="FU121" s="441"/>
    </row>
    <row r="122" spans="21:177" ht="13.5" customHeight="1">
      <c r="U122" s="559"/>
      <c r="FU122" s="441"/>
    </row>
    <row r="123" spans="21:177" ht="13.5" customHeight="1">
      <c r="U123" s="559"/>
      <c r="FU123" s="441"/>
    </row>
    <row r="124" ht="13.5" customHeight="1">
      <c r="U124" s="559"/>
    </row>
    <row r="125" ht="13.5" customHeight="1">
      <c r="U125" s="559"/>
    </row>
    <row r="126" ht="13.5" customHeight="1">
      <c r="U126" s="559"/>
    </row>
    <row r="127" ht="13.5" customHeight="1">
      <c r="U127" s="559"/>
    </row>
    <row r="128" ht="13.5" customHeight="1">
      <c r="U128" s="559"/>
    </row>
    <row r="129" ht="13.5" customHeight="1">
      <c r="U129" s="559"/>
    </row>
  </sheetData>
  <sheetProtection password="ED8C" sheet="1" objects="1" scenarios="1" selectLockedCells="1" selectUnlockedCells="1"/>
  <mergeCells count="166">
    <mergeCell ref="GU31:GV31"/>
    <mergeCell ref="GU25:GV25"/>
    <mergeCell ref="GU26:GV26"/>
    <mergeCell ref="GU27:GV27"/>
    <mergeCell ref="GU28:GV28"/>
    <mergeCell ref="GU29:GV29"/>
    <mergeCell ref="GU30:GV30"/>
    <mergeCell ref="DQ8:DQ9"/>
    <mergeCell ref="DM8:DN8"/>
    <mergeCell ref="FQ48:FR48"/>
    <mergeCell ref="FQ49:FR49"/>
    <mergeCell ref="FC31:FD31"/>
    <mergeCell ref="FQ43:FR43"/>
    <mergeCell ref="FQ44:FR44"/>
    <mergeCell ref="FQ45:FR45"/>
    <mergeCell ref="FQ46:FR46"/>
    <mergeCell ref="FQ47:FR47"/>
    <mergeCell ref="L2:L10"/>
    <mergeCell ref="DJ2:DJ3"/>
    <mergeCell ref="A3:A10"/>
    <mergeCell ref="B3:B10"/>
    <mergeCell ref="M3:M10"/>
    <mergeCell ref="N3:N10"/>
    <mergeCell ref="G2:G10"/>
    <mergeCell ref="H2:H10"/>
    <mergeCell ref="M2:N2"/>
    <mergeCell ref="S2:S10"/>
    <mergeCell ref="K2:K10"/>
    <mergeCell ref="W2:W10"/>
    <mergeCell ref="A1:X1"/>
    <mergeCell ref="A2:B2"/>
    <mergeCell ref="C2:C10"/>
    <mergeCell ref="D2:D10"/>
    <mergeCell ref="E2:E10"/>
    <mergeCell ref="F2:F10"/>
    <mergeCell ref="I2:I10"/>
    <mergeCell ref="J2:J10"/>
    <mergeCell ref="BR88:BS88"/>
    <mergeCell ref="BR89:BS89"/>
    <mergeCell ref="BR83:BS83"/>
    <mergeCell ref="BR84:BS84"/>
    <mergeCell ref="BR85:BS85"/>
    <mergeCell ref="BR86:BS86"/>
    <mergeCell ref="BR87:BS87"/>
    <mergeCell ref="O2:O10"/>
    <mergeCell ref="P2:P10"/>
    <mergeCell ref="BR80:BS80"/>
    <mergeCell ref="BF18:BG18"/>
    <mergeCell ref="Q2:Q10"/>
    <mergeCell ref="R2:R10"/>
    <mergeCell ref="U2:U10"/>
    <mergeCell ref="T2:T10"/>
    <mergeCell ref="X2:X10"/>
    <mergeCell ref="V2:V10"/>
    <mergeCell ref="BR82:BS82"/>
    <mergeCell ref="BR75:BS75"/>
    <mergeCell ref="BR76:BS76"/>
    <mergeCell ref="BR77:BS77"/>
    <mergeCell ref="BR79:BS79"/>
    <mergeCell ref="BR78:BS78"/>
    <mergeCell ref="DY48:EA48"/>
    <mergeCell ref="DY47:EA47"/>
    <mergeCell ref="DY46:EA46"/>
    <mergeCell ref="DY45:EA45"/>
    <mergeCell ref="DQ2:DQ3"/>
    <mergeCell ref="BR81:BS81"/>
    <mergeCell ref="DO2:DP2"/>
    <mergeCell ref="DO8:DP8"/>
    <mergeCell ref="DK2:DL2"/>
    <mergeCell ref="DM2:DN2"/>
    <mergeCell ref="BH15:BJ15"/>
    <mergeCell ref="BH16:BJ16"/>
    <mergeCell ref="BF16:BG16"/>
    <mergeCell ref="CU1:CY1"/>
    <mergeCell ref="DA1:DE1"/>
    <mergeCell ref="CK1:CS1"/>
    <mergeCell ref="BF15:BG15"/>
    <mergeCell ref="DO12:DP12"/>
    <mergeCell ref="FC25:FD25"/>
    <mergeCell ref="DG2:DI3"/>
    <mergeCell ref="DG8:DI9"/>
    <mergeCell ref="BF17:BG17"/>
    <mergeCell ref="DH10:DI10"/>
    <mergeCell ref="DH4:DI4"/>
    <mergeCell ref="DH5:DI5"/>
    <mergeCell ref="BF14:BG14"/>
    <mergeCell ref="BH14:BJ14"/>
    <mergeCell ref="FC28:FD28"/>
    <mergeCell ref="FC29:FD29"/>
    <mergeCell ref="FC30:FD30"/>
    <mergeCell ref="FC27:FD27"/>
    <mergeCell ref="DJ8:DJ9"/>
    <mergeCell ref="DJ12:DJ13"/>
    <mergeCell ref="DQ12:DQ13"/>
    <mergeCell ref="DK12:DL12"/>
    <mergeCell ref="DK8:DL8"/>
    <mergeCell ref="DM12:DN12"/>
    <mergeCell ref="BF19:BG19"/>
    <mergeCell ref="BF20:BG20"/>
    <mergeCell ref="DG31:DI32"/>
    <mergeCell ref="BH20:BJ20"/>
    <mergeCell ref="BH19:BJ19"/>
    <mergeCell ref="DH6:DI6"/>
    <mergeCell ref="DH7:DI7"/>
    <mergeCell ref="DH11:DI11"/>
    <mergeCell ref="DG12:DI13"/>
    <mergeCell ref="BH17:BJ17"/>
    <mergeCell ref="GM41:GO41"/>
    <mergeCell ref="GM42:GO42"/>
    <mergeCell ref="GM43:GO43"/>
    <mergeCell ref="GM44:GO44"/>
    <mergeCell ref="GM45:GO45"/>
    <mergeCell ref="GG44:GH44"/>
    <mergeCell ref="GG41:GH41"/>
    <mergeCell ref="GG42:GH42"/>
    <mergeCell ref="GG43:GH43"/>
    <mergeCell ref="GG45:GH45"/>
    <mergeCell ref="BH18:BJ18"/>
    <mergeCell ref="GG47:GH47"/>
    <mergeCell ref="DY44:EA44"/>
    <mergeCell ref="GG46:GH46"/>
    <mergeCell ref="DJ31:DJ32"/>
    <mergeCell ref="FC26:FD26"/>
    <mergeCell ref="DK31:DL31"/>
    <mergeCell ref="DQ31:DQ32"/>
    <mergeCell ref="DM31:DN31"/>
    <mergeCell ref="DO31:DP31"/>
    <mergeCell ref="FZ80:FZ83"/>
    <mergeCell ref="FZ84:FZ87"/>
    <mergeCell ref="FZ56:FZ59"/>
    <mergeCell ref="FZ60:FZ63"/>
    <mergeCell ref="FZ64:FZ67"/>
    <mergeCell ref="FZ68:FZ71"/>
    <mergeCell ref="FZ72:FZ75"/>
    <mergeCell ref="FZ76:FZ79"/>
    <mergeCell ref="GC80:GC83"/>
    <mergeCell ref="GC84:GC87"/>
    <mergeCell ref="GC56:GC59"/>
    <mergeCell ref="GC60:GC63"/>
    <mergeCell ref="GC64:GC67"/>
    <mergeCell ref="GC68:GC71"/>
    <mergeCell ref="GC72:GC75"/>
    <mergeCell ref="GC76:GC79"/>
    <mergeCell ref="IG21:IH21"/>
    <mergeCell ref="HX59:HZ59"/>
    <mergeCell ref="GD80:GD83"/>
    <mergeCell ref="GD84:GD87"/>
    <mergeCell ref="GD56:GD59"/>
    <mergeCell ref="GD60:GD63"/>
    <mergeCell ref="GD64:GD67"/>
    <mergeCell ref="GD68:GD71"/>
    <mergeCell ref="GD72:GD75"/>
    <mergeCell ref="GD76:GD79"/>
    <mergeCell ref="IG15:IH15"/>
    <mergeCell ref="IG16:IH16"/>
    <mergeCell ref="IG17:IH17"/>
    <mergeCell ref="IG18:IH18"/>
    <mergeCell ref="IG19:IH19"/>
    <mergeCell ref="IG20:IH20"/>
    <mergeCell ref="HI28:HJ28"/>
    <mergeCell ref="HI29:HJ29"/>
    <mergeCell ref="HI30:HJ30"/>
    <mergeCell ref="HI24:HJ24"/>
    <mergeCell ref="HI25:HJ25"/>
    <mergeCell ref="HI26:HJ26"/>
    <mergeCell ref="HI27:HJ27"/>
  </mergeCells>
  <conditionalFormatting sqref="CP60 CP62 CP64 CP66 CP68 CP70 CP72 CP74 CP76 CP78 CP80 CP82">
    <cfRule type="cellIs" priority="3" dxfId="8" operator="greaterThan" stopIfTrue="1">
      <formula>$F59</formula>
    </cfRule>
  </conditionalFormatting>
  <conditionalFormatting sqref="EZ3:EZ8 CY29:CY34 CY37:CY44 EZ10:EZ28">
    <cfRule type="cellIs" priority="4" dxfId="8" operator="greaterThan" stopIfTrue="1">
      <formula>#REF!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03"/>
  <sheetViews>
    <sheetView zoomScalePageLayoutView="0" workbookViewId="0" topLeftCell="A1">
      <selection activeCell="A1" sqref="A1:M1"/>
    </sheetView>
  </sheetViews>
  <sheetFormatPr defaultColWidth="9.00390625" defaultRowHeight="13.5" customHeight="1"/>
  <cols>
    <col min="1" max="1" width="4.75390625" style="102" customWidth="1"/>
    <col min="2" max="2" width="15.875" style="102" bestFit="1" customWidth="1"/>
    <col min="3" max="5" width="6.625" style="102" bestFit="1" customWidth="1"/>
    <col min="6" max="6" width="12.375" style="81" bestFit="1" customWidth="1"/>
    <col min="7" max="8" width="6.625" style="60" bestFit="1" customWidth="1"/>
    <col min="9" max="9" width="6.625" style="79" bestFit="1" customWidth="1"/>
    <col min="10" max="10" width="10.625" style="82" bestFit="1" customWidth="1"/>
    <col min="11" max="12" width="6.625" style="83" bestFit="1" customWidth="1"/>
    <col min="13" max="13" width="6.625" style="78" bestFit="1" customWidth="1"/>
    <col min="14" max="14" width="9.125" style="79" customWidth="1"/>
    <col min="15" max="15" width="4.75390625" style="79" customWidth="1"/>
    <col min="16" max="16" width="15.375" style="130" bestFit="1" customWidth="1"/>
    <col min="17" max="19" width="6.625" style="83" bestFit="1" customWidth="1"/>
    <col min="20" max="20" width="10.75390625" style="80" bestFit="1" customWidth="1"/>
    <col min="21" max="23" width="6.625" style="80" bestFit="1" customWidth="1"/>
    <col min="24" max="24" width="9.75390625" style="80" customWidth="1"/>
    <col min="25" max="25" width="4.75390625" style="77" customWidth="1"/>
    <col min="26" max="26" width="12.75390625" style="77" bestFit="1" customWidth="1"/>
    <col min="27" max="29" width="6.625" style="78" bestFit="1" customWidth="1"/>
    <col min="30" max="30" width="10.375" style="80" bestFit="1" customWidth="1"/>
    <col min="31" max="33" width="6.625" style="78" bestFit="1" customWidth="1"/>
    <col min="34" max="34" width="9.125" style="78" customWidth="1"/>
    <col min="35" max="35" width="4.75390625" style="82" customWidth="1"/>
    <col min="36" max="36" width="12.375" style="130" bestFit="1" customWidth="1"/>
    <col min="37" max="38" width="6.625" style="83" bestFit="1" customWidth="1"/>
    <col min="39" max="39" width="6.625" style="78" bestFit="1" customWidth="1"/>
    <col min="40" max="40" width="11.875" style="79" bestFit="1" customWidth="1"/>
    <col min="41" max="43" width="6.625" style="83" bestFit="1" customWidth="1"/>
    <col min="44" max="44" width="9.125" style="77" customWidth="1"/>
    <col min="45" max="45" width="4.75390625" style="82" customWidth="1"/>
    <col min="46" max="46" width="15.875" style="130" bestFit="1" customWidth="1"/>
    <col min="47" max="48" width="6.625" style="83" bestFit="1" customWidth="1"/>
    <col min="49" max="49" width="6.625" style="78" bestFit="1" customWidth="1"/>
    <col min="50" max="50" width="9.75390625" style="79" bestFit="1" customWidth="1"/>
    <col min="51" max="53" width="6.625" style="83" bestFit="1" customWidth="1"/>
    <col min="54" max="54" width="9.125" style="78" customWidth="1"/>
    <col min="55" max="55" width="4.75390625" style="82" customWidth="1"/>
    <col min="56" max="56" width="15.875" style="130" bestFit="1" customWidth="1"/>
    <col min="57" max="57" width="6.625" style="83" customWidth="1"/>
    <col min="58" max="58" width="6.625" style="83" bestFit="1" customWidth="1"/>
    <col min="59" max="59" width="6.625" style="78" bestFit="1" customWidth="1"/>
    <col min="60" max="60" width="10.75390625" style="1001" bestFit="1" customWidth="1"/>
    <col min="61" max="63" width="6.625" style="1001" bestFit="1" customWidth="1"/>
    <col min="64" max="64" width="9.125" style="1001" customWidth="1"/>
    <col min="65" max="65" width="4.75390625" style="83" customWidth="1"/>
    <col min="66" max="66" width="16.75390625" style="0" bestFit="1" customWidth="1"/>
    <col min="67" max="67" width="4.75390625" style="1008" bestFit="1" customWidth="1"/>
    <col min="68" max="68" width="25.125" style="83" bestFit="1" customWidth="1"/>
    <col min="69" max="69" width="8.125" style="1055" bestFit="1" customWidth="1"/>
    <col min="70" max="70" width="9.125" style="1001" customWidth="1"/>
    <col min="71" max="71" width="4.75390625" style="78" customWidth="1"/>
    <col min="72" max="72" width="17.75390625" style="80" bestFit="1" customWidth="1"/>
    <col min="73" max="74" width="6.625" style="1004" bestFit="1" customWidth="1"/>
    <col min="75" max="75" width="6.625" style="1002" bestFit="1" customWidth="1"/>
    <col min="76" max="76" width="17.625" style="1008" bestFit="1" customWidth="1"/>
    <col min="77" max="78" width="6.625" style="83" bestFit="1" customWidth="1"/>
    <col min="79" max="79" width="6.625" style="78" bestFit="1" customWidth="1"/>
    <col min="80" max="80" width="9.125" style="79" customWidth="1"/>
    <col min="81" max="81" width="4.75390625" style="78" customWidth="1"/>
    <col min="82" max="82" width="13.875" style="80" bestFit="1" customWidth="1"/>
    <col min="83" max="85" width="6.625" style="78" bestFit="1" customWidth="1"/>
    <col min="86" max="86" width="10.75390625" style="80" bestFit="1" customWidth="1"/>
    <col min="87" max="89" width="6.625" style="78" bestFit="1" customWidth="1"/>
    <col min="90" max="90" width="9.125" style="80" customWidth="1"/>
    <col min="91" max="91" width="4.75390625" style="78" customWidth="1"/>
    <col min="92" max="92" width="15.875" style="80" bestFit="1" customWidth="1"/>
    <col min="93" max="95" width="6.625" style="101" customWidth="1"/>
    <col min="96" max="96" width="11.125" style="133" bestFit="1" customWidth="1"/>
    <col min="97" max="99" width="6.625" style="101" bestFit="1" customWidth="1"/>
    <col min="100" max="100" width="13.875" style="133" bestFit="1" customWidth="1"/>
    <col min="101" max="101" width="6.625" style="101" bestFit="1" customWidth="1"/>
    <col min="102" max="102" width="6.625" style="78" bestFit="1" customWidth="1"/>
    <col min="103" max="103" width="6.625" style="101" bestFit="1" customWidth="1"/>
    <col min="104" max="104" width="9.125" style="84" customWidth="1"/>
    <col min="105" max="105" width="4.75390625" style="133" customWidth="1"/>
    <col min="106" max="106" width="15.375" style="133" customWidth="1"/>
    <col min="107" max="109" width="6.625" style="101" bestFit="1" customWidth="1"/>
    <col min="110" max="110" width="10.75390625" style="101" bestFit="1" customWidth="1"/>
    <col min="111" max="112" width="6.625" style="78" bestFit="1" customWidth="1"/>
    <col min="113" max="113" width="6.625" style="80" bestFit="1" customWidth="1"/>
    <col min="114" max="114" width="10.75390625" style="78" bestFit="1" customWidth="1"/>
    <col min="115" max="117" width="6.625" style="78" bestFit="1" customWidth="1"/>
    <col min="118" max="118" width="9.125" style="83" customWidth="1"/>
    <col min="119" max="119" width="4.75390625" style="79" customWidth="1"/>
    <col min="120" max="120" width="15.875" style="130" bestFit="1" customWidth="1"/>
    <col min="121" max="123" width="6.625" style="83" bestFit="1" customWidth="1"/>
    <col min="124" max="124" width="14.00390625" style="130" bestFit="1" customWidth="1"/>
    <col min="125" max="126" width="6.625" style="83" customWidth="1"/>
    <col min="127" max="127" width="6.625" style="1008" bestFit="1" customWidth="1"/>
    <col min="128" max="128" width="9.125" style="79" customWidth="1"/>
    <col min="129" max="129" width="4.75390625" style="82" customWidth="1"/>
    <col min="130" max="130" width="18.125" style="130" bestFit="1" customWidth="1"/>
    <col min="131" max="131" width="6.625" style="83" bestFit="1" customWidth="1"/>
    <col min="132" max="132" width="6.625" style="80" bestFit="1" customWidth="1"/>
    <col min="133" max="133" width="6.625" style="60" bestFit="1" customWidth="1"/>
    <col min="134" max="134" width="16.00390625" style="60" bestFit="1" customWidth="1"/>
    <col min="135" max="137" width="6.625" style="60" bestFit="1" customWidth="1"/>
    <col min="138" max="138" width="9.125" style="60" customWidth="1"/>
    <col min="139" max="139" width="4.75390625" style="78" customWidth="1"/>
    <col min="140" max="140" width="16.375" style="1184" bestFit="1" customWidth="1"/>
    <col min="141" max="143" width="6.625" style="78" bestFit="1" customWidth="1"/>
    <col min="144" max="144" width="10.75390625" style="1184" bestFit="1" customWidth="1"/>
    <col min="145" max="147" width="6.625" style="78" bestFit="1" customWidth="1"/>
    <col min="148" max="148" width="9.125" style="78" customWidth="1"/>
    <col min="149" max="149" width="4.75390625" style="78" customWidth="1"/>
    <col min="150" max="150" width="19.625" style="1184" bestFit="1" customWidth="1"/>
    <col min="151" max="151" width="6.625" style="78" customWidth="1"/>
    <col min="152" max="153" width="6.625" style="78" bestFit="1" customWidth="1"/>
    <col min="154" max="154" width="9.125" style="80" customWidth="1"/>
    <col min="155" max="155" width="4.75390625" style="1221" customWidth="1"/>
    <col min="156" max="156" width="16.75390625" style="1222" bestFit="1" customWidth="1"/>
    <col min="157" max="157" width="4.75390625" style="1221" bestFit="1" customWidth="1"/>
    <col min="158" max="158" width="25.125" style="1222" bestFit="1" customWidth="1"/>
    <col min="159" max="159" width="7.125" style="1004" bestFit="1" customWidth="1"/>
    <col min="161" max="161" width="4.75390625" style="78" customWidth="1"/>
    <col min="162" max="162" width="15.375" style="78" bestFit="1" customWidth="1"/>
    <col min="163" max="165" width="6.625" style="78" bestFit="1" customWidth="1"/>
    <col min="166" max="166" width="10.75390625" style="78" bestFit="1" customWidth="1"/>
    <col min="167" max="169" width="6.625" style="78" bestFit="1" customWidth="1"/>
    <col min="170" max="170" width="9.125" style="78" customWidth="1"/>
    <col min="171" max="171" width="4.75390625" style="1221" customWidth="1"/>
    <col min="172" max="172" width="31.875" style="1222" bestFit="1" customWidth="1"/>
    <col min="173" max="173" width="4.75390625" style="1221" bestFit="1" customWidth="1"/>
    <col min="174" max="174" width="31.125" style="1222" bestFit="1" customWidth="1"/>
    <col min="175" max="175" width="7.125" style="1004" bestFit="1" customWidth="1"/>
    <col min="176" max="176" width="9.125" style="78" customWidth="1"/>
    <col min="177" max="177" width="4.75390625" style="78" customWidth="1"/>
    <col min="178" max="178" width="15.375" style="78" bestFit="1" customWidth="1"/>
    <col min="179" max="181" width="6.625" style="78" bestFit="1" customWidth="1"/>
    <col min="182" max="182" width="12.625" style="78" bestFit="1" customWidth="1"/>
    <col min="183" max="185" width="6.625" style="78" bestFit="1" customWidth="1"/>
    <col min="186" max="186" width="9.125" style="78" customWidth="1"/>
    <col min="187" max="187" width="4.75390625" style="78" customWidth="1"/>
    <col min="188" max="188" width="15.375" style="78" bestFit="1" customWidth="1"/>
    <col min="189" max="191" width="6.625" style="78" bestFit="1" customWidth="1"/>
    <col min="192" max="192" width="12.625" style="78" bestFit="1" customWidth="1"/>
    <col min="193" max="195" width="6.625" style="78" bestFit="1" customWidth="1"/>
    <col min="196" max="196" width="9.125" style="78" customWidth="1"/>
    <col min="197" max="197" width="4.75390625" style="1207" customWidth="1"/>
    <col min="198" max="198" width="17.25390625" style="1249" bestFit="1" customWidth="1"/>
    <col min="199" max="199" width="2.25390625" style="60" bestFit="1" customWidth="1"/>
    <col min="200" max="202" width="6.625" style="60" bestFit="1" customWidth="1"/>
    <col min="203" max="203" width="2.25390625" style="60" bestFit="1" customWidth="1"/>
    <col min="204" max="204" width="6.625" style="60" bestFit="1" customWidth="1"/>
    <col min="205" max="205" width="6.625" style="948" bestFit="1" customWidth="1"/>
    <col min="206" max="206" width="6.625" style="1249" bestFit="1" customWidth="1"/>
    <col min="207" max="207" width="6.625" style="948" bestFit="1" customWidth="1"/>
    <col min="208" max="208" width="10.75390625" style="948" bestFit="1" customWidth="1"/>
    <col min="209" max="209" width="2.25390625" style="948" bestFit="1" customWidth="1"/>
    <col min="210" max="212" width="6.625" style="948" bestFit="1" customWidth="1"/>
    <col min="213" max="213" width="2.25390625" style="948" bestFit="1" customWidth="1"/>
    <col min="214" max="217" width="6.625" style="948" bestFit="1" customWidth="1"/>
    <col min="218" max="218" width="9.125" style="78" customWidth="1"/>
    <col min="219" max="219" width="4.75390625" style="133" customWidth="1"/>
    <col min="220" max="220" width="17.25390625" style="133" bestFit="1" customWidth="1"/>
    <col min="221" max="223" width="6.625" style="101" bestFit="1" customWidth="1"/>
    <col min="224" max="224" width="14.00390625" style="101" bestFit="1" customWidth="1"/>
    <col min="225" max="226" width="6.625" style="78" bestFit="1" customWidth="1"/>
    <col min="227" max="227" width="6.625" style="80" bestFit="1" customWidth="1"/>
    <col min="228" max="228" width="10.75390625" style="78" bestFit="1" customWidth="1"/>
    <col min="229" max="231" width="6.625" style="78" bestFit="1" customWidth="1"/>
    <col min="232" max="232" width="9.125" style="78" customWidth="1"/>
    <col min="233" max="233" width="4.75390625" style="103" customWidth="1"/>
    <col min="234" max="234" width="11.875" style="102" bestFit="1" customWidth="1"/>
    <col min="235" max="237" width="7.00390625" style="102" bestFit="1" customWidth="1"/>
    <col min="238" max="238" width="11.875" style="102" bestFit="1" customWidth="1"/>
    <col min="239" max="240" width="7.00390625" style="102" bestFit="1" customWidth="1"/>
    <col min="241" max="241" width="7.00390625" style="304" bestFit="1" customWidth="1"/>
    <col min="242" max="242" width="10.00390625" style="102" bestFit="1" customWidth="1"/>
    <col min="243" max="245" width="6.625" style="102" bestFit="1" customWidth="1"/>
    <col min="246" max="246" width="9.125" style="78" customWidth="1"/>
    <col min="247" max="247" width="4.75390625" style="133" customWidth="1"/>
    <col min="248" max="248" width="13.125" style="133" bestFit="1" customWidth="1"/>
    <col min="249" max="251" width="6.625" style="101" bestFit="1" customWidth="1"/>
    <col min="252" max="252" width="11.625" style="101" bestFit="1" customWidth="1"/>
    <col min="253" max="254" width="6.625" style="78" bestFit="1" customWidth="1"/>
    <col min="255" max="255" width="6.625" style="80" bestFit="1" customWidth="1"/>
    <col min="256" max="16384" width="9.125" style="78" customWidth="1"/>
  </cols>
  <sheetData>
    <row r="1" spans="1:255" s="980" customFormat="1" ht="16.5" thickBot="1">
      <c r="A1" s="1612" t="s">
        <v>2877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4"/>
      <c r="N1" s="979"/>
      <c r="O1" s="724" t="s">
        <v>3223</v>
      </c>
      <c r="P1" s="977"/>
      <c r="Q1" s="977"/>
      <c r="R1" s="977"/>
      <c r="S1" s="977"/>
      <c r="T1" s="977"/>
      <c r="U1" s="977"/>
      <c r="V1" s="977"/>
      <c r="W1" s="978"/>
      <c r="Y1" s="724" t="s">
        <v>3225</v>
      </c>
      <c r="Z1" s="958"/>
      <c r="AA1" s="977"/>
      <c r="AB1" s="977"/>
      <c r="AC1" s="977"/>
      <c r="AD1" s="977"/>
      <c r="AE1" s="977"/>
      <c r="AF1" s="977"/>
      <c r="AG1" s="978"/>
      <c r="AI1" s="724" t="s">
        <v>2905</v>
      </c>
      <c r="AJ1" s="977"/>
      <c r="AK1" s="977"/>
      <c r="AL1" s="977"/>
      <c r="AM1" s="977"/>
      <c r="AN1" s="958"/>
      <c r="AO1" s="977"/>
      <c r="AP1" s="977"/>
      <c r="AQ1" s="978"/>
      <c r="AR1" s="954"/>
      <c r="AS1" s="724" t="s">
        <v>2905</v>
      </c>
      <c r="AT1" s="977"/>
      <c r="AU1" s="977"/>
      <c r="AV1" s="977"/>
      <c r="AW1" s="977"/>
      <c r="AX1" s="958"/>
      <c r="AY1" s="977"/>
      <c r="AZ1" s="977"/>
      <c r="BA1" s="978"/>
      <c r="BC1" s="724" t="s">
        <v>2911</v>
      </c>
      <c r="BD1" s="977"/>
      <c r="BE1" s="959"/>
      <c r="BF1" s="959"/>
      <c r="BG1" s="959"/>
      <c r="BH1" s="1029"/>
      <c r="BI1" s="1029"/>
      <c r="BJ1" s="1029"/>
      <c r="BK1" s="1030"/>
      <c r="BL1" s="1000"/>
      <c r="BM1" s="1026" t="s">
        <v>3181</v>
      </c>
      <c r="BN1" s="977"/>
      <c r="BO1" s="1028"/>
      <c r="BP1" s="977"/>
      <c r="BQ1" s="1056"/>
      <c r="BR1" s="1000"/>
      <c r="BS1" s="1026" t="s">
        <v>3108</v>
      </c>
      <c r="BT1" s="977"/>
      <c r="BU1" s="1027"/>
      <c r="BV1" s="1027"/>
      <c r="BW1" s="1027"/>
      <c r="BX1" s="1028"/>
      <c r="BY1" s="977"/>
      <c r="BZ1" s="977"/>
      <c r="CA1" s="978"/>
      <c r="CB1" s="979"/>
      <c r="CC1" s="1026" t="s">
        <v>3196</v>
      </c>
      <c r="CD1" s="977"/>
      <c r="CE1" s="959"/>
      <c r="CF1" s="959"/>
      <c r="CG1" s="959"/>
      <c r="CH1" s="977"/>
      <c r="CI1" s="959"/>
      <c r="CJ1" s="959"/>
      <c r="CK1" s="960"/>
      <c r="CM1" s="1026" t="s">
        <v>3206</v>
      </c>
      <c r="CN1" s="977"/>
      <c r="CO1" s="959"/>
      <c r="CP1" s="959"/>
      <c r="CQ1" s="959"/>
      <c r="CR1" s="977"/>
      <c r="CS1" s="959"/>
      <c r="CT1" s="959"/>
      <c r="CU1" s="959"/>
      <c r="CV1" s="977"/>
      <c r="CW1" s="977"/>
      <c r="CX1" s="977"/>
      <c r="CY1" s="978"/>
      <c r="CZ1" s="954"/>
      <c r="DA1" s="1026" t="s">
        <v>2915</v>
      </c>
      <c r="DB1" s="977"/>
      <c r="DC1" s="959"/>
      <c r="DD1" s="959"/>
      <c r="DE1" s="959"/>
      <c r="DF1" s="977" t="s">
        <v>1889</v>
      </c>
      <c r="DG1" s="977"/>
      <c r="DH1" s="977"/>
      <c r="DI1" s="977"/>
      <c r="DJ1" s="977"/>
      <c r="DK1" s="977"/>
      <c r="DL1" s="977"/>
      <c r="DM1" s="978"/>
      <c r="DN1" s="981"/>
      <c r="DO1" s="724" t="s">
        <v>2930</v>
      </c>
      <c r="DP1" s="977"/>
      <c r="DQ1" s="959"/>
      <c r="DR1" s="959"/>
      <c r="DS1" s="959"/>
      <c r="DT1" s="977"/>
      <c r="DU1" s="959"/>
      <c r="DV1" s="959"/>
      <c r="DW1" s="1156"/>
      <c r="DX1" s="979"/>
      <c r="DY1" s="724" t="s">
        <v>2931</v>
      </c>
      <c r="DZ1" s="977"/>
      <c r="EA1" s="977"/>
      <c r="EB1" s="977"/>
      <c r="EC1" s="977"/>
      <c r="ED1" s="977"/>
      <c r="EE1" s="977"/>
      <c r="EF1" s="977"/>
      <c r="EG1" s="978"/>
      <c r="EI1" s="724" t="s">
        <v>2334</v>
      </c>
      <c r="EJ1" s="977"/>
      <c r="EK1" s="977"/>
      <c r="EL1" s="977"/>
      <c r="EM1" s="977"/>
      <c r="EN1" s="1185"/>
      <c r="EO1" s="977"/>
      <c r="EP1" s="977"/>
      <c r="EQ1" s="978"/>
      <c r="ES1" s="724" t="s">
        <v>2340</v>
      </c>
      <c r="ET1" s="977"/>
      <c r="EU1" s="977"/>
      <c r="EV1" s="977"/>
      <c r="EW1" s="978"/>
      <c r="EY1" s="608" t="s">
        <v>2516</v>
      </c>
      <c r="EZ1" s="604"/>
      <c r="FA1" s="604"/>
      <c r="FB1" s="604"/>
      <c r="FC1" s="804"/>
      <c r="FE1" s="724" t="s">
        <v>2450</v>
      </c>
      <c r="FF1" s="977"/>
      <c r="FG1" s="977"/>
      <c r="FH1" s="977"/>
      <c r="FI1" s="977"/>
      <c r="FJ1" s="1185"/>
      <c r="FK1" s="977"/>
      <c r="FL1" s="977"/>
      <c r="FM1" s="978"/>
      <c r="FO1" s="608" t="s">
        <v>2593</v>
      </c>
      <c r="FP1" s="604"/>
      <c r="FQ1" s="604"/>
      <c r="FR1" s="604"/>
      <c r="FS1" s="804"/>
      <c r="FU1" s="724" t="s">
        <v>2451</v>
      </c>
      <c r="FV1" s="977"/>
      <c r="FW1" s="977"/>
      <c r="FX1" s="977"/>
      <c r="FY1" s="977"/>
      <c r="FZ1" s="1185"/>
      <c r="GA1" s="977"/>
      <c r="GB1" s="977"/>
      <c r="GC1" s="978"/>
      <c r="GE1" s="724" t="s">
        <v>2452</v>
      </c>
      <c r="GF1" s="977"/>
      <c r="GG1" s="977"/>
      <c r="GH1" s="977"/>
      <c r="GI1" s="977"/>
      <c r="GJ1" s="1185"/>
      <c r="GK1" s="977"/>
      <c r="GL1" s="977"/>
      <c r="GM1" s="978"/>
      <c r="GO1" s="1026" t="s">
        <v>2610</v>
      </c>
      <c r="GP1" s="1243"/>
      <c r="GQ1" s="1244"/>
      <c r="GR1" s="1244"/>
      <c r="GS1" s="1244"/>
      <c r="GT1" s="1244"/>
      <c r="GU1" s="1244"/>
      <c r="GV1" s="1244"/>
      <c r="GW1" s="1244"/>
      <c r="GX1" s="1243"/>
      <c r="GY1" s="1244"/>
      <c r="GZ1" s="1244"/>
      <c r="HA1" s="1244"/>
      <c r="HB1" s="1244"/>
      <c r="HC1" s="1244"/>
      <c r="HD1" s="1244"/>
      <c r="HE1" s="1244"/>
      <c r="HF1" s="1244"/>
      <c r="HG1" s="1244"/>
      <c r="HH1" s="1244"/>
      <c r="HI1" s="1245"/>
      <c r="HK1" s="1026" t="s">
        <v>2613</v>
      </c>
      <c r="HL1" s="977"/>
      <c r="HM1" s="959"/>
      <c r="HN1" s="959"/>
      <c r="HO1" s="959"/>
      <c r="HP1" s="977" t="s">
        <v>1889</v>
      </c>
      <c r="HQ1" s="977"/>
      <c r="HR1" s="977"/>
      <c r="HS1" s="977"/>
      <c r="HT1" s="977"/>
      <c r="HU1" s="959"/>
      <c r="HV1" s="959"/>
      <c r="HW1" s="960"/>
      <c r="HY1" s="610" t="s">
        <v>2614</v>
      </c>
      <c r="HZ1" s="604"/>
      <c r="IA1" s="604"/>
      <c r="IB1" s="604"/>
      <c r="IC1" s="604"/>
      <c r="ID1" s="604"/>
      <c r="IE1" s="604"/>
      <c r="IF1" s="604"/>
      <c r="IG1" s="609"/>
      <c r="IH1" s="604"/>
      <c r="II1" s="604"/>
      <c r="IJ1" s="604"/>
      <c r="IK1" s="607"/>
      <c r="IM1" s="1026" t="s">
        <v>2618</v>
      </c>
      <c r="IN1" s="977"/>
      <c r="IO1" s="959"/>
      <c r="IP1" s="959"/>
      <c r="IQ1" s="959"/>
      <c r="IR1" s="977" t="s">
        <v>1889</v>
      </c>
      <c r="IS1" s="977"/>
      <c r="IT1" s="977"/>
      <c r="IU1" s="978"/>
    </row>
    <row r="2" spans="1:255" ht="13.5" customHeight="1">
      <c r="A2" s="336" t="s">
        <v>3258</v>
      </c>
      <c r="B2" s="323"/>
      <c r="C2" s="323" t="s">
        <v>434</v>
      </c>
      <c r="D2" s="323" t="s">
        <v>435</v>
      </c>
      <c r="E2" s="334"/>
      <c r="F2" s="898" t="s">
        <v>3259</v>
      </c>
      <c r="G2" s="631" t="s">
        <v>434</v>
      </c>
      <c r="H2" s="631" t="s">
        <v>435</v>
      </c>
      <c r="I2" s="899"/>
      <c r="J2" s="902" t="s">
        <v>3304</v>
      </c>
      <c r="K2" s="903" t="s">
        <v>434</v>
      </c>
      <c r="L2" s="903" t="s">
        <v>435</v>
      </c>
      <c r="M2" s="904"/>
      <c r="O2" s="917" t="s">
        <v>3258</v>
      </c>
      <c r="P2" s="918"/>
      <c r="Q2" s="903" t="s">
        <v>434</v>
      </c>
      <c r="R2" s="903" t="s">
        <v>435</v>
      </c>
      <c r="S2" s="919"/>
      <c r="T2" s="926" t="s">
        <v>3259</v>
      </c>
      <c r="U2" s="927" t="s">
        <v>434</v>
      </c>
      <c r="V2" s="927" t="s">
        <v>435</v>
      </c>
      <c r="W2" s="904"/>
      <c r="Y2" s="630" t="s">
        <v>3258</v>
      </c>
      <c r="Z2" s="936"/>
      <c r="AA2" s="927" t="s">
        <v>434</v>
      </c>
      <c r="AB2" s="927" t="s">
        <v>435</v>
      </c>
      <c r="AC2" s="904"/>
      <c r="AD2" s="633" t="s">
        <v>3259</v>
      </c>
      <c r="AE2" s="927" t="s">
        <v>434</v>
      </c>
      <c r="AF2" s="927" t="s">
        <v>435</v>
      </c>
      <c r="AG2" s="904"/>
      <c r="AI2" s="902" t="s">
        <v>1576</v>
      </c>
      <c r="AJ2" s="918"/>
      <c r="AK2" s="966" t="s">
        <v>434</v>
      </c>
      <c r="AL2" s="966" t="s">
        <v>435</v>
      </c>
      <c r="AM2" s="904"/>
      <c r="AN2" s="712" t="s">
        <v>1571</v>
      </c>
      <c r="AO2" s="966" t="s">
        <v>434</v>
      </c>
      <c r="AP2" s="966" t="s">
        <v>435</v>
      </c>
      <c r="AQ2" s="919"/>
      <c r="AS2" s="902" t="s">
        <v>3258</v>
      </c>
      <c r="AT2" s="918"/>
      <c r="AU2" s="966" t="s">
        <v>434</v>
      </c>
      <c r="AV2" s="966" t="s">
        <v>435</v>
      </c>
      <c r="AW2" s="904"/>
      <c r="AX2" s="712" t="s">
        <v>3259</v>
      </c>
      <c r="AY2" s="966" t="s">
        <v>434</v>
      </c>
      <c r="AZ2" s="966" t="s">
        <v>435</v>
      </c>
      <c r="BA2" s="919"/>
      <c r="BC2" s="712" t="s">
        <v>3258</v>
      </c>
      <c r="BD2" s="918"/>
      <c r="BE2" s="966" t="s">
        <v>434</v>
      </c>
      <c r="BF2" s="966" t="s">
        <v>435</v>
      </c>
      <c r="BG2" s="904"/>
      <c r="BH2" s="1022" t="s">
        <v>3259</v>
      </c>
      <c r="BI2" s="1023" t="s">
        <v>434</v>
      </c>
      <c r="BJ2" s="1023" t="s">
        <v>435</v>
      </c>
      <c r="BK2" s="1024"/>
      <c r="BM2" s="1065" t="s">
        <v>495</v>
      </c>
      <c r="BN2" s="1066"/>
      <c r="BO2" s="1067" t="s">
        <v>251</v>
      </c>
      <c r="BP2" s="1075" t="s">
        <v>252</v>
      </c>
      <c r="BQ2" s="1068"/>
      <c r="BS2" s="712" t="s">
        <v>3258</v>
      </c>
      <c r="BT2" s="918"/>
      <c r="BU2" s="966" t="s">
        <v>434</v>
      </c>
      <c r="BV2" s="966" t="s">
        <v>435</v>
      </c>
      <c r="BW2" s="904"/>
      <c r="BX2" s="1022" t="s">
        <v>3259</v>
      </c>
      <c r="BY2" s="1023" t="s">
        <v>434</v>
      </c>
      <c r="BZ2" s="1023" t="s">
        <v>435</v>
      </c>
      <c r="CA2" s="1024"/>
      <c r="CC2" s="926" t="s">
        <v>3258</v>
      </c>
      <c r="CD2" s="1093"/>
      <c r="CE2" s="631" t="s">
        <v>434</v>
      </c>
      <c r="CF2" s="631" t="s">
        <v>435</v>
      </c>
      <c r="CG2" s="927"/>
      <c r="CH2" s="633" t="s">
        <v>3259</v>
      </c>
      <c r="CI2" s="631" t="s">
        <v>434</v>
      </c>
      <c r="CJ2" s="631" t="s">
        <v>435</v>
      </c>
      <c r="CK2" s="714"/>
      <c r="CM2" s="926" t="s">
        <v>3258</v>
      </c>
      <c r="CN2" s="1093"/>
      <c r="CO2" s="631" t="s">
        <v>434</v>
      </c>
      <c r="CP2" s="631" t="s">
        <v>435</v>
      </c>
      <c r="CQ2" s="1116"/>
      <c r="CR2" s="633" t="s">
        <v>3259</v>
      </c>
      <c r="CS2" s="631" t="s">
        <v>434</v>
      </c>
      <c r="CT2" s="631" t="s">
        <v>435</v>
      </c>
      <c r="CU2" s="1116"/>
      <c r="CV2" s="633" t="s">
        <v>3208</v>
      </c>
      <c r="CW2" s="631" t="s">
        <v>434</v>
      </c>
      <c r="CX2" s="631" t="s">
        <v>435</v>
      </c>
      <c r="CY2" s="1109"/>
      <c r="DA2" s="633" t="s">
        <v>3258</v>
      </c>
      <c r="DB2" s="1139"/>
      <c r="DC2" s="1116" t="s">
        <v>434</v>
      </c>
      <c r="DD2" s="1116" t="s">
        <v>435</v>
      </c>
      <c r="DE2" s="1109"/>
      <c r="DF2" s="633" t="s">
        <v>3259</v>
      </c>
      <c r="DG2" s="1116" t="s">
        <v>434</v>
      </c>
      <c r="DH2" s="1116" t="s">
        <v>435</v>
      </c>
      <c r="DI2" s="1143"/>
      <c r="DJ2" s="633" t="s">
        <v>3304</v>
      </c>
      <c r="DK2" s="1116" t="s">
        <v>434</v>
      </c>
      <c r="DL2" s="1116" t="s">
        <v>435</v>
      </c>
      <c r="DM2" s="904"/>
      <c r="DO2" s="712" t="s">
        <v>3258</v>
      </c>
      <c r="DP2" s="918"/>
      <c r="DQ2" s="966" t="s">
        <v>434</v>
      </c>
      <c r="DR2" s="631" t="s">
        <v>435</v>
      </c>
      <c r="DS2" s="632"/>
      <c r="DT2" s="1153" t="s">
        <v>3259</v>
      </c>
      <c r="DU2" s="966" t="s">
        <v>434</v>
      </c>
      <c r="DV2" s="631" t="s">
        <v>435</v>
      </c>
      <c r="DW2" s="632"/>
      <c r="DY2" s="712" t="s">
        <v>3258</v>
      </c>
      <c r="DZ2" s="918"/>
      <c r="EA2" s="966" t="s">
        <v>434</v>
      </c>
      <c r="EB2" s="631" t="s">
        <v>435</v>
      </c>
      <c r="EC2" s="632"/>
      <c r="ED2" s="1153" t="s">
        <v>3259</v>
      </c>
      <c r="EE2" s="966" t="s">
        <v>434</v>
      </c>
      <c r="EF2" s="631" t="s">
        <v>435</v>
      </c>
      <c r="EG2" s="632"/>
      <c r="EI2" s="712" t="s">
        <v>3258</v>
      </c>
      <c r="EJ2" s="918"/>
      <c r="EK2" s="966" t="s">
        <v>434</v>
      </c>
      <c r="EL2" s="631" t="s">
        <v>435</v>
      </c>
      <c r="EM2" s="632"/>
      <c r="EN2" s="1153" t="s">
        <v>3259</v>
      </c>
      <c r="EO2" s="966" t="s">
        <v>434</v>
      </c>
      <c r="EP2" s="631" t="s">
        <v>435</v>
      </c>
      <c r="EQ2" s="632"/>
      <c r="ES2" s="712" t="s">
        <v>2361</v>
      </c>
      <c r="ET2" s="918"/>
      <c r="EU2" s="966" t="s">
        <v>434</v>
      </c>
      <c r="EV2" s="631" t="s">
        <v>435</v>
      </c>
      <c r="EW2" s="632"/>
      <c r="EY2" s="337" t="s">
        <v>3258</v>
      </c>
      <c r="EZ2" s="323"/>
      <c r="FA2" s="323" t="s">
        <v>251</v>
      </c>
      <c r="FB2" s="295" t="s">
        <v>252</v>
      </c>
      <c r="FC2" s="805"/>
      <c r="FE2" s="712" t="s">
        <v>3258</v>
      </c>
      <c r="FF2" s="918"/>
      <c r="FG2" s="966" t="s">
        <v>434</v>
      </c>
      <c r="FH2" s="631" t="s">
        <v>435</v>
      </c>
      <c r="FI2" s="632"/>
      <c r="FJ2" s="1295" t="s">
        <v>3259</v>
      </c>
      <c r="FK2" s="1296" t="s">
        <v>434</v>
      </c>
      <c r="FL2" s="1297" t="s">
        <v>435</v>
      </c>
      <c r="FM2" s="1298"/>
      <c r="FO2" s="337" t="s">
        <v>3258</v>
      </c>
      <c r="FP2" s="323"/>
      <c r="FQ2" s="323" t="s">
        <v>251</v>
      </c>
      <c r="FR2" s="295" t="s">
        <v>252</v>
      </c>
      <c r="FS2" s="805"/>
      <c r="FU2" s="712" t="s">
        <v>3258</v>
      </c>
      <c r="FV2" s="918"/>
      <c r="FW2" s="966" t="s">
        <v>434</v>
      </c>
      <c r="FX2" s="631" t="s">
        <v>435</v>
      </c>
      <c r="FY2" s="632"/>
      <c r="FZ2" s="1153" t="s">
        <v>3259</v>
      </c>
      <c r="GA2" s="966" t="s">
        <v>434</v>
      </c>
      <c r="GB2" s="631" t="s">
        <v>435</v>
      </c>
      <c r="GC2" s="632"/>
      <c r="GE2" s="712" t="s">
        <v>3258</v>
      </c>
      <c r="GF2" s="918"/>
      <c r="GG2" s="966" t="s">
        <v>434</v>
      </c>
      <c r="GH2" s="631" t="s">
        <v>435</v>
      </c>
      <c r="GI2" s="632"/>
      <c r="GJ2" s="1153" t="s">
        <v>3259</v>
      </c>
      <c r="GK2" s="966" t="s">
        <v>434</v>
      </c>
      <c r="GL2" s="631" t="s">
        <v>435</v>
      </c>
      <c r="GM2" s="632"/>
      <c r="GO2" s="624" t="s">
        <v>3258</v>
      </c>
      <c r="GP2" s="404"/>
      <c r="GQ2" s="323"/>
      <c r="GR2" s="323" t="s">
        <v>434</v>
      </c>
      <c r="GS2" s="323" t="s">
        <v>435</v>
      </c>
      <c r="GT2" s="323" t="s">
        <v>2594</v>
      </c>
      <c r="GU2" s="323"/>
      <c r="GV2" s="323" t="s">
        <v>434</v>
      </c>
      <c r="GW2" s="323" t="s">
        <v>435</v>
      </c>
      <c r="GX2" s="323" t="s">
        <v>2595</v>
      </c>
      <c r="GY2" s="334" t="s">
        <v>3264</v>
      </c>
      <c r="GZ2" s="825" t="s">
        <v>3259</v>
      </c>
      <c r="HA2" s="323"/>
      <c r="HB2" s="323" t="s">
        <v>434</v>
      </c>
      <c r="HC2" s="323" t="s">
        <v>435</v>
      </c>
      <c r="HD2" s="323" t="s">
        <v>2594</v>
      </c>
      <c r="HE2" s="323"/>
      <c r="HF2" s="323" t="s">
        <v>434</v>
      </c>
      <c r="HG2" s="323" t="s">
        <v>435</v>
      </c>
      <c r="HH2" s="323" t="s">
        <v>2595</v>
      </c>
      <c r="HI2" s="334" t="s">
        <v>3264</v>
      </c>
      <c r="HK2" s="633" t="s">
        <v>3258</v>
      </c>
      <c r="HL2" s="1139"/>
      <c r="HM2" s="1116" t="s">
        <v>434</v>
      </c>
      <c r="HN2" s="1116" t="s">
        <v>435</v>
      </c>
      <c r="HO2" s="1116"/>
      <c r="HP2" s="633" t="s">
        <v>3259</v>
      </c>
      <c r="HQ2" s="1116" t="s">
        <v>434</v>
      </c>
      <c r="HR2" s="1116" t="s">
        <v>435</v>
      </c>
      <c r="HS2" s="1143"/>
      <c r="HT2" s="1269" t="s">
        <v>3304</v>
      </c>
      <c r="HU2" s="1116" t="s">
        <v>434</v>
      </c>
      <c r="HV2" s="1116" t="s">
        <v>435</v>
      </c>
      <c r="HW2" s="904"/>
      <c r="HY2" s="398" t="s">
        <v>1571</v>
      </c>
      <c r="HZ2" s="323"/>
      <c r="IA2" s="323" t="s">
        <v>434</v>
      </c>
      <c r="IB2" s="323" t="s">
        <v>435</v>
      </c>
      <c r="IC2" s="334"/>
      <c r="ID2" s="825" t="s">
        <v>1576</v>
      </c>
      <c r="IE2" s="323" t="s">
        <v>434</v>
      </c>
      <c r="IF2" s="323" t="s">
        <v>435</v>
      </c>
      <c r="IG2" s="777"/>
      <c r="IH2" s="825" t="s">
        <v>1667</v>
      </c>
      <c r="II2" s="323" t="s">
        <v>434</v>
      </c>
      <c r="IJ2" s="323" t="s">
        <v>435</v>
      </c>
      <c r="IK2" s="334"/>
      <c r="IM2" s="633" t="s">
        <v>3258</v>
      </c>
      <c r="IN2" s="1139"/>
      <c r="IO2" s="1116" t="s">
        <v>434</v>
      </c>
      <c r="IP2" s="1116" t="s">
        <v>435</v>
      </c>
      <c r="IQ2" s="1109"/>
      <c r="IR2" s="633" t="s">
        <v>3259</v>
      </c>
      <c r="IS2" s="1116" t="s">
        <v>434</v>
      </c>
      <c r="IT2" s="1116" t="s">
        <v>435</v>
      </c>
      <c r="IU2" s="1143"/>
    </row>
    <row r="3" spans="1:255" ht="13.5" customHeight="1" thickBot="1">
      <c r="A3" s="892" t="s">
        <v>3244</v>
      </c>
      <c r="B3" s="890" t="s">
        <v>2856</v>
      </c>
      <c r="C3" s="891">
        <v>14.062</v>
      </c>
      <c r="D3" s="891">
        <v>13.772</v>
      </c>
      <c r="E3" s="893">
        <v>14.062</v>
      </c>
      <c r="F3" s="900" t="s">
        <v>2873</v>
      </c>
      <c r="G3" s="891">
        <v>17.598</v>
      </c>
      <c r="H3" s="891">
        <v>17.737</v>
      </c>
      <c r="I3" s="893">
        <v>17.737</v>
      </c>
      <c r="J3" s="900" t="s">
        <v>2856</v>
      </c>
      <c r="K3" s="891">
        <v>16.336</v>
      </c>
      <c r="L3" s="891">
        <v>15.963</v>
      </c>
      <c r="M3" s="893">
        <v>16.336</v>
      </c>
      <c r="O3" s="920" t="s">
        <v>3244</v>
      </c>
      <c r="P3" s="914" t="s">
        <v>1685</v>
      </c>
      <c r="Q3" s="915">
        <v>14.566</v>
      </c>
      <c r="R3" s="915">
        <v>14.559</v>
      </c>
      <c r="S3" s="921">
        <f aca="true" t="shared" si="0" ref="S3:S29">MAX(Q3:R3)</f>
        <v>14.566</v>
      </c>
      <c r="T3" s="928" t="s">
        <v>1686</v>
      </c>
      <c r="U3" s="916">
        <v>18.576</v>
      </c>
      <c r="V3" s="916">
        <v>17.574</v>
      </c>
      <c r="W3" s="929">
        <f aca="true" t="shared" si="1" ref="W3:W12">MAX(U3:V3)</f>
        <v>18.576</v>
      </c>
      <c r="Y3" s="937" t="s">
        <v>3244</v>
      </c>
      <c r="Z3" s="933" t="s">
        <v>208</v>
      </c>
      <c r="AA3" s="934">
        <v>22.667</v>
      </c>
      <c r="AB3" s="934">
        <v>21.633</v>
      </c>
      <c r="AC3" s="938">
        <f aca="true" t="shared" si="2" ref="AC3:AC12">MAX(AA3:AB3)</f>
        <v>22.667</v>
      </c>
      <c r="AD3" s="928" t="s">
        <v>193</v>
      </c>
      <c r="AE3" s="916">
        <v>34.133</v>
      </c>
      <c r="AF3" s="916" t="s">
        <v>3224</v>
      </c>
      <c r="AG3" s="929">
        <v>34.133</v>
      </c>
      <c r="AI3" s="967" t="s">
        <v>3244</v>
      </c>
      <c r="AJ3" s="963" t="s">
        <v>196</v>
      </c>
      <c r="AK3" s="962">
        <v>15.448</v>
      </c>
      <c r="AL3" s="962">
        <v>16.027</v>
      </c>
      <c r="AM3" s="968">
        <v>16.027</v>
      </c>
      <c r="AN3" s="974" t="s">
        <v>196</v>
      </c>
      <c r="AO3" s="962">
        <v>12.648</v>
      </c>
      <c r="AP3" s="962">
        <v>14.34</v>
      </c>
      <c r="AQ3" s="968">
        <v>14.34</v>
      </c>
      <c r="AS3" s="987">
        <v>1</v>
      </c>
      <c r="AT3" s="985" t="s">
        <v>1589</v>
      </c>
      <c r="AU3" s="986">
        <v>15.148</v>
      </c>
      <c r="AV3" s="986">
        <v>15.187</v>
      </c>
      <c r="AW3" s="988">
        <v>15.187</v>
      </c>
      <c r="AX3" s="995" t="s">
        <v>1689</v>
      </c>
      <c r="AY3" s="984">
        <v>18.548</v>
      </c>
      <c r="AZ3" s="984">
        <v>18.674</v>
      </c>
      <c r="BA3" s="990">
        <v>18.674</v>
      </c>
      <c r="BB3" s="83"/>
      <c r="BC3" s="1033" t="s">
        <v>3244</v>
      </c>
      <c r="BD3" s="1031" t="s">
        <v>1694</v>
      </c>
      <c r="BE3" s="1011" t="s">
        <v>2912</v>
      </c>
      <c r="BF3" s="1011" t="s">
        <v>2949</v>
      </c>
      <c r="BG3" s="1017" t="s">
        <v>2949</v>
      </c>
      <c r="BH3" s="1037" t="s">
        <v>1575</v>
      </c>
      <c r="BI3" s="1011" t="s">
        <v>3004</v>
      </c>
      <c r="BJ3" s="1011" t="s">
        <v>3005</v>
      </c>
      <c r="BK3" s="1017" t="s">
        <v>3005</v>
      </c>
      <c r="BL3" s="1003"/>
      <c r="BM3" s="1069" t="s">
        <v>3244</v>
      </c>
      <c r="BN3" s="890" t="s">
        <v>444</v>
      </c>
      <c r="BO3" s="1057">
        <v>24</v>
      </c>
      <c r="BP3" s="1058" t="s">
        <v>2696</v>
      </c>
      <c r="BQ3" s="1070" t="s">
        <v>3141</v>
      </c>
      <c r="BR3" s="820"/>
      <c r="BS3" s="967" t="s">
        <v>3244</v>
      </c>
      <c r="BT3" s="1010" t="s">
        <v>1683</v>
      </c>
      <c r="BU3" s="1011" t="s">
        <v>3023</v>
      </c>
      <c r="BV3" s="1011" t="s">
        <v>3024</v>
      </c>
      <c r="BW3" s="1016" t="s">
        <v>3023</v>
      </c>
      <c r="BX3" s="1025" t="s">
        <v>1659</v>
      </c>
      <c r="BY3" s="1012" t="s">
        <v>3084</v>
      </c>
      <c r="BZ3" s="1012" t="s">
        <v>2283</v>
      </c>
      <c r="CA3" s="1017" t="s">
        <v>2283</v>
      </c>
      <c r="CB3" s="78"/>
      <c r="CC3" s="1094" t="s">
        <v>3244</v>
      </c>
      <c r="CD3" s="1089" t="s">
        <v>1685</v>
      </c>
      <c r="CE3" s="1090">
        <v>14.12</v>
      </c>
      <c r="CF3" s="1090">
        <v>14.297</v>
      </c>
      <c r="CG3" s="1102">
        <f>MAX(CE3:CF3)</f>
        <v>14.297</v>
      </c>
      <c r="CH3" s="1104" t="s">
        <v>1689</v>
      </c>
      <c r="CI3" s="1090">
        <v>17.017</v>
      </c>
      <c r="CJ3" s="1090">
        <v>17.038</v>
      </c>
      <c r="CK3" s="1105">
        <f>MAX(CI3:CJ3)</f>
        <v>17.038</v>
      </c>
      <c r="CL3" s="133"/>
      <c r="CM3" s="1033" t="s">
        <v>3244</v>
      </c>
      <c r="CN3" s="1013" t="s">
        <v>198</v>
      </c>
      <c r="CO3" s="1103">
        <v>14.493</v>
      </c>
      <c r="CP3" s="1103">
        <v>14.273</v>
      </c>
      <c r="CQ3" s="1114">
        <v>14.493</v>
      </c>
      <c r="CR3" s="1117" t="s">
        <v>3200</v>
      </c>
      <c r="CS3" s="1103">
        <v>17.196</v>
      </c>
      <c r="CT3" s="1103">
        <v>17.399</v>
      </c>
      <c r="CU3" s="1114">
        <v>17.399</v>
      </c>
      <c r="CV3" s="946" t="s">
        <v>208</v>
      </c>
      <c r="CW3" s="934">
        <v>16.465</v>
      </c>
      <c r="CX3" s="934">
        <v>16.156</v>
      </c>
      <c r="CY3" s="938">
        <v>16.465</v>
      </c>
      <c r="CZ3" s="80"/>
      <c r="DA3" s="1140" t="s">
        <v>3244</v>
      </c>
      <c r="DB3" s="1013" t="s">
        <v>2879</v>
      </c>
      <c r="DC3" s="916">
        <v>13.506</v>
      </c>
      <c r="DD3" s="1103">
        <v>14.136</v>
      </c>
      <c r="DE3" s="921">
        <f>MAX(DC3:DD3)</f>
        <v>14.136</v>
      </c>
      <c r="DF3" s="1117" t="s">
        <v>1575</v>
      </c>
      <c r="DG3" s="1103">
        <v>16.36</v>
      </c>
      <c r="DH3" s="1103">
        <v>17.085</v>
      </c>
      <c r="DI3" s="921">
        <f aca="true" t="shared" si="3" ref="DI3:DI10">MAX(DG3:DH3)</f>
        <v>17.085</v>
      </c>
      <c r="DJ3" s="946" t="s">
        <v>208</v>
      </c>
      <c r="DK3" s="934">
        <v>16.159</v>
      </c>
      <c r="DL3" s="934">
        <v>16.823</v>
      </c>
      <c r="DM3" s="945">
        <f>MAX(DK3:DL3)</f>
        <v>16.823</v>
      </c>
      <c r="DO3" s="1150" t="s">
        <v>3244</v>
      </c>
      <c r="DP3" s="1014" t="s">
        <v>1685</v>
      </c>
      <c r="DQ3" s="648">
        <v>13.484</v>
      </c>
      <c r="DR3" s="648">
        <v>13.78</v>
      </c>
      <c r="DS3" s="649">
        <f>MAX(DQ3:DR3)</f>
        <v>13.78</v>
      </c>
      <c r="DT3" s="1154" t="s">
        <v>1659</v>
      </c>
      <c r="DU3" s="915">
        <v>15.671</v>
      </c>
      <c r="DV3" s="915">
        <v>16.679</v>
      </c>
      <c r="DW3" s="649">
        <f aca="true" t="shared" si="4" ref="DW3:DW11">MAX(DU3:DV3)</f>
        <v>16.679</v>
      </c>
      <c r="DX3" s="60"/>
      <c r="DY3" s="1150" t="s">
        <v>3244</v>
      </c>
      <c r="DZ3" s="1013" t="s">
        <v>1590</v>
      </c>
      <c r="EA3" s="916">
        <v>14.323</v>
      </c>
      <c r="EB3" s="916">
        <v>14.053</v>
      </c>
      <c r="EC3" s="929">
        <f aca="true" t="shared" si="5" ref="EC3:EC23">MAX(EA3:EB3)</f>
        <v>14.323</v>
      </c>
      <c r="ED3" s="1154" t="s">
        <v>2937</v>
      </c>
      <c r="EE3" s="915">
        <v>21.068</v>
      </c>
      <c r="EF3" s="1013">
        <v>19.867</v>
      </c>
      <c r="EG3" s="929">
        <f>MAX(EE3:EF3)</f>
        <v>21.068</v>
      </c>
      <c r="EH3" s="78"/>
      <c r="EI3" s="1191" t="s">
        <v>3244</v>
      </c>
      <c r="EJ3" s="1189" t="s">
        <v>1591</v>
      </c>
      <c r="EK3" s="375">
        <v>13.768</v>
      </c>
      <c r="EL3" s="375">
        <v>13.807</v>
      </c>
      <c r="EM3" s="376">
        <v>13.807</v>
      </c>
      <c r="EN3" s="1196" t="s">
        <v>1575</v>
      </c>
      <c r="EO3" s="833">
        <v>16.949</v>
      </c>
      <c r="EP3" s="833">
        <v>16.946</v>
      </c>
      <c r="EQ3" s="837">
        <v>16.949</v>
      </c>
      <c r="ES3" s="1191" t="s">
        <v>3244</v>
      </c>
      <c r="ET3" s="1189" t="s">
        <v>2341</v>
      </c>
      <c r="EU3" s="375">
        <v>17.892</v>
      </c>
      <c r="EV3" s="375">
        <v>18.746</v>
      </c>
      <c r="EW3" s="376">
        <f>MAX(EU3:EV3)</f>
        <v>18.746</v>
      </c>
      <c r="EX3" s="78"/>
      <c r="EY3" s="1224" t="s">
        <v>3244</v>
      </c>
      <c r="EZ3" s="1223" t="s">
        <v>3276</v>
      </c>
      <c r="FA3" s="1053">
        <v>9</v>
      </c>
      <c r="FB3" s="1223" t="s">
        <v>2702</v>
      </c>
      <c r="FC3" s="1225">
        <v>0.003136226851851852</v>
      </c>
      <c r="FE3" s="846" t="s">
        <v>3244</v>
      </c>
      <c r="FF3" s="792" t="s">
        <v>1591</v>
      </c>
      <c r="FG3" s="833">
        <v>13.579</v>
      </c>
      <c r="FH3" s="833">
        <v>13.722</v>
      </c>
      <c r="FI3" s="837">
        <f aca="true" t="shared" si="6" ref="FI3:FI28">MAX(FG3:FH3)</f>
        <v>13.722</v>
      </c>
      <c r="FJ3" s="1294" t="s">
        <v>1580</v>
      </c>
      <c r="FK3" s="1215">
        <v>16.579</v>
      </c>
      <c r="FL3" s="1215">
        <v>16.607</v>
      </c>
      <c r="FM3" s="1216">
        <f aca="true" t="shared" si="7" ref="FM3:FM12">MAX(FK3:FL3)</f>
        <v>16.607</v>
      </c>
      <c r="FO3" s="1238" t="s">
        <v>3244</v>
      </c>
      <c r="FP3" s="1235" t="s">
        <v>2517</v>
      </c>
      <c r="FQ3" s="478">
        <v>23</v>
      </c>
      <c r="FR3" s="1235" t="s">
        <v>2702</v>
      </c>
      <c r="FS3" s="444" t="s">
        <v>2518</v>
      </c>
      <c r="FU3" s="846" t="s">
        <v>3244</v>
      </c>
      <c r="FV3" s="792" t="s">
        <v>1698</v>
      </c>
      <c r="FW3" s="833">
        <v>13.884</v>
      </c>
      <c r="FX3" s="833">
        <v>14.53</v>
      </c>
      <c r="FY3" s="837">
        <f aca="true" t="shared" si="8" ref="FY3:FY16">MAX(FW3:FX3)</f>
        <v>14.53</v>
      </c>
      <c r="FZ3" s="1210" t="s">
        <v>1580</v>
      </c>
      <c r="GA3" s="833">
        <v>16.679</v>
      </c>
      <c r="GB3" s="833">
        <v>16.577</v>
      </c>
      <c r="GC3" s="837">
        <f aca="true" t="shared" si="9" ref="GC3:GC10">MAX(GA3:GB3)</f>
        <v>16.679</v>
      </c>
      <c r="GE3" s="307" t="s">
        <v>3244</v>
      </c>
      <c r="GF3" s="306" t="s">
        <v>1684</v>
      </c>
      <c r="GG3" s="349">
        <v>13.983</v>
      </c>
      <c r="GH3" s="349">
        <v>13.988</v>
      </c>
      <c r="GI3" s="350">
        <f aca="true" t="shared" si="10" ref="GI3:GI23">MAX(GG3:GH3)</f>
        <v>13.988</v>
      </c>
      <c r="GJ3" s="635" t="s">
        <v>1575</v>
      </c>
      <c r="GK3" s="349">
        <v>15.96</v>
      </c>
      <c r="GL3" s="349">
        <v>15.727</v>
      </c>
      <c r="GM3" s="350">
        <f aca="true" t="shared" si="11" ref="GM3:GM9">MAX(GK3:GL3)</f>
        <v>15.96</v>
      </c>
      <c r="GO3" s="224" t="s">
        <v>3244</v>
      </c>
      <c r="GP3" s="788" t="s">
        <v>1573</v>
      </c>
      <c r="GQ3" s="375" t="s">
        <v>3286</v>
      </c>
      <c r="GR3" s="375">
        <v>13.74</v>
      </c>
      <c r="GS3" s="375">
        <v>13.633</v>
      </c>
      <c r="GT3" s="375">
        <f aca="true" t="shared" si="12" ref="GT3:GT10">MAX(GR3:GS3)</f>
        <v>13.74</v>
      </c>
      <c r="GU3" s="375" t="s">
        <v>3272</v>
      </c>
      <c r="GV3" s="375">
        <v>13.349</v>
      </c>
      <c r="GW3" s="375">
        <v>14.611</v>
      </c>
      <c r="GX3" s="375">
        <f aca="true" t="shared" si="13" ref="GX3:GX13">MAX(GV3:GW3)</f>
        <v>14.611</v>
      </c>
      <c r="GY3" s="376">
        <f aca="true" t="shared" si="14" ref="GY3:GY34">MIN(GX3,GT3)</f>
        <v>13.74</v>
      </c>
      <c r="GZ3" s="1257" t="s">
        <v>1572</v>
      </c>
      <c r="HA3" s="648" t="s">
        <v>3286</v>
      </c>
      <c r="HB3" s="1252">
        <v>16.8</v>
      </c>
      <c r="HC3" s="1252">
        <v>17.713</v>
      </c>
      <c r="HD3" s="375">
        <f>MAX(HB3:HC3)</f>
        <v>17.713</v>
      </c>
      <c r="HE3" s="648" t="s">
        <v>3272</v>
      </c>
      <c r="HF3" s="1252">
        <v>16.136</v>
      </c>
      <c r="HG3" s="1252">
        <v>16.842</v>
      </c>
      <c r="HH3" s="375">
        <f aca="true" t="shared" si="15" ref="HH3:HH10">MAX(HF3:HG3)</f>
        <v>16.842</v>
      </c>
      <c r="HI3" s="376">
        <f aca="true" t="shared" si="16" ref="HI3:HI12">MIN(HH3,HD3)</f>
        <v>16.842</v>
      </c>
      <c r="HK3" s="846" t="s">
        <v>3244</v>
      </c>
      <c r="HL3" s="792" t="s">
        <v>1573</v>
      </c>
      <c r="HM3" s="833">
        <v>14.014</v>
      </c>
      <c r="HN3" s="833">
        <v>13.767</v>
      </c>
      <c r="HO3" s="1274">
        <f aca="true" t="shared" si="17" ref="HO3:HO29">MAX(HM3:HN3)</f>
        <v>14.014</v>
      </c>
      <c r="HP3" s="1271" t="s">
        <v>1575</v>
      </c>
      <c r="HQ3" s="833">
        <v>16.285</v>
      </c>
      <c r="HR3" s="833">
        <v>16.709</v>
      </c>
      <c r="HS3" s="837">
        <f aca="true" t="shared" si="18" ref="HS3:HS10">MAX(HQ3:HR3)</f>
        <v>16.709</v>
      </c>
      <c r="HT3" s="1275" t="s">
        <v>1575</v>
      </c>
      <c r="HU3" s="833">
        <v>15.984</v>
      </c>
      <c r="HV3" s="833">
        <v>15.989</v>
      </c>
      <c r="HW3" s="837">
        <f>MAX(HU3:HV3)</f>
        <v>15.989</v>
      </c>
      <c r="HY3" s="351" t="s">
        <v>3244</v>
      </c>
      <c r="HZ3" s="1031" t="s">
        <v>2874</v>
      </c>
      <c r="IA3" s="1041">
        <v>11.933</v>
      </c>
      <c r="IB3" s="1041">
        <v>12.141</v>
      </c>
      <c r="IC3" s="716">
        <f aca="true" t="shared" si="19" ref="IC3:IC20">MAX(IA3:IB3)</f>
        <v>12.141</v>
      </c>
      <c r="ID3" s="1284" t="s">
        <v>1574</v>
      </c>
      <c r="IE3" s="1041">
        <v>16.193</v>
      </c>
      <c r="IF3" s="1041">
        <v>15.537</v>
      </c>
      <c r="IG3" s="716">
        <f aca="true" t="shared" si="20" ref="IG3:IG10">MAX(IE3:IF3)</f>
        <v>16.193</v>
      </c>
      <c r="IH3" s="638" t="s">
        <v>1575</v>
      </c>
      <c r="II3" s="775">
        <v>49.548</v>
      </c>
      <c r="IJ3" s="775">
        <v>37.914</v>
      </c>
      <c r="IK3" s="776">
        <v>49.548</v>
      </c>
      <c r="IM3" s="307" t="s">
        <v>3244</v>
      </c>
      <c r="IN3" s="306" t="s">
        <v>1573</v>
      </c>
      <c r="IO3" s="349">
        <v>14.316</v>
      </c>
      <c r="IP3" s="349">
        <v>14.067</v>
      </c>
      <c r="IQ3" s="350">
        <f aca="true" t="shared" si="21" ref="IQ3:IQ23">MAX(IO3:IP3)</f>
        <v>14.316</v>
      </c>
      <c r="IR3" s="745" t="s">
        <v>1573</v>
      </c>
      <c r="IS3" s="349">
        <v>16.59</v>
      </c>
      <c r="IT3" s="349">
        <v>16.835</v>
      </c>
      <c r="IU3" s="350">
        <f aca="true" t="shared" si="22" ref="IU3:IU10">MAX(IS3:IT3)</f>
        <v>16.835</v>
      </c>
    </row>
    <row r="4" spans="1:255" ht="13.5" customHeight="1">
      <c r="A4" s="892" t="s">
        <v>3248</v>
      </c>
      <c r="B4" s="890" t="s">
        <v>1694</v>
      </c>
      <c r="C4" s="891">
        <v>14.069</v>
      </c>
      <c r="D4" s="891">
        <v>14.165</v>
      </c>
      <c r="E4" s="893">
        <v>14.165</v>
      </c>
      <c r="F4" s="900" t="s">
        <v>2874</v>
      </c>
      <c r="G4" s="891">
        <v>17.945</v>
      </c>
      <c r="H4" s="891">
        <v>17.633</v>
      </c>
      <c r="I4" s="893">
        <v>17.945</v>
      </c>
      <c r="J4" s="900" t="s">
        <v>1659</v>
      </c>
      <c r="K4" s="891">
        <v>15.963</v>
      </c>
      <c r="L4" s="891">
        <v>16.459</v>
      </c>
      <c r="M4" s="893">
        <v>16.459</v>
      </c>
      <c r="O4" s="920" t="s">
        <v>3248</v>
      </c>
      <c r="P4" s="914" t="s">
        <v>2226</v>
      </c>
      <c r="Q4" s="915">
        <v>14.638</v>
      </c>
      <c r="R4" s="915">
        <v>14.482</v>
      </c>
      <c r="S4" s="921">
        <f t="shared" si="0"/>
        <v>14.638</v>
      </c>
      <c r="T4" s="928" t="s">
        <v>1575</v>
      </c>
      <c r="U4" s="916">
        <v>18.644</v>
      </c>
      <c r="V4" s="916">
        <v>17.633</v>
      </c>
      <c r="W4" s="929">
        <f t="shared" si="1"/>
        <v>18.644</v>
      </c>
      <c r="Y4" s="939" t="s">
        <v>3248</v>
      </c>
      <c r="Z4" s="935" t="s">
        <v>195</v>
      </c>
      <c r="AA4" s="916">
        <v>23.995</v>
      </c>
      <c r="AB4" s="916">
        <v>23.17</v>
      </c>
      <c r="AC4" s="929">
        <f t="shared" si="2"/>
        <v>23.995</v>
      </c>
      <c r="AD4" s="928" t="s">
        <v>220</v>
      </c>
      <c r="AE4" s="916">
        <v>42.433</v>
      </c>
      <c r="AF4" s="916">
        <v>36.433</v>
      </c>
      <c r="AG4" s="929">
        <f>MAX(AE4:AF4)</f>
        <v>42.433</v>
      </c>
      <c r="AI4" s="967" t="s">
        <v>3248</v>
      </c>
      <c r="AJ4" s="964" t="s">
        <v>2182</v>
      </c>
      <c r="AK4" s="962">
        <v>16.695</v>
      </c>
      <c r="AL4" s="962">
        <v>15.698</v>
      </c>
      <c r="AM4" s="968">
        <v>16.695</v>
      </c>
      <c r="AN4" s="975" t="s">
        <v>1575</v>
      </c>
      <c r="AO4" s="962">
        <v>17.638</v>
      </c>
      <c r="AP4" s="962">
        <v>19.867</v>
      </c>
      <c r="AQ4" s="968">
        <v>19.867</v>
      </c>
      <c r="AS4" s="989">
        <v>2</v>
      </c>
      <c r="AT4" s="983" t="s">
        <v>1691</v>
      </c>
      <c r="AU4" s="984">
        <v>15.231</v>
      </c>
      <c r="AV4" s="984">
        <v>14.848</v>
      </c>
      <c r="AW4" s="990">
        <v>15.231</v>
      </c>
      <c r="AX4" s="995" t="s">
        <v>2180</v>
      </c>
      <c r="AY4" s="984">
        <v>19.158</v>
      </c>
      <c r="AZ4" s="984">
        <v>19.447</v>
      </c>
      <c r="BA4" s="990">
        <v>19.447</v>
      </c>
      <c r="BB4" s="83"/>
      <c r="BC4" s="1033" t="s">
        <v>3248</v>
      </c>
      <c r="BD4" s="1031" t="s">
        <v>1575</v>
      </c>
      <c r="BE4" s="1011" t="s">
        <v>2950</v>
      </c>
      <c r="BF4" s="1011" t="s">
        <v>2951</v>
      </c>
      <c r="BG4" s="1017" t="s">
        <v>2950</v>
      </c>
      <c r="BH4" s="1037" t="s">
        <v>1691</v>
      </c>
      <c r="BI4" s="1011" t="s">
        <v>3006</v>
      </c>
      <c r="BJ4" s="1011" t="s">
        <v>3007</v>
      </c>
      <c r="BK4" s="1017" t="s">
        <v>3007</v>
      </c>
      <c r="BL4" s="1004"/>
      <c r="BM4" s="1069" t="s">
        <v>3248</v>
      </c>
      <c r="BN4" s="890" t="s">
        <v>445</v>
      </c>
      <c r="BO4" s="1059">
        <v>40</v>
      </c>
      <c r="BP4" s="1013" t="s">
        <v>2696</v>
      </c>
      <c r="BQ4" s="1070" t="s">
        <v>3142</v>
      </c>
      <c r="BR4" s="814"/>
      <c r="BS4" s="967" t="s">
        <v>3248</v>
      </c>
      <c r="BT4" s="914" t="s">
        <v>1575</v>
      </c>
      <c r="BU4" s="1011" t="s">
        <v>3025</v>
      </c>
      <c r="BV4" s="1011" t="s">
        <v>3026</v>
      </c>
      <c r="BW4" s="1016" t="s">
        <v>3025</v>
      </c>
      <c r="BX4" s="1025" t="s">
        <v>1686</v>
      </c>
      <c r="BY4" s="1012" t="s">
        <v>3085</v>
      </c>
      <c r="BZ4" s="1012" t="s">
        <v>3086</v>
      </c>
      <c r="CA4" s="1017" t="s">
        <v>3086</v>
      </c>
      <c r="CB4" s="78"/>
      <c r="CC4" s="1094" t="s">
        <v>3248</v>
      </c>
      <c r="CD4" s="1089" t="s">
        <v>1688</v>
      </c>
      <c r="CE4" s="1090">
        <v>14.116</v>
      </c>
      <c r="CF4" s="1090">
        <v>14.315</v>
      </c>
      <c r="CG4" s="1102">
        <f aca="true" t="shared" si="23" ref="CG4:CG28">MAX(CE4:CF4)</f>
        <v>14.315</v>
      </c>
      <c r="CH4" s="1107" t="s">
        <v>208</v>
      </c>
      <c r="CI4" s="1092">
        <v>16.778</v>
      </c>
      <c r="CJ4" s="1092">
        <v>17.276</v>
      </c>
      <c r="CK4" s="938">
        <f aca="true" t="shared" si="24" ref="CK4:CK11">MAX(CI4:CJ4)</f>
        <v>17.276</v>
      </c>
      <c r="CL4" s="133"/>
      <c r="CM4" s="1033" t="s">
        <v>3248</v>
      </c>
      <c r="CN4" s="1013" t="s">
        <v>3200</v>
      </c>
      <c r="CO4" s="1103">
        <v>13.49</v>
      </c>
      <c r="CP4" s="1103">
        <v>14.633</v>
      </c>
      <c r="CQ4" s="1114">
        <v>14.633</v>
      </c>
      <c r="CR4" s="1117" t="s">
        <v>1666</v>
      </c>
      <c r="CS4" s="1103">
        <v>17.259</v>
      </c>
      <c r="CT4" s="1103">
        <v>17.734</v>
      </c>
      <c r="CU4" s="1114">
        <v>17.734</v>
      </c>
      <c r="CV4" s="1117" t="s">
        <v>1666</v>
      </c>
      <c r="CW4" s="1103">
        <v>17.96</v>
      </c>
      <c r="CX4" s="916">
        <v>17.933</v>
      </c>
      <c r="CY4" s="929">
        <v>17.96</v>
      </c>
      <c r="CZ4" s="80"/>
      <c r="DA4" s="1140" t="s">
        <v>3248</v>
      </c>
      <c r="DB4" s="1013" t="s">
        <v>1580</v>
      </c>
      <c r="DC4" s="916">
        <v>13.871</v>
      </c>
      <c r="DD4" s="1103">
        <v>14.14</v>
      </c>
      <c r="DE4" s="921">
        <f aca="true" t="shared" si="25" ref="DE4:DE36">MAX(DC4:DD4)</f>
        <v>14.14</v>
      </c>
      <c r="DF4" s="1117" t="s">
        <v>1572</v>
      </c>
      <c r="DG4" s="1103">
        <v>16.757</v>
      </c>
      <c r="DH4" s="1103">
        <v>17.208</v>
      </c>
      <c r="DI4" s="921">
        <f t="shared" si="3"/>
        <v>17.208</v>
      </c>
      <c r="DJ4" s="1117" t="s">
        <v>1684</v>
      </c>
      <c r="DK4" s="1103">
        <v>16.946</v>
      </c>
      <c r="DL4" s="1103">
        <v>17.988</v>
      </c>
      <c r="DM4" s="921">
        <f>MAX(DK4:DL4)</f>
        <v>17.988</v>
      </c>
      <c r="DO4" s="1150" t="s">
        <v>3248</v>
      </c>
      <c r="DP4" s="1014" t="s">
        <v>2879</v>
      </c>
      <c r="DQ4" s="648">
        <v>13.616</v>
      </c>
      <c r="DR4" s="648">
        <v>13.97</v>
      </c>
      <c r="DS4" s="649">
        <f aca="true" t="shared" si="26" ref="DS4:DS31">MAX(DQ4:DR4)</f>
        <v>13.97</v>
      </c>
      <c r="DT4" s="1154" t="s">
        <v>1572</v>
      </c>
      <c r="DU4" s="915">
        <v>16.522</v>
      </c>
      <c r="DV4" s="915">
        <v>16.961</v>
      </c>
      <c r="DW4" s="649">
        <f t="shared" si="4"/>
        <v>16.961</v>
      </c>
      <c r="DX4" s="60"/>
      <c r="DY4" s="1150" t="s">
        <v>3248</v>
      </c>
      <c r="DZ4" s="1013" t="s">
        <v>2049</v>
      </c>
      <c r="EA4" s="916">
        <v>14.253</v>
      </c>
      <c r="EB4" s="916">
        <v>14.637</v>
      </c>
      <c r="EC4" s="929">
        <f t="shared" si="5"/>
        <v>14.637</v>
      </c>
      <c r="ED4" s="1154" t="s">
        <v>2935</v>
      </c>
      <c r="EE4" s="915">
        <v>18.989</v>
      </c>
      <c r="EF4" s="1013">
        <v>21.351</v>
      </c>
      <c r="EG4" s="929">
        <f>MAX(EE4:EF4)</f>
        <v>21.351</v>
      </c>
      <c r="EH4" s="78"/>
      <c r="EI4" s="1191" t="s">
        <v>3248</v>
      </c>
      <c r="EJ4" s="1189" t="s">
        <v>1698</v>
      </c>
      <c r="EK4" s="375">
        <v>14.13</v>
      </c>
      <c r="EL4" s="375">
        <v>14.046</v>
      </c>
      <c r="EM4" s="376">
        <v>14.13</v>
      </c>
      <c r="EN4" s="1196" t="s">
        <v>1573</v>
      </c>
      <c r="EO4" s="833">
        <v>17.309</v>
      </c>
      <c r="EP4" s="833">
        <v>17.492</v>
      </c>
      <c r="EQ4" s="837">
        <v>17.492</v>
      </c>
      <c r="ES4" s="1191" t="s">
        <v>3248</v>
      </c>
      <c r="ET4" s="1189" t="s">
        <v>2885</v>
      </c>
      <c r="EU4" s="375">
        <v>18.41</v>
      </c>
      <c r="EV4" s="375">
        <v>19.663</v>
      </c>
      <c r="EW4" s="376">
        <f>MAX(EU4:EV4)</f>
        <v>19.663</v>
      </c>
      <c r="EX4" s="78"/>
      <c r="EY4" s="1226" t="s">
        <v>3248</v>
      </c>
      <c r="EZ4" s="235" t="s">
        <v>2500</v>
      </c>
      <c r="FA4" s="1012">
        <v>16</v>
      </c>
      <c r="FB4" s="1078" t="s">
        <v>2459</v>
      </c>
      <c r="FC4" s="1227">
        <v>0.0031506944444444442</v>
      </c>
      <c r="FE4" s="846" t="s">
        <v>3248</v>
      </c>
      <c r="FF4" s="792" t="s">
        <v>2879</v>
      </c>
      <c r="FG4" s="833">
        <v>13.918</v>
      </c>
      <c r="FH4" s="833">
        <v>13.806</v>
      </c>
      <c r="FI4" s="837">
        <f t="shared" si="6"/>
        <v>13.918</v>
      </c>
      <c r="FJ4" s="1210" t="s">
        <v>1591</v>
      </c>
      <c r="FK4" s="833">
        <v>17.12</v>
      </c>
      <c r="FL4" s="833">
        <v>17.54</v>
      </c>
      <c r="FM4" s="837">
        <f t="shared" si="7"/>
        <v>17.54</v>
      </c>
      <c r="FO4" s="1239" t="s">
        <v>3248</v>
      </c>
      <c r="FP4" s="1236" t="s">
        <v>2519</v>
      </c>
      <c r="FQ4" s="412">
        <v>5</v>
      </c>
      <c r="FR4" s="1236" t="s">
        <v>2520</v>
      </c>
      <c r="FS4" s="413" t="s">
        <v>2521</v>
      </c>
      <c r="FU4" s="846" t="s">
        <v>3248</v>
      </c>
      <c r="FV4" s="792" t="s">
        <v>1581</v>
      </c>
      <c r="FW4" s="833">
        <v>14.589</v>
      </c>
      <c r="FX4" s="833">
        <v>14.28</v>
      </c>
      <c r="FY4" s="837">
        <f t="shared" si="8"/>
        <v>14.589</v>
      </c>
      <c r="FZ4" s="1210" t="s">
        <v>1591</v>
      </c>
      <c r="GA4" s="833">
        <v>16.946</v>
      </c>
      <c r="GB4" s="833">
        <v>17.407</v>
      </c>
      <c r="GC4" s="837">
        <f t="shared" si="9"/>
        <v>17.407</v>
      </c>
      <c r="GD4" s="131"/>
      <c r="GE4" s="307" t="s">
        <v>3248</v>
      </c>
      <c r="GF4" s="306" t="s">
        <v>1685</v>
      </c>
      <c r="GG4" s="349">
        <v>13.949</v>
      </c>
      <c r="GH4" s="349">
        <v>14.121</v>
      </c>
      <c r="GI4" s="350">
        <f t="shared" si="10"/>
        <v>14.121</v>
      </c>
      <c r="GJ4" s="635" t="s">
        <v>1659</v>
      </c>
      <c r="GK4" s="349">
        <v>17.73</v>
      </c>
      <c r="GL4" s="349">
        <v>16.696</v>
      </c>
      <c r="GM4" s="350">
        <f t="shared" si="11"/>
        <v>17.73</v>
      </c>
      <c r="GO4" s="224" t="s">
        <v>3248</v>
      </c>
      <c r="GP4" s="788" t="s">
        <v>1591</v>
      </c>
      <c r="GQ4" s="375" t="s">
        <v>3286</v>
      </c>
      <c r="GR4" s="375">
        <v>13.939</v>
      </c>
      <c r="GS4" s="375">
        <v>13.99</v>
      </c>
      <c r="GT4" s="375">
        <f t="shared" si="12"/>
        <v>13.99</v>
      </c>
      <c r="GU4" s="375" t="s">
        <v>3286</v>
      </c>
      <c r="GV4" s="375">
        <v>13.988</v>
      </c>
      <c r="GW4" s="375">
        <v>14.756</v>
      </c>
      <c r="GX4" s="375">
        <f t="shared" si="13"/>
        <v>14.756</v>
      </c>
      <c r="GY4" s="376">
        <f t="shared" si="14"/>
        <v>13.99</v>
      </c>
      <c r="GZ4" s="1258" t="s">
        <v>1580</v>
      </c>
      <c r="HA4" s="375" t="s">
        <v>3286</v>
      </c>
      <c r="HB4" s="375">
        <v>16.9</v>
      </c>
      <c r="HC4" s="375">
        <v>16.929</v>
      </c>
      <c r="HD4" s="375">
        <f>MAX(HB4:HC4)</f>
        <v>16.929</v>
      </c>
      <c r="HE4" s="375" t="s">
        <v>3272</v>
      </c>
      <c r="HF4" s="375">
        <v>17.045</v>
      </c>
      <c r="HG4" s="375">
        <v>19.951</v>
      </c>
      <c r="HH4" s="375">
        <f t="shared" si="15"/>
        <v>19.951</v>
      </c>
      <c r="HI4" s="376">
        <f t="shared" si="16"/>
        <v>16.929</v>
      </c>
      <c r="HK4" s="846" t="s">
        <v>3248</v>
      </c>
      <c r="HL4" s="792" t="s">
        <v>1685</v>
      </c>
      <c r="HM4" s="833">
        <v>13.464</v>
      </c>
      <c r="HN4" s="833">
        <v>14.352</v>
      </c>
      <c r="HO4" s="1274">
        <f t="shared" si="17"/>
        <v>14.352</v>
      </c>
      <c r="HP4" s="1271" t="s">
        <v>1686</v>
      </c>
      <c r="HQ4" s="833">
        <v>17.436</v>
      </c>
      <c r="HR4" s="833">
        <v>17.516</v>
      </c>
      <c r="HS4" s="837">
        <f t="shared" si="18"/>
        <v>17.516</v>
      </c>
      <c r="HT4" s="1275" t="s">
        <v>1659</v>
      </c>
      <c r="HU4" s="833">
        <v>15.137</v>
      </c>
      <c r="HV4" s="833">
        <v>16.261</v>
      </c>
      <c r="HW4" s="837">
        <f>MAX(HU4:HV4)</f>
        <v>16.261</v>
      </c>
      <c r="HY4" s="351" t="s">
        <v>3248</v>
      </c>
      <c r="HZ4" s="1031" t="s">
        <v>2617</v>
      </c>
      <c r="IA4" s="1041">
        <v>12.981</v>
      </c>
      <c r="IB4" s="1041">
        <v>13.03</v>
      </c>
      <c r="IC4" s="716">
        <f t="shared" si="19"/>
        <v>13.03</v>
      </c>
      <c r="ID4" s="1284" t="s">
        <v>1572</v>
      </c>
      <c r="IE4" s="1041">
        <v>16.553</v>
      </c>
      <c r="IF4" s="1041">
        <v>16.445</v>
      </c>
      <c r="IG4" s="716">
        <f t="shared" si="20"/>
        <v>16.553</v>
      </c>
      <c r="IJ4" s="304"/>
      <c r="IM4" s="307" t="s">
        <v>3248</v>
      </c>
      <c r="IN4" s="306" t="s">
        <v>1691</v>
      </c>
      <c r="IO4" s="349">
        <v>14.594</v>
      </c>
      <c r="IP4" s="349">
        <v>14.668</v>
      </c>
      <c r="IQ4" s="350">
        <f t="shared" si="21"/>
        <v>14.668</v>
      </c>
      <c r="IR4" s="745" t="s">
        <v>1575</v>
      </c>
      <c r="IS4" s="349">
        <v>17.018</v>
      </c>
      <c r="IT4" s="349">
        <v>17.498</v>
      </c>
      <c r="IU4" s="350">
        <f t="shared" si="22"/>
        <v>17.498</v>
      </c>
    </row>
    <row r="5" spans="1:255" ht="13.5" customHeight="1" thickBot="1">
      <c r="A5" s="892" t="s">
        <v>3247</v>
      </c>
      <c r="B5" s="890" t="s">
        <v>1590</v>
      </c>
      <c r="C5" s="891">
        <v>14.414</v>
      </c>
      <c r="D5" s="891">
        <v>14.184</v>
      </c>
      <c r="E5" s="893">
        <v>14.414</v>
      </c>
      <c r="F5" s="900" t="s">
        <v>1659</v>
      </c>
      <c r="G5" s="891">
        <v>17.544</v>
      </c>
      <c r="H5" s="891">
        <v>18.272</v>
      </c>
      <c r="I5" s="893">
        <v>18.272</v>
      </c>
      <c r="J5" s="908" t="s">
        <v>208</v>
      </c>
      <c r="K5" s="909">
        <v>17.247</v>
      </c>
      <c r="L5" s="909">
        <v>15.972</v>
      </c>
      <c r="M5" s="910">
        <v>17.247</v>
      </c>
      <c r="O5" s="920" t="s">
        <v>3247</v>
      </c>
      <c r="P5" s="914" t="s">
        <v>1694</v>
      </c>
      <c r="Q5" s="915">
        <v>14.246</v>
      </c>
      <c r="R5" s="915">
        <v>14.665</v>
      </c>
      <c r="S5" s="921">
        <f t="shared" si="0"/>
        <v>14.665</v>
      </c>
      <c r="T5" s="928" t="s">
        <v>1689</v>
      </c>
      <c r="U5" s="916">
        <v>18.711</v>
      </c>
      <c r="V5" s="916">
        <v>18.331</v>
      </c>
      <c r="W5" s="929">
        <f t="shared" si="1"/>
        <v>18.711</v>
      </c>
      <c r="Y5" s="939" t="s">
        <v>3247</v>
      </c>
      <c r="Z5" s="935" t="s">
        <v>2171</v>
      </c>
      <c r="AA5" s="916">
        <v>24.072</v>
      </c>
      <c r="AB5" s="916">
        <v>22.739</v>
      </c>
      <c r="AC5" s="929">
        <f t="shared" si="2"/>
        <v>24.072</v>
      </c>
      <c r="AD5" s="928" t="s">
        <v>232</v>
      </c>
      <c r="AE5" s="916">
        <v>43.333</v>
      </c>
      <c r="AF5" s="916">
        <v>27.536</v>
      </c>
      <c r="AG5" s="929">
        <f>MAX(AE5:AF5)</f>
        <v>43.333</v>
      </c>
      <c r="AI5" s="942" t="s">
        <v>3247</v>
      </c>
      <c r="AJ5" s="965" t="s">
        <v>208</v>
      </c>
      <c r="AK5" s="961">
        <v>18.954</v>
      </c>
      <c r="AL5" s="961">
        <v>18.068</v>
      </c>
      <c r="AM5" s="969">
        <v>18.954</v>
      </c>
      <c r="AN5" s="975" t="s">
        <v>1945</v>
      </c>
      <c r="AO5" s="962">
        <v>21.777</v>
      </c>
      <c r="AP5" s="962">
        <v>20.728</v>
      </c>
      <c r="AQ5" s="968">
        <v>21.777</v>
      </c>
      <c r="AS5" s="989">
        <v>3</v>
      </c>
      <c r="AT5" s="983" t="s">
        <v>425</v>
      </c>
      <c r="AU5" s="982">
        <v>14.428</v>
      </c>
      <c r="AV5" s="984">
        <v>15.237</v>
      </c>
      <c r="AW5" s="990">
        <v>15.237</v>
      </c>
      <c r="AX5" s="995" t="s">
        <v>209</v>
      </c>
      <c r="AY5" s="984">
        <v>19.078</v>
      </c>
      <c r="AZ5" s="984">
        <v>19.694</v>
      </c>
      <c r="BA5" s="990">
        <v>19.694</v>
      </c>
      <c r="BB5" s="83"/>
      <c r="BC5" s="1033" t="s">
        <v>3247</v>
      </c>
      <c r="BD5" s="1031" t="s">
        <v>1683</v>
      </c>
      <c r="BE5" s="1011" t="s">
        <v>2952</v>
      </c>
      <c r="BF5" s="1011" t="s">
        <v>2227</v>
      </c>
      <c r="BG5" s="1017" t="s">
        <v>2952</v>
      </c>
      <c r="BH5" s="1037" t="s">
        <v>1659</v>
      </c>
      <c r="BI5" s="1011" t="s">
        <v>3010</v>
      </c>
      <c r="BJ5" s="1011" t="s">
        <v>3011</v>
      </c>
      <c r="BK5" s="1017" t="s">
        <v>3011</v>
      </c>
      <c r="BL5" s="1004"/>
      <c r="BM5" s="1069" t="s">
        <v>3247</v>
      </c>
      <c r="BN5" s="890" t="s">
        <v>3122</v>
      </c>
      <c r="BO5" s="1059">
        <v>6</v>
      </c>
      <c r="BP5" s="1060" t="s">
        <v>3131</v>
      </c>
      <c r="BQ5" s="1070" t="s">
        <v>3143</v>
      </c>
      <c r="BR5" s="814"/>
      <c r="BS5" s="967" t="s">
        <v>3247</v>
      </c>
      <c r="BT5" s="914" t="s">
        <v>425</v>
      </c>
      <c r="BU5" s="1011" t="s">
        <v>3027</v>
      </c>
      <c r="BV5" s="1011" t="s">
        <v>3028</v>
      </c>
      <c r="BW5" s="1016" t="s">
        <v>3028</v>
      </c>
      <c r="BX5" s="1025" t="s">
        <v>317</v>
      </c>
      <c r="BY5" s="1012" t="s">
        <v>3087</v>
      </c>
      <c r="BZ5" s="1012" t="s">
        <v>3088</v>
      </c>
      <c r="CA5" s="1017" t="s">
        <v>3088</v>
      </c>
      <c r="CB5" s="78"/>
      <c r="CC5" s="1094" t="s">
        <v>3247</v>
      </c>
      <c r="CD5" s="1089" t="s">
        <v>1591</v>
      </c>
      <c r="CE5" s="1090">
        <v>14.365</v>
      </c>
      <c r="CF5" s="1090">
        <v>14.043</v>
      </c>
      <c r="CG5" s="1102">
        <f t="shared" si="23"/>
        <v>14.365</v>
      </c>
      <c r="CH5" s="1104" t="s">
        <v>1659</v>
      </c>
      <c r="CI5" s="1090">
        <v>16.849</v>
      </c>
      <c r="CJ5" s="1090">
        <v>17.632</v>
      </c>
      <c r="CK5" s="1105">
        <f t="shared" si="24"/>
        <v>17.632</v>
      </c>
      <c r="CL5" s="133"/>
      <c r="CM5" s="1033" t="s">
        <v>3247</v>
      </c>
      <c r="CN5" s="1013" t="s">
        <v>1659</v>
      </c>
      <c r="CO5" s="1103">
        <v>14.389</v>
      </c>
      <c r="CP5" s="1103">
        <v>14.639</v>
      </c>
      <c r="CQ5" s="1114">
        <v>14.639</v>
      </c>
      <c r="CR5" s="946" t="s">
        <v>208</v>
      </c>
      <c r="CS5" s="934">
        <v>16.737</v>
      </c>
      <c r="CT5" s="934">
        <v>17.968</v>
      </c>
      <c r="CU5" s="1115">
        <v>17.968</v>
      </c>
      <c r="CV5" s="1117" t="s">
        <v>3207</v>
      </c>
      <c r="CW5" s="1103">
        <v>16.978</v>
      </c>
      <c r="CX5" s="916">
        <v>18.233</v>
      </c>
      <c r="CY5" s="929">
        <v>18.233</v>
      </c>
      <c r="CZ5" s="80"/>
      <c r="DA5" s="1140" t="s">
        <v>3247</v>
      </c>
      <c r="DB5" s="1013" t="s">
        <v>1683</v>
      </c>
      <c r="DC5" s="916">
        <v>14.149</v>
      </c>
      <c r="DD5" s="1103">
        <v>13.751</v>
      </c>
      <c r="DE5" s="921">
        <f t="shared" si="25"/>
        <v>14.149</v>
      </c>
      <c r="DF5" s="1117" t="s">
        <v>1691</v>
      </c>
      <c r="DG5" s="1103">
        <v>16.986</v>
      </c>
      <c r="DH5" s="1103">
        <v>17.285</v>
      </c>
      <c r="DI5" s="921">
        <f t="shared" si="3"/>
        <v>17.285</v>
      </c>
      <c r="DJ5" s="1118" t="s">
        <v>2914</v>
      </c>
      <c r="DK5" s="1119">
        <v>38.763</v>
      </c>
      <c r="DL5" s="1119">
        <v>36.745</v>
      </c>
      <c r="DM5" s="925">
        <f>MAX(DK5:DL5)</f>
        <v>38.763</v>
      </c>
      <c r="DO5" s="1150" t="s">
        <v>3247</v>
      </c>
      <c r="DP5" s="1014" t="s">
        <v>1573</v>
      </c>
      <c r="DQ5" s="648">
        <v>14.33</v>
      </c>
      <c r="DR5" s="648">
        <v>14.227</v>
      </c>
      <c r="DS5" s="649">
        <f t="shared" si="26"/>
        <v>14.33</v>
      </c>
      <c r="DT5" s="1157" t="s">
        <v>1575</v>
      </c>
      <c r="DU5" s="915">
        <v>17.631</v>
      </c>
      <c r="DV5" s="915">
        <v>16.797</v>
      </c>
      <c r="DW5" s="649">
        <f t="shared" si="4"/>
        <v>17.631</v>
      </c>
      <c r="DX5" s="60"/>
      <c r="DY5" s="1150" t="s">
        <v>3247</v>
      </c>
      <c r="DZ5" s="1013" t="s">
        <v>1693</v>
      </c>
      <c r="EA5" s="916">
        <v>15.377</v>
      </c>
      <c r="EB5" s="916">
        <v>14.47</v>
      </c>
      <c r="EC5" s="929">
        <f t="shared" si="5"/>
        <v>15.377</v>
      </c>
      <c r="ED5" s="1154" t="s">
        <v>3114</v>
      </c>
      <c r="EE5" s="915">
        <v>21.454</v>
      </c>
      <c r="EF5" s="1013">
        <v>20.02</v>
      </c>
      <c r="EG5" s="929">
        <f>MAX(EE5:EF5)</f>
        <v>21.454</v>
      </c>
      <c r="EH5" s="78"/>
      <c r="EI5" s="1191" t="s">
        <v>3247</v>
      </c>
      <c r="EJ5" s="1189" t="s">
        <v>1580</v>
      </c>
      <c r="EK5" s="375">
        <v>14.374</v>
      </c>
      <c r="EL5" s="375">
        <v>14.444</v>
      </c>
      <c r="EM5" s="376">
        <v>14.444</v>
      </c>
      <c r="EN5" s="1196" t="s">
        <v>1691</v>
      </c>
      <c r="EO5" s="833">
        <v>16.941</v>
      </c>
      <c r="EP5" s="833">
        <v>17.566</v>
      </c>
      <c r="EQ5" s="837">
        <v>17.566</v>
      </c>
      <c r="ES5" s="1191" t="s">
        <v>3247</v>
      </c>
      <c r="ET5" s="1189" t="s">
        <v>2344</v>
      </c>
      <c r="EU5" s="375">
        <v>19.813</v>
      </c>
      <c r="EV5" s="375">
        <v>19.727</v>
      </c>
      <c r="EW5" s="376">
        <f aca="true" t="shared" si="27" ref="EW5:EW19">MAX(EU5:EV5)</f>
        <v>19.813</v>
      </c>
      <c r="EX5" s="78"/>
      <c r="EY5" s="1226" t="s">
        <v>3247</v>
      </c>
      <c r="EZ5" s="235" t="s">
        <v>444</v>
      </c>
      <c r="FA5" s="1012">
        <v>35</v>
      </c>
      <c r="FB5" s="1078" t="s">
        <v>2696</v>
      </c>
      <c r="FC5" s="1227">
        <v>0.003183217592592593</v>
      </c>
      <c r="FE5" s="846" t="s">
        <v>3247</v>
      </c>
      <c r="FF5" s="792" t="s">
        <v>1575</v>
      </c>
      <c r="FG5" s="833">
        <v>13.968</v>
      </c>
      <c r="FH5" s="833">
        <v>14.197</v>
      </c>
      <c r="FI5" s="837">
        <f t="shared" si="6"/>
        <v>14.197</v>
      </c>
      <c r="FJ5" s="1210" t="s">
        <v>1689</v>
      </c>
      <c r="FK5" s="833">
        <v>17.778</v>
      </c>
      <c r="FL5" s="833">
        <v>18.014</v>
      </c>
      <c r="FM5" s="837">
        <f t="shared" si="7"/>
        <v>18.014</v>
      </c>
      <c r="FO5" s="1239" t="s">
        <v>3247</v>
      </c>
      <c r="FP5" s="1236" t="s">
        <v>2522</v>
      </c>
      <c r="FQ5" s="412">
        <v>9</v>
      </c>
      <c r="FR5" s="1236" t="s">
        <v>2523</v>
      </c>
      <c r="FS5" s="413" t="s">
        <v>2524</v>
      </c>
      <c r="FU5" s="846" t="s">
        <v>3247</v>
      </c>
      <c r="FV5" s="792" t="s">
        <v>1659</v>
      </c>
      <c r="FW5" s="833">
        <v>14.792</v>
      </c>
      <c r="FX5" s="833">
        <v>13.825</v>
      </c>
      <c r="FY5" s="837">
        <f t="shared" si="8"/>
        <v>14.792</v>
      </c>
      <c r="FZ5" s="1210" t="s">
        <v>1573</v>
      </c>
      <c r="GA5" s="833">
        <v>17.339</v>
      </c>
      <c r="GB5" s="833">
        <v>18.555</v>
      </c>
      <c r="GC5" s="837">
        <f t="shared" si="9"/>
        <v>18.555</v>
      </c>
      <c r="GD5" s="131"/>
      <c r="GE5" s="307" t="s">
        <v>3247</v>
      </c>
      <c r="GF5" s="306" t="s">
        <v>317</v>
      </c>
      <c r="GG5" s="349">
        <v>14.173</v>
      </c>
      <c r="GH5" s="349">
        <v>13.875</v>
      </c>
      <c r="GI5" s="350">
        <f t="shared" si="10"/>
        <v>14.173</v>
      </c>
      <c r="GJ5" s="635" t="s">
        <v>1595</v>
      </c>
      <c r="GK5" s="349">
        <v>18.21</v>
      </c>
      <c r="GL5" s="349">
        <v>18.504</v>
      </c>
      <c r="GM5" s="350">
        <f t="shared" si="11"/>
        <v>18.504</v>
      </c>
      <c r="GO5" s="224" t="s">
        <v>3247</v>
      </c>
      <c r="GP5" s="788" t="s">
        <v>1575</v>
      </c>
      <c r="GQ5" s="375" t="s">
        <v>3286</v>
      </c>
      <c r="GR5" s="375">
        <v>13.845</v>
      </c>
      <c r="GS5" s="375">
        <v>14.065</v>
      </c>
      <c r="GT5" s="375">
        <f t="shared" si="12"/>
        <v>14.065</v>
      </c>
      <c r="GU5" s="375" t="s">
        <v>3272</v>
      </c>
      <c r="GV5" s="375">
        <v>14.033</v>
      </c>
      <c r="GW5" s="375">
        <v>13.755</v>
      </c>
      <c r="GX5" s="375">
        <f t="shared" si="13"/>
        <v>14.033</v>
      </c>
      <c r="GY5" s="376">
        <f t="shared" si="14"/>
        <v>14.033</v>
      </c>
      <c r="GZ5" s="1258" t="s">
        <v>1573</v>
      </c>
      <c r="HA5" s="375" t="s">
        <v>3286</v>
      </c>
      <c r="HB5" s="375">
        <v>17.225</v>
      </c>
      <c r="HC5" s="375">
        <v>16.892</v>
      </c>
      <c r="HD5" s="375">
        <f>MAX(HB5:HC5)</f>
        <v>17.225</v>
      </c>
      <c r="HE5" s="375" t="s">
        <v>3272</v>
      </c>
      <c r="HF5" s="375">
        <v>17.65</v>
      </c>
      <c r="HG5" s="375">
        <v>16.602</v>
      </c>
      <c r="HH5" s="375">
        <f t="shared" si="15"/>
        <v>17.65</v>
      </c>
      <c r="HI5" s="376">
        <f t="shared" si="16"/>
        <v>17.225</v>
      </c>
      <c r="HK5" s="846" t="s">
        <v>3247</v>
      </c>
      <c r="HL5" s="792" t="s">
        <v>1591</v>
      </c>
      <c r="HM5" s="833">
        <v>13.962</v>
      </c>
      <c r="HN5" s="833">
        <v>14.367</v>
      </c>
      <c r="HO5" s="1274">
        <f t="shared" si="17"/>
        <v>14.367</v>
      </c>
      <c r="HP5" s="1271" t="s">
        <v>1580</v>
      </c>
      <c r="HQ5" s="833">
        <v>17.682</v>
      </c>
      <c r="HR5" s="833">
        <v>17.076</v>
      </c>
      <c r="HS5" s="837">
        <f t="shared" si="18"/>
        <v>17.682</v>
      </c>
      <c r="HT5" s="1276" t="s">
        <v>208</v>
      </c>
      <c r="HU5" s="1272">
        <v>16.756</v>
      </c>
      <c r="HV5" s="1272">
        <v>16.04</v>
      </c>
      <c r="HW5" s="1273">
        <f>MAX(HU5:HV5)</f>
        <v>16.756</v>
      </c>
      <c r="HY5" s="351" t="s">
        <v>3247</v>
      </c>
      <c r="HZ5" s="1031" t="s">
        <v>196</v>
      </c>
      <c r="IA5" s="1041">
        <v>12.588</v>
      </c>
      <c r="IB5" s="1041">
        <v>13.548</v>
      </c>
      <c r="IC5" s="716">
        <f t="shared" si="19"/>
        <v>13.548</v>
      </c>
      <c r="ID5" s="1284" t="s">
        <v>1575</v>
      </c>
      <c r="IE5" s="1041">
        <v>19.059</v>
      </c>
      <c r="IF5" s="1041">
        <v>16.005</v>
      </c>
      <c r="IG5" s="716">
        <f t="shared" si="20"/>
        <v>19.059</v>
      </c>
      <c r="IJ5" s="304"/>
      <c r="IM5" s="307" t="s">
        <v>3247</v>
      </c>
      <c r="IN5" s="306" t="s">
        <v>2053</v>
      </c>
      <c r="IO5" s="349">
        <v>14.523</v>
      </c>
      <c r="IP5" s="349">
        <v>14.681</v>
      </c>
      <c r="IQ5" s="350">
        <f t="shared" si="21"/>
        <v>14.681</v>
      </c>
      <c r="IR5" s="748" t="s">
        <v>208</v>
      </c>
      <c r="IS5" s="418">
        <v>18.482</v>
      </c>
      <c r="IT5" s="418">
        <v>18.834</v>
      </c>
      <c r="IU5" s="419">
        <f t="shared" si="22"/>
        <v>18.834</v>
      </c>
    </row>
    <row r="6" spans="1:255" ht="13.5" customHeight="1">
      <c r="A6" s="892" t="s">
        <v>3245</v>
      </c>
      <c r="B6" s="890" t="s">
        <v>1691</v>
      </c>
      <c r="C6" s="891">
        <v>14.598</v>
      </c>
      <c r="D6" s="891">
        <v>14.64</v>
      </c>
      <c r="E6" s="893">
        <v>14.64</v>
      </c>
      <c r="F6" s="900" t="s">
        <v>1686</v>
      </c>
      <c r="G6" s="891">
        <v>19.242</v>
      </c>
      <c r="H6" s="891">
        <v>19.383</v>
      </c>
      <c r="I6" s="893">
        <v>19.383</v>
      </c>
      <c r="O6" s="920" t="s">
        <v>3245</v>
      </c>
      <c r="P6" s="914" t="s">
        <v>1580</v>
      </c>
      <c r="Q6" s="915">
        <v>14.678</v>
      </c>
      <c r="R6" s="915">
        <v>14.101</v>
      </c>
      <c r="S6" s="921">
        <f t="shared" si="0"/>
        <v>14.678</v>
      </c>
      <c r="T6" s="928" t="s">
        <v>2883</v>
      </c>
      <c r="U6" s="916">
        <v>18.782</v>
      </c>
      <c r="V6" s="916">
        <v>17.89</v>
      </c>
      <c r="W6" s="929">
        <f t="shared" si="1"/>
        <v>18.782</v>
      </c>
      <c r="Y6" s="939" t="s">
        <v>3245</v>
      </c>
      <c r="Z6" s="935" t="s">
        <v>1696</v>
      </c>
      <c r="AA6" s="916">
        <v>25.333</v>
      </c>
      <c r="AB6" s="916">
        <v>22.433</v>
      </c>
      <c r="AC6" s="929">
        <f t="shared" si="2"/>
        <v>25.333</v>
      </c>
      <c r="AD6" s="928" t="s">
        <v>427</v>
      </c>
      <c r="AE6" s="916">
        <v>51.933</v>
      </c>
      <c r="AF6" s="916">
        <v>32.033</v>
      </c>
      <c r="AG6" s="929">
        <f>MAX(AE6:AF6)</f>
        <v>51.933</v>
      </c>
      <c r="AI6" s="967" t="s">
        <v>3245</v>
      </c>
      <c r="AJ6" s="964" t="s">
        <v>1575</v>
      </c>
      <c r="AK6" s="962">
        <v>20.12</v>
      </c>
      <c r="AL6" s="962">
        <v>19.128</v>
      </c>
      <c r="AM6" s="968">
        <v>20.12</v>
      </c>
      <c r="AN6" s="975" t="s">
        <v>2182</v>
      </c>
      <c r="AO6" s="962">
        <v>21.338</v>
      </c>
      <c r="AP6" s="962">
        <v>22.79</v>
      </c>
      <c r="AQ6" s="968">
        <v>22.79</v>
      </c>
      <c r="AS6" s="989">
        <v>4</v>
      </c>
      <c r="AT6" s="983" t="s">
        <v>198</v>
      </c>
      <c r="AU6" s="984">
        <v>14.958</v>
      </c>
      <c r="AV6" s="984">
        <v>15.248</v>
      </c>
      <c r="AW6" s="990">
        <v>15.248</v>
      </c>
      <c r="AX6" s="995" t="s">
        <v>1573</v>
      </c>
      <c r="AY6" s="982">
        <v>18.538</v>
      </c>
      <c r="AZ6" s="984">
        <v>19.976</v>
      </c>
      <c r="BA6" s="990">
        <v>19.976</v>
      </c>
      <c r="BB6" s="83"/>
      <c r="BC6" s="1033" t="s">
        <v>3245</v>
      </c>
      <c r="BD6" s="1031" t="s">
        <v>2879</v>
      </c>
      <c r="BE6" s="1011" t="s">
        <v>2953</v>
      </c>
      <c r="BF6" s="1011" t="s">
        <v>2954</v>
      </c>
      <c r="BG6" s="1017" t="s">
        <v>2954</v>
      </c>
      <c r="BH6" s="1037" t="s">
        <v>1572</v>
      </c>
      <c r="BI6" s="1011" t="s">
        <v>3008</v>
      </c>
      <c r="BJ6" s="1011" t="s">
        <v>3009</v>
      </c>
      <c r="BK6" s="1017" t="s">
        <v>3008</v>
      </c>
      <c r="BL6" s="1004"/>
      <c r="BM6" s="1069" t="s">
        <v>3245</v>
      </c>
      <c r="BN6" s="890" t="s">
        <v>447</v>
      </c>
      <c r="BO6" s="1059">
        <v>53</v>
      </c>
      <c r="BP6" s="1061" t="s">
        <v>443</v>
      </c>
      <c r="BQ6" s="1070" t="s">
        <v>3144</v>
      </c>
      <c r="BR6" s="814"/>
      <c r="BS6" s="967" t="s">
        <v>3245</v>
      </c>
      <c r="BT6" s="1010" t="s">
        <v>1580</v>
      </c>
      <c r="BU6" s="1011" t="s">
        <v>3029</v>
      </c>
      <c r="BV6" s="1011" t="s">
        <v>2965</v>
      </c>
      <c r="BW6" s="1016" t="s">
        <v>2965</v>
      </c>
      <c r="BX6" s="1025" t="s">
        <v>1573</v>
      </c>
      <c r="BY6" s="1012" t="s">
        <v>3089</v>
      </c>
      <c r="BZ6" s="1012" t="s">
        <v>3090</v>
      </c>
      <c r="CA6" s="1017" t="s">
        <v>3090</v>
      </c>
      <c r="CB6" s="78"/>
      <c r="CC6" s="1094" t="s">
        <v>3245</v>
      </c>
      <c r="CD6" s="1089" t="s">
        <v>1573</v>
      </c>
      <c r="CE6" s="1090">
        <v>14.432</v>
      </c>
      <c r="CF6" s="1090">
        <v>14.194</v>
      </c>
      <c r="CG6" s="1102">
        <f t="shared" si="23"/>
        <v>14.432</v>
      </c>
      <c r="CH6" s="1104" t="s">
        <v>1573</v>
      </c>
      <c r="CI6" s="1090">
        <v>17.414</v>
      </c>
      <c r="CJ6" s="1090">
        <v>17.962</v>
      </c>
      <c r="CK6" s="1105">
        <f t="shared" si="24"/>
        <v>17.962</v>
      </c>
      <c r="CL6" s="133"/>
      <c r="CM6" s="1033" t="s">
        <v>3245</v>
      </c>
      <c r="CN6" s="1013" t="s">
        <v>317</v>
      </c>
      <c r="CO6" s="1103">
        <v>14.038</v>
      </c>
      <c r="CP6" s="1103">
        <v>14.666</v>
      </c>
      <c r="CQ6" s="1114">
        <v>14.666</v>
      </c>
      <c r="CR6" s="1117" t="s">
        <v>1668</v>
      </c>
      <c r="CS6" s="1103">
        <v>18.433</v>
      </c>
      <c r="CT6" s="1103">
        <v>18.871</v>
      </c>
      <c r="CU6" s="1114">
        <v>18.871</v>
      </c>
      <c r="CV6" s="1117" t="s">
        <v>195</v>
      </c>
      <c r="CW6" s="1103">
        <v>18.686</v>
      </c>
      <c r="CX6" s="916">
        <v>18.443</v>
      </c>
      <c r="CY6" s="929">
        <v>18.686</v>
      </c>
      <c r="CZ6" s="80"/>
      <c r="DA6" s="1140" t="s">
        <v>3245</v>
      </c>
      <c r="DB6" s="1013" t="s">
        <v>1590</v>
      </c>
      <c r="DC6" s="916">
        <v>14.168</v>
      </c>
      <c r="DD6" s="1103">
        <v>14.109</v>
      </c>
      <c r="DE6" s="921">
        <f t="shared" si="25"/>
        <v>14.168</v>
      </c>
      <c r="DF6" s="1117" t="s">
        <v>1573</v>
      </c>
      <c r="DG6" s="1103">
        <v>17.915</v>
      </c>
      <c r="DH6" s="1103">
        <v>18.025</v>
      </c>
      <c r="DI6" s="921">
        <f t="shared" si="3"/>
        <v>18.025</v>
      </c>
      <c r="DJ6" s="82"/>
      <c r="DK6" s="79"/>
      <c r="DL6" s="82"/>
      <c r="DM6" s="83"/>
      <c r="DO6" s="1150" t="s">
        <v>3245</v>
      </c>
      <c r="DP6" s="1014" t="s">
        <v>1591</v>
      </c>
      <c r="DQ6" s="648">
        <v>13.77</v>
      </c>
      <c r="DR6" s="648">
        <v>14.387</v>
      </c>
      <c r="DS6" s="649">
        <f t="shared" si="26"/>
        <v>14.387</v>
      </c>
      <c r="DT6" s="1157" t="s">
        <v>196</v>
      </c>
      <c r="DU6" s="915">
        <v>17.564</v>
      </c>
      <c r="DV6" s="915">
        <v>18.629</v>
      </c>
      <c r="DW6" s="649">
        <f t="shared" si="4"/>
        <v>18.629</v>
      </c>
      <c r="DX6" s="60"/>
      <c r="DY6" s="1047" t="s">
        <v>3245</v>
      </c>
      <c r="DZ6" s="1052" t="s">
        <v>208</v>
      </c>
      <c r="EA6" s="934">
        <v>15.476</v>
      </c>
      <c r="EB6" s="934">
        <v>16.105</v>
      </c>
      <c r="EC6" s="938">
        <f t="shared" si="5"/>
        <v>16.105</v>
      </c>
      <c r="ED6" s="1154" t="s">
        <v>2948</v>
      </c>
      <c r="EE6" s="915">
        <v>33.437</v>
      </c>
      <c r="EF6" s="1013">
        <v>33.107</v>
      </c>
      <c r="EG6" s="929">
        <f>MAX(EE6:EF6)</f>
        <v>33.437</v>
      </c>
      <c r="EH6" s="78"/>
      <c r="EI6" s="1191" t="s">
        <v>3245</v>
      </c>
      <c r="EJ6" s="1189" t="s">
        <v>1626</v>
      </c>
      <c r="EK6" s="375">
        <v>14.448</v>
      </c>
      <c r="EL6" s="375">
        <v>14.195</v>
      </c>
      <c r="EM6" s="376">
        <v>14.448</v>
      </c>
      <c r="EN6" s="1196" t="s">
        <v>1659</v>
      </c>
      <c r="EO6" s="833">
        <v>18.18</v>
      </c>
      <c r="EP6" s="833">
        <v>17.956</v>
      </c>
      <c r="EQ6" s="837">
        <v>18.18</v>
      </c>
      <c r="ES6" s="1191" t="s">
        <v>3245</v>
      </c>
      <c r="ET6" s="1189" t="s">
        <v>2345</v>
      </c>
      <c r="EU6" s="375">
        <v>21.345</v>
      </c>
      <c r="EV6" s="375">
        <v>21.261</v>
      </c>
      <c r="EW6" s="376">
        <f t="shared" si="27"/>
        <v>21.345</v>
      </c>
      <c r="EX6" s="78"/>
      <c r="EY6" s="1226" t="s">
        <v>3245</v>
      </c>
      <c r="EZ6" s="235" t="s">
        <v>3367</v>
      </c>
      <c r="FA6" s="1012">
        <v>42</v>
      </c>
      <c r="FB6" s="1078" t="s">
        <v>3369</v>
      </c>
      <c r="FC6" s="1227">
        <v>0.003203935185185185</v>
      </c>
      <c r="FE6" s="846" t="s">
        <v>3245</v>
      </c>
      <c r="FF6" s="792" t="s">
        <v>1694</v>
      </c>
      <c r="FG6" s="833">
        <v>13.59</v>
      </c>
      <c r="FH6" s="833">
        <v>14.217</v>
      </c>
      <c r="FI6" s="837">
        <f t="shared" si="6"/>
        <v>14.217</v>
      </c>
      <c r="FJ6" s="1210" t="s">
        <v>1691</v>
      </c>
      <c r="FK6" s="833">
        <v>18.347</v>
      </c>
      <c r="FL6" s="833">
        <v>18.593</v>
      </c>
      <c r="FM6" s="837">
        <f t="shared" si="7"/>
        <v>18.593</v>
      </c>
      <c r="FO6" s="1239" t="s">
        <v>3245</v>
      </c>
      <c r="FP6" s="1236" t="s">
        <v>2525</v>
      </c>
      <c r="FQ6" s="412">
        <v>7</v>
      </c>
      <c r="FR6" s="1236" t="s">
        <v>2526</v>
      </c>
      <c r="FS6" s="413" t="s">
        <v>2527</v>
      </c>
      <c r="FU6" s="846" t="s">
        <v>3245</v>
      </c>
      <c r="FV6" s="792" t="s">
        <v>1688</v>
      </c>
      <c r="FW6" s="833">
        <v>14.833</v>
      </c>
      <c r="FX6" s="833">
        <v>14.734</v>
      </c>
      <c r="FY6" s="837">
        <f t="shared" si="8"/>
        <v>14.833</v>
      </c>
      <c r="FZ6" s="1210" t="s">
        <v>1626</v>
      </c>
      <c r="GA6" s="833">
        <v>18.125</v>
      </c>
      <c r="GB6" s="833">
        <v>18.786</v>
      </c>
      <c r="GC6" s="837">
        <f t="shared" si="9"/>
        <v>18.786</v>
      </c>
      <c r="GD6" s="131"/>
      <c r="GE6" s="307" t="s">
        <v>3245</v>
      </c>
      <c r="GF6" s="306" t="s">
        <v>1573</v>
      </c>
      <c r="GG6" s="349">
        <v>14.189</v>
      </c>
      <c r="GH6" s="349">
        <v>14.082</v>
      </c>
      <c r="GI6" s="350">
        <f t="shared" si="10"/>
        <v>14.189</v>
      </c>
      <c r="GJ6" s="635" t="s">
        <v>1573</v>
      </c>
      <c r="GK6" s="349">
        <v>16.388</v>
      </c>
      <c r="GL6" s="349">
        <v>18.852</v>
      </c>
      <c r="GM6" s="350">
        <f t="shared" si="11"/>
        <v>18.852</v>
      </c>
      <c r="GO6" s="224" t="s">
        <v>3245</v>
      </c>
      <c r="GP6" s="788" t="s">
        <v>2879</v>
      </c>
      <c r="GQ6" s="375" t="s">
        <v>3286</v>
      </c>
      <c r="GR6" s="375">
        <v>14.532</v>
      </c>
      <c r="GS6" s="375">
        <v>14.365</v>
      </c>
      <c r="GT6" s="375">
        <f t="shared" si="12"/>
        <v>14.532</v>
      </c>
      <c r="GU6" s="375" t="s">
        <v>3272</v>
      </c>
      <c r="GV6" s="375">
        <v>14.137</v>
      </c>
      <c r="GW6" s="375">
        <v>13.922</v>
      </c>
      <c r="GX6" s="375">
        <f t="shared" si="13"/>
        <v>14.137</v>
      </c>
      <c r="GY6" s="376">
        <f t="shared" si="14"/>
        <v>14.137</v>
      </c>
      <c r="GZ6" s="1258" t="s">
        <v>1691</v>
      </c>
      <c r="HA6" s="375" t="s">
        <v>3272</v>
      </c>
      <c r="HB6" s="375">
        <v>17.614</v>
      </c>
      <c r="HC6" s="375">
        <v>17.249</v>
      </c>
      <c r="HD6" s="375">
        <f>MAX(HB6:HC6)</f>
        <v>17.614</v>
      </c>
      <c r="HE6" s="375" t="s">
        <v>3286</v>
      </c>
      <c r="HF6" s="375">
        <v>17.283</v>
      </c>
      <c r="HG6" s="375">
        <v>16.546</v>
      </c>
      <c r="HH6" s="375">
        <f t="shared" si="15"/>
        <v>17.283</v>
      </c>
      <c r="HI6" s="376">
        <f t="shared" si="16"/>
        <v>17.283</v>
      </c>
      <c r="HK6" s="846" t="s">
        <v>3245</v>
      </c>
      <c r="HL6" s="792" t="s">
        <v>256</v>
      </c>
      <c r="HM6" s="833">
        <v>14.376</v>
      </c>
      <c r="HN6" s="833">
        <v>14.078</v>
      </c>
      <c r="HO6" s="1274">
        <f t="shared" si="17"/>
        <v>14.376</v>
      </c>
      <c r="HP6" s="1271" t="s">
        <v>1691</v>
      </c>
      <c r="HQ6" s="833">
        <v>16.466</v>
      </c>
      <c r="HR6" s="833">
        <v>17.704</v>
      </c>
      <c r="HS6" s="837">
        <f t="shared" si="18"/>
        <v>17.704</v>
      </c>
      <c r="HT6" s="82"/>
      <c r="HU6" s="82"/>
      <c r="HV6" s="82"/>
      <c r="HW6" s="83"/>
      <c r="HY6" s="351" t="s">
        <v>3245</v>
      </c>
      <c r="HZ6" s="1031" t="s">
        <v>2182</v>
      </c>
      <c r="IA6" s="1041">
        <v>14.306</v>
      </c>
      <c r="IB6" s="1041">
        <v>14.275</v>
      </c>
      <c r="IC6" s="716">
        <f t="shared" si="19"/>
        <v>14.306</v>
      </c>
      <c r="ID6" s="1285" t="s">
        <v>208</v>
      </c>
      <c r="IE6" s="1279">
        <v>18.952</v>
      </c>
      <c r="IF6" s="1279">
        <v>19.354</v>
      </c>
      <c r="IG6" s="945">
        <f t="shared" si="20"/>
        <v>19.354</v>
      </c>
      <c r="IJ6" s="304"/>
      <c r="IM6" s="307" t="s">
        <v>3245</v>
      </c>
      <c r="IN6" s="306" t="s">
        <v>1694</v>
      </c>
      <c r="IO6" s="349">
        <v>15.026</v>
      </c>
      <c r="IP6" s="349">
        <v>14.843</v>
      </c>
      <c r="IQ6" s="350">
        <f t="shared" si="21"/>
        <v>15.026</v>
      </c>
      <c r="IR6" s="745" t="s">
        <v>1689</v>
      </c>
      <c r="IS6" s="349">
        <v>19.117</v>
      </c>
      <c r="IT6" s="349">
        <v>19.02</v>
      </c>
      <c r="IU6" s="350">
        <f t="shared" si="22"/>
        <v>19.117</v>
      </c>
    </row>
    <row r="7" spans="1:255" ht="13.5" customHeight="1" thickBot="1">
      <c r="A7" s="892" t="s">
        <v>3253</v>
      </c>
      <c r="B7" s="890" t="s">
        <v>1582</v>
      </c>
      <c r="C7" s="891">
        <v>14.867</v>
      </c>
      <c r="D7" s="891">
        <v>14.06</v>
      </c>
      <c r="E7" s="893">
        <v>14.867</v>
      </c>
      <c r="F7" s="905" t="s">
        <v>1589</v>
      </c>
      <c r="G7" s="906">
        <v>19.541</v>
      </c>
      <c r="H7" s="906">
        <v>19.004</v>
      </c>
      <c r="I7" s="907">
        <v>19.541</v>
      </c>
      <c r="O7" s="920" t="s">
        <v>3253</v>
      </c>
      <c r="P7" s="914" t="s">
        <v>1575</v>
      </c>
      <c r="Q7" s="915">
        <v>14.362</v>
      </c>
      <c r="R7" s="915">
        <v>14.762</v>
      </c>
      <c r="S7" s="921">
        <f t="shared" si="0"/>
        <v>14.762</v>
      </c>
      <c r="T7" s="928" t="s">
        <v>1659</v>
      </c>
      <c r="U7" s="916">
        <v>18.786</v>
      </c>
      <c r="V7" s="916">
        <v>17.459</v>
      </c>
      <c r="W7" s="929">
        <f t="shared" si="1"/>
        <v>18.786</v>
      </c>
      <c r="Y7" s="939" t="s">
        <v>3253</v>
      </c>
      <c r="Z7" s="935" t="s">
        <v>232</v>
      </c>
      <c r="AA7" s="916">
        <v>25.133</v>
      </c>
      <c r="AB7" s="916">
        <v>26.043</v>
      </c>
      <c r="AC7" s="929">
        <f t="shared" si="2"/>
        <v>26.043</v>
      </c>
      <c r="AD7" s="928" t="s">
        <v>214</v>
      </c>
      <c r="AE7" s="916">
        <v>53.633</v>
      </c>
      <c r="AF7" s="916">
        <v>37.833</v>
      </c>
      <c r="AG7" s="929">
        <f>MAX(AE7:AF7)</f>
        <v>53.633</v>
      </c>
      <c r="AI7" s="967" t="s">
        <v>3253</v>
      </c>
      <c r="AJ7" s="964" t="s">
        <v>2887</v>
      </c>
      <c r="AK7" s="962">
        <v>23.153</v>
      </c>
      <c r="AL7" s="962">
        <v>23.078</v>
      </c>
      <c r="AM7" s="968">
        <v>23.153</v>
      </c>
      <c r="AN7" s="976" t="s">
        <v>2887</v>
      </c>
      <c r="AO7" s="972">
        <v>34.238</v>
      </c>
      <c r="AP7" s="972">
        <v>37.157</v>
      </c>
      <c r="AQ7" s="973">
        <v>37.157</v>
      </c>
      <c r="AS7" s="989">
        <v>5</v>
      </c>
      <c r="AT7" s="983" t="s">
        <v>1683</v>
      </c>
      <c r="AU7" s="984">
        <v>15.668</v>
      </c>
      <c r="AV7" s="984">
        <v>16.024</v>
      </c>
      <c r="AW7" s="990">
        <v>16.024</v>
      </c>
      <c r="AX7" s="995" t="s">
        <v>2887</v>
      </c>
      <c r="AY7" s="984">
        <v>18.708</v>
      </c>
      <c r="AZ7" s="984">
        <v>20.07</v>
      </c>
      <c r="BA7" s="990">
        <v>20.07</v>
      </c>
      <c r="BB7" s="83"/>
      <c r="BC7" s="1033" t="s">
        <v>3253</v>
      </c>
      <c r="BD7" s="1031" t="s">
        <v>1698</v>
      </c>
      <c r="BE7" s="1011" t="s">
        <v>2955</v>
      </c>
      <c r="BF7" s="1011" t="s">
        <v>2956</v>
      </c>
      <c r="BG7" s="1017" t="s">
        <v>2956</v>
      </c>
      <c r="BH7" s="1037" t="s">
        <v>317</v>
      </c>
      <c r="BI7" s="1011" t="s">
        <v>3012</v>
      </c>
      <c r="BJ7" s="1011" t="s">
        <v>3013</v>
      </c>
      <c r="BK7" s="1017" t="s">
        <v>3013</v>
      </c>
      <c r="BL7" s="1004"/>
      <c r="BM7" s="1069" t="s">
        <v>3253</v>
      </c>
      <c r="BN7" s="890" t="s">
        <v>2698</v>
      </c>
      <c r="BO7" s="1059">
        <v>37</v>
      </c>
      <c r="BP7" s="1060" t="s">
        <v>2825</v>
      </c>
      <c r="BQ7" s="1070" t="s">
        <v>3145</v>
      </c>
      <c r="BR7" s="814"/>
      <c r="BS7" s="967" t="s">
        <v>3253</v>
      </c>
      <c r="BT7" s="914" t="s">
        <v>198</v>
      </c>
      <c r="BU7" s="1011" t="s">
        <v>3030</v>
      </c>
      <c r="BV7" s="1011" t="s">
        <v>3031</v>
      </c>
      <c r="BW7" s="1016" t="s">
        <v>3031</v>
      </c>
      <c r="BX7" s="1025" t="s">
        <v>1572</v>
      </c>
      <c r="BY7" s="1012" t="s">
        <v>3091</v>
      </c>
      <c r="BZ7" s="1012" t="s">
        <v>3092</v>
      </c>
      <c r="CA7" s="1017" t="s">
        <v>3091</v>
      </c>
      <c r="CB7" s="78"/>
      <c r="CC7" s="1094" t="s">
        <v>3253</v>
      </c>
      <c r="CD7" s="1089" t="s">
        <v>1592</v>
      </c>
      <c r="CE7" s="1090">
        <v>14.019</v>
      </c>
      <c r="CF7" s="1090">
        <v>14.469</v>
      </c>
      <c r="CG7" s="1102">
        <f t="shared" si="23"/>
        <v>14.469</v>
      </c>
      <c r="CH7" s="1104" t="s">
        <v>1691</v>
      </c>
      <c r="CI7" s="1090">
        <v>18.05</v>
      </c>
      <c r="CJ7" s="1090">
        <v>17.592</v>
      </c>
      <c r="CK7" s="1105">
        <f t="shared" si="24"/>
        <v>18.05</v>
      </c>
      <c r="CL7" s="133"/>
      <c r="CM7" s="1033" t="s">
        <v>3253</v>
      </c>
      <c r="CN7" s="1014" t="s">
        <v>2053</v>
      </c>
      <c r="CO7" s="1103">
        <v>14.886</v>
      </c>
      <c r="CP7" s="1103">
        <v>14.734</v>
      </c>
      <c r="CQ7" s="1114">
        <v>14.886</v>
      </c>
      <c r="CR7" s="1117" t="s">
        <v>3202</v>
      </c>
      <c r="CS7" s="1103">
        <v>18.896</v>
      </c>
      <c r="CT7" s="1103">
        <v>18.833</v>
      </c>
      <c r="CU7" s="1114">
        <v>18.896</v>
      </c>
      <c r="CV7" s="1117" t="s">
        <v>1668</v>
      </c>
      <c r="CW7" s="1103">
        <v>28.233</v>
      </c>
      <c r="CX7" s="916">
        <v>29.157</v>
      </c>
      <c r="CY7" s="929">
        <v>29.157</v>
      </c>
      <c r="CZ7" s="80"/>
      <c r="DA7" s="1140" t="s">
        <v>3253</v>
      </c>
      <c r="DB7" s="1013" t="s">
        <v>1573</v>
      </c>
      <c r="DC7" s="916">
        <v>14.241</v>
      </c>
      <c r="DD7" s="1103">
        <v>13.982</v>
      </c>
      <c r="DE7" s="921">
        <f t="shared" si="25"/>
        <v>14.241</v>
      </c>
      <c r="DF7" s="1117" t="s">
        <v>1686</v>
      </c>
      <c r="DG7" s="1103">
        <v>17.536</v>
      </c>
      <c r="DH7" s="1103">
        <v>18.381</v>
      </c>
      <c r="DI7" s="921">
        <f t="shared" si="3"/>
        <v>18.381</v>
      </c>
      <c r="DJ7" s="82"/>
      <c r="DK7" s="79"/>
      <c r="DL7" s="82"/>
      <c r="DM7" s="83"/>
      <c r="DO7" s="1150" t="s">
        <v>3253</v>
      </c>
      <c r="DP7" s="1014" t="s">
        <v>1582</v>
      </c>
      <c r="DQ7" s="648">
        <v>14.429</v>
      </c>
      <c r="DR7" s="648">
        <v>14.003</v>
      </c>
      <c r="DS7" s="649">
        <f t="shared" si="26"/>
        <v>14.429</v>
      </c>
      <c r="DT7" s="1157" t="s">
        <v>1573</v>
      </c>
      <c r="DU7" s="915">
        <v>18.719</v>
      </c>
      <c r="DV7" s="915">
        <v>16.857</v>
      </c>
      <c r="DW7" s="649">
        <f t="shared" si="4"/>
        <v>18.719</v>
      </c>
      <c r="DX7" s="60"/>
      <c r="DY7" s="1150" t="s">
        <v>3253</v>
      </c>
      <c r="DZ7" s="1013" t="s">
        <v>2946</v>
      </c>
      <c r="EA7" s="916">
        <v>16.407</v>
      </c>
      <c r="EB7" s="916">
        <v>15.901</v>
      </c>
      <c r="EC7" s="929">
        <f t="shared" si="5"/>
        <v>16.407</v>
      </c>
      <c r="ED7" s="1155" t="s">
        <v>2943</v>
      </c>
      <c r="EE7" s="1036" t="s">
        <v>3243</v>
      </c>
      <c r="EF7" s="1036" t="s">
        <v>3243</v>
      </c>
      <c r="EG7" s="720" t="s">
        <v>3243</v>
      </c>
      <c r="EH7" s="78"/>
      <c r="EI7" s="1191" t="s">
        <v>3253</v>
      </c>
      <c r="EJ7" s="1189" t="s">
        <v>1575</v>
      </c>
      <c r="EK7" s="375">
        <v>14.589</v>
      </c>
      <c r="EL7" s="375">
        <v>14.299</v>
      </c>
      <c r="EM7" s="376">
        <v>14.589</v>
      </c>
      <c r="EN7" s="1196" t="s">
        <v>317</v>
      </c>
      <c r="EO7" s="833">
        <v>17.108</v>
      </c>
      <c r="EP7" s="833">
        <v>18.997</v>
      </c>
      <c r="EQ7" s="837">
        <v>18.997</v>
      </c>
      <c r="ES7" s="1191" t="s">
        <v>3253</v>
      </c>
      <c r="ET7" s="1189" t="s">
        <v>2346</v>
      </c>
      <c r="EU7" s="375">
        <v>19.131</v>
      </c>
      <c r="EV7" s="375">
        <v>22.1</v>
      </c>
      <c r="EW7" s="376">
        <f t="shared" si="27"/>
        <v>22.1</v>
      </c>
      <c r="EX7" s="78"/>
      <c r="EY7" s="1226" t="s">
        <v>3253</v>
      </c>
      <c r="EZ7" s="235" t="s">
        <v>2501</v>
      </c>
      <c r="FA7" s="1012">
        <v>10</v>
      </c>
      <c r="FB7" s="1078" t="s">
        <v>2460</v>
      </c>
      <c r="FC7" s="1227">
        <v>0.003233796296296296</v>
      </c>
      <c r="FE7" s="846" t="s">
        <v>3253</v>
      </c>
      <c r="FF7" s="792" t="s">
        <v>1685</v>
      </c>
      <c r="FG7" s="833">
        <v>14.439</v>
      </c>
      <c r="FH7" s="833">
        <v>14.337</v>
      </c>
      <c r="FI7" s="837">
        <f t="shared" si="6"/>
        <v>14.439</v>
      </c>
      <c r="FJ7" s="1210" t="s">
        <v>1573</v>
      </c>
      <c r="FK7" s="833">
        <v>16.816</v>
      </c>
      <c r="FL7" s="833">
        <v>19.345</v>
      </c>
      <c r="FM7" s="837">
        <f t="shared" si="7"/>
        <v>19.345</v>
      </c>
      <c r="FO7" s="1239" t="s">
        <v>3253</v>
      </c>
      <c r="FP7" s="1236" t="s">
        <v>2528</v>
      </c>
      <c r="FQ7" s="412">
        <v>16</v>
      </c>
      <c r="FR7" s="1236" t="s">
        <v>2529</v>
      </c>
      <c r="FS7" s="413" t="s">
        <v>2530</v>
      </c>
      <c r="FU7" s="846" t="s">
        <v>3253</v>
      </c>
      <c r="FV7" s="792" t="s">
        <v>425</v>
      </c>
      <c r="FW7" s="833">
        <v>14.585</v>
      </c>
      <c r="FX7" s="833">
        <v>14.951</v>
      </c>
      <c r="FY7" s="837">
        <f t="shared" si="8"/>
        <v>14.951</v>
      </c>
      <c r="FZ7" s="1210" t="s">
        <v>196</v>
      </c>
      <c r="GA7" s="833">
        <v>19.074</v>
      </c>
      <c r="GB7" s="833">
        <v>18.976</v>
      </c>
      <c r="GC7" s="837">
        <f t="shared" si="9"/>
        <v>19.074</v>
      </c>
      <c r="GD7" s="131"/>
      <c r="GE7" s="307" t="s">
        <v>3253</v>
      </c>
      <c r="GF7" s="306" t="s">
        <v>1659</v>
      </c>
      <c r="GG7" s="349">
        <v>14.334</v>
      </c>
      <c r="GH7" s="349">
        <v>13.389</v>
      </c>
      <c r="GI7" s="350">
        <f t="shared" si="10"/>
        <v>14.334</v>
      </c>
      <c r="GJ7" s="635" t="s">
        <v>1572</v>
      </c>
      <c r="GK7" s="349">
        <v>18.933</v>
      </c>
      <c r="GL7" s="349">
        <v>16.277</v>
      </c>
      <c r="GM7" s="350">
        <f t="shared" si="11"/>
        <v>18.933</v>
      </c>
      <c r="GO7" s="224" t="s">
        <v>3253</v>
      </c>
      <c r="GP7" s="788" t="s">
        <v>1698</v>
      </c>
      <c r="GQ7" s="375" t="s">
        <v>3272</v>
      </c>
      <c r="GR7" s="375">
        <v>14.023</v>
      </c>
      <c r="GS7" s="375">
        <v>14.761</v>
      </c>
      <c r="GT7" s="375">
        <f t="shared" si="12"/>
        <v>14.761</v>
      </c>
      <c r="GU7" s="375" t="s">
        <v>3286</v>
      </c>
      <c r="GV7" s="375">
        <v>13.812</v>
      </c>
      <c r="GW7" s="375">
        <v>14.232</v>
      </c>
      <c r="GX7" s="375">
        <f t="shared" si="13"/>
        <v>14.232</v>
      </c>
      <c r="GY7" s="376">
        <f t="shared" si="14"/>
        <v>14.232</v>
      </c>
      <c r="GZ7" s="1258" t="s">
        <v>1591</v>
      </c>
      <c r="HA7" s="375" t="s">
        <v>3272</v>
      </c>
      <c r="HB7" s="375">
        <v>18.572</v>
      </c>
      <c r="HC7" s="375">
        <v>16.973</v>
      </c>
      <c r="HD7" s="375">
        <f>MAX(HB7:HC7)</f>
        <v>18.572</v>
      </c>
      <c r="HE7" s="375" t="s">
        <v>3286</v>
      </c>
      <c r="HF7" s="375">
        <v>17.602</v>
      </c>
      <c r="HG7" s="375">
        <v>16.66</v>
      </c>
      <c r="HH7" s="375">
        <f t="shared" si="15"/>
        <v>17.602</v>
      </c>
      <c r="HI7" s="376">
        <f t="shared" si="16"/>
        <v>17.602</v>
      </c>
      <c r="HK7" s="846" t="s">
        <v>3253</v>
      </c>
      <c r="HL7" s="792" t="s">
        <v>1582</v>
      </c>
      <c r="HM7" s="833">
        <v>14.445</v>
      </c>
      <c r="HN7" s="833">
        <v>14.274</v>
      </c>
      <c r="HO7" s="1274">
        <f t="shared" si="17"/>
        <v>14.445</v>
      </c>
      <c r="HP7" s="1277" t="s">
        <v>208</v>
      </c>
      <c r="HQ7" s="870">
        <v>17.854</v>
      </c>
      <c r="HR7" s="870">
        <v>17.86</v>
      </c>
      <c r="HS7" s="871">
        <f t="shared" si="18"/>
        <v>17.86</v>
      </c>
      <c r="HT7" s="82"/>
      <c r="HU7" s="82"/>
      <c r="HV7" s="82"/>
      <c r="HW7" s="83"/>
      <c r="HY7" s="351" t="s">
        <v>3253</v>
      </c>
      <c r="HZ7" s="1031" t="s">
        <v>1573</v>
      </c>
      <c r="IA7" s="1041">
        <v>14.452</v>
      </c>
      <c r="IB7" s="1041">
        <v>14.599</v>
      </c>
      <c r="IC7" s="716">
        <f t="shared" si="19"/>
        <v>14.599</v>
      </c>
      <c r="ID7" s="1284" t="s">
        <v>2182</v>
      </c>
      <c r="IE7" s="1041">
        <v>15.741</v>
      </c>
      <c r="IF7" s="1041">
        <v>19.766</v>
      </c>
      <c r="IG7" s="716">
        <f t="shared" si="20"/>
        <v>19.766</v>
      </c>
      <c r="IJ7" s="304"/>
      <c r="IM7" s="307" t="s">
        <v>3253</v>
      </c>
      <c r="IN7" s="306" t="s">
        <v>1689</v>
      </c>
      <c r="IO7" s="349">
        <v>14.868</v>
      </c>
      <c r="IP7" s="349">
        <v>15.027</v>
      </c>
      <c r="IQ7" s="350">
        <f t="shared" si="21"/>
        <v>15.027</v>
      </c>
      <c r="IR7" s="745" t="s">
        <v>317</v>
      </c>
      <c r="IS7" s="349">
        <v>18.742</v>
      </c>
      <c r="IT7" s="349">
        <v>19.155</v>
      </c>
      <c r="IU7" s="350">
        <f t="shared" si="22"/>
        <v>19.155</v>
      </c>
    </row>
    <row r="8" spans="1:255" ht="13.5" customHeight="1" thickBot="1">
      <c r="A8" s="892" t="s">
        <v>3250</v>
      </c>
      <c r="B8" s="890" t="s">
        <v>2857</v>
      </c>
      <c r="C8" s="891">
        <v>15.205</v>
      </c>
      <c r="D8" s="891">
        <v>14.538</v>
      </c>
      <c r="E8" s="893">
        <v>15.205</v>
      </c>
      <c r="F8" s="900" t="s">
        <v>1691</v>
      </c>
      <c r="G8" s="891">
        <v>20.355</v>
      </c>
      <c r="H8" s="891">
        <v>18.333</v>
      </c>
      <c r="I8" s="893">
        <v>20.355</v>
      </c>
      <c r="O8" s="920" t="s">
        <v>3250</v>
      </c>
      <c r="P8" s="914" t="s">
        <v>256</v>
      </c>
      <c r="Q8" s="915">
        <v>14.813</v>
      </c>
      <c r="R8" s="915">
        <v>14.36</v>
      </c>
      <c r="S8" s="921">
        <f t="shared" si="0"/>
        <v>14.813</v>
      </c>
      <c r="T8" s="928" t="s">
        <v>317</v>
      </c>
      <c r="U8" s="916">
        <v>19.021</v>
      </c>
      <c r="V8" s="916">
        <v>18.589</v>
      </c>
      <c r="W8" s="929">
        <f t="shared" si="1"/>
        <v>19.021</v>
      </c>
      <c r="Y8" s="939" t="s">
        <v>3250</v>
      </c>
      <c r="Z8" s="935" t="s">
        <v>206</v>
      </c>
      <c r="AA8" s="916">
        <v>28.239</v>
      </c>
      <c r="AB8" s="916">
        <v>26.134</v>
      </c>
      <c r="AC8" s="929">
        <f t="shared" si="2"/>
        <v>28.239</v>
      </c>
      <c r="AD8" s="930" t="s">
        <v>194</v>
      </c>
      <c r="AE8" s="931">
        <v>55.395</v>
      </c>
      <c r="AF8" s="931">
        <v>30.133</v>
      </c>
      <c r="AG8" s="932">
        <f>MAX(AE8:AF8)</f>
        <v>55.395</v>
      </c>
      <c r="AI8" s="970" t="s">
        <v>3250</v>
      </c>
      <c r="AJ8" s="971" t="s">
        <v>1945</v>
      </c>
      <c r="AK8" s="972">
        <v>25</v>
      </c>
      <c r="AL8" s="972">
        <v>24.248</v>
      </c>
      <c r="AM8" s="973">
        <v>25</v>
      </c>
      <c r="AN8" s="209"/>
      <c r="AO8" s="209"/>
      <c r="AP8" s="209"/>
      <c r="AQ8" s="209"/>
      <c r="AS8" s="989">
        <v>6</v>
      </c>
      <c r="AT8" s="983" t="s">
        <v>1696</v>
      </c>
      <c r="AU8" s="984">
        <v>16.078</v>
      </c>
      <c r="AV8" s="984">
        <v>16.204</v>
      </c>
      <c r="AW8" s="990">
        <v>16.204</v>
      </c>
      <c r="AX8" s="995" t="s">
        <v>1696</v>
      </c>
      <c r="AY8" s="984">
        <v>29.307</v>
      </c>
      <c r="AZ8" s="984">
        <v>27.658</v>
      </c>
      <c r="BA8" s="990">
        <v>29.307</v>
      </c>
      <c r="BB8" s="83"/>
      <c r="BC8" s="1033" t="s">
        <v>3250</v>
      </c>
      <c r="BD8" s="1031" t="s">
        <v>1580</v>
      </c>
      <c r="BE8" s="1011" t="s">
        <v>2957</v>
      </c>
      <c r="BF8" s="1011" t="s">
        <v>2958</v>
      </c>
      <c r="BG8" s="1017" t="s">
        <v>2958</v>
      </c>
      <c r="BH8" s="1037" t="s">
        <v>1573</v>
      </c>
      <c r="BI8" s="1011" t="s">
        <v>3014</v>
      </c>
      <c r="BJ8" s="1011" t="s">
        <v>3015</v>
      </c>
      <c r="BK8" s="1017" t="s">
        <v>3015</v>
      </c>
      <c r="BL8" s="1004"/>
      <c r="BM8" s="1069" t="s">
        <v>3250</v>
      </c>
      <c r="BN8" s="890" t="s">
        <v>3366</v>
      </c>
      <c r="BO8" s="1059">
        <v>13</v>
      </c>
      <c r="BP8" s="1060" t="s">
        <v>500</v>
      </c>
      <c r="BQ8" s="1070" t="s">
        <v>3146</v>
      </c>
      <c r="BR8" s="814"/>
      <c r="BS8" s="967" t="s">
        <v>3250</v>
      </c>
      <c r="BT8" s="1010" t="s">
        <v>3022</v>
      </c>
      <c r="BU8" s="1011" t="s">
        <v>3032</v>
      </c>
      <c r="BV8" s="1011" t="s">
        <v>3033</v>
      </c>
      <c r="BW8" s="1016" t="s">
        <v>3033</v>
      </c>
      <c r="BX8" s="928" t="s">
        <v>1575</v>
      </c>
      <c r="BY8" s="1012" t="s">
        <v>3093</v>
      </c>
      <c r="BZ8" s="1012" t="s">
        <v>3094</v>
      </c>
      <c r="CA8" s="1017" t="s">
        <v>3093</v>
      </c>
      <c r="CB8" s="78"/>
      <c r="CC8" s="1094" t="s">
        <v>3250</v>
      </c>
      <c r="CD8" s="1089" t="s">
        <v>1940</v>
      </c>
      <c r="CE8" s="1090">
        <v>14.268</v>
      </c>
      <c r="CF8" s="1090">
        <v>14.592</v>
      </c>
      <c r="CG8" s="1102">
        <f t="shared" si="23"/>
        <v>14.592</v>
      </c>
      <c r="CH8" s="1104" t="s">
        <v>1575</v>
      </c>
      <c r="CI8" s="1090">
        <v>16.644</v>
      </c>
      <c r="CJ8" s="1090">
        <v>19.327</v>
      </c>
      <c r="CK8" s="1105">
        <f t="shared" si="24"/>
        <v>19.327</v>
      </c>
      <c r="CL8" s="133"/>
      <c r="CM8" s="1047" t="s">
        <v>3250</v>
      </c>
      <c r="CN8" s="1052" t="s">
        <v>1584</v>
      </c>
      <c r="CO8" s="934">
        <v>14.837</v>
      </c>
      <c r="CP8" s="934">
        <v>15.187</v>
      </c>
      <c r="CQ8" s="1115">
        <v>15.187</v>
      </c>
      <c r="CR8" s="1117" t="s">
        <v>2180</v>
      </c>
      <c r="CS8" s="1103">
        <v>18.933</v>
      </c>
      <c r="CT8" s="1103">
        <v>17.633</v>
      </c>
      <c r="CU8" s="1114">
        <v>18.933</v>
      </c>
      <c r="CV8" s="1118" t="s">
        <v>425</v>
      </c>
      <c r="CW8" s="1119">
        <v>22.192</v>
      </c>
      <c r="CX8" s="931">
        <v>21.933</v>
      </c>
      <c r="CY8" s="932" t="s">
        <v>3243</v>
      </c>
      <c r="CZ8" s="80"/>
      <c r="DA8" s="1140" t="s">
        <v>3250</v>
      </c>
      <c r="DB8" s="1013" t="s">
        <v>1685</v>
      </c>
      <c r="DC8" s="916">
        <v>14.279</v>
      </c>
      <c r="DD8" s="1103">
        <v>13.948</v>
      </c>
      <c r="DE8" s="921">
        <f t="shared" si="25"/>
        <v>14.279</v>
      </c>
      <c r="DF8" s="946" t="s">
        <v>208</v>
      </c>
      <c r="DG8" s="934">
        <v>17.184</v>
      </c>
      <c r="DH8" s="934">
        <v>18.44</v>
      </c>
      <c r="DI8" s="945">
        <f t="shared" si="3"/>
        <v>18.44</v>
      </c>
      <c r="DJ8" s="82"/>
      <c r="DK8" s="79"/>
      <c r="DL8" s="82"/>
      <c r="DM8" s="83"/>
      <c r="DO8" s="1150" t="s">
        <v>3250</v>
      </c>
      <c r="DP8" s="1014" t="s">
        <v>426</v>
      </c>
      <c r="DQ8" s="648">
        <v>14.461</v>
      </c>
      <c r="DR8" s="648">
        <v>14.442</v>
      </c>
      <c r="DS8" s="649">
        <f t="shared" si="26"/>
        <v>14.461</v>
      </c>
      <c r="DT8" s="1157" t="s">
        <v>1691</v>
      </c>
      <c r="DU8" s="915">
        <v>20.376</v>
      </c>
      <c r="DV8" s="915">
        <v>18.418</v>
      </c>
      <c r="DW8" s="649">
        <f t="shared" si="4"/>
        <v>20.376</v>
      </c>
      <c r="DX8" s="60"/>
      <c r="DY8" s="1150" t="s">
        <v>3250</v>
      </c>
      <c r="DZ8" s="1013" t="s">
        <v>2932</v>
      </c>
      <c r="EA8" s="916">
        <v>16.529</v>
      </c>
      <c r="EB8" s="916">
        <v>15.816</v>
      </c>
      <c r="EC8" s="929">
        <f t="shared" si="5"/>
        <v>16.529</v>
      </c>
      <c r="ED8" s="78"/>
      <c r="EE8" s="78"/>
      <c r="EF8" s="78"/>
      <c r="EG8" s="78"/>
      <c r="EH8" s="78"/>
      <c r="EI8" s="1191" t="s">
        <v>3250</v>
      </c>
      <c r="EJ8" s="1189" t="s">
        <v>1684</v>
      </c>
      <c r="EK8" s="375">
        <v>14.115</v>
      </c>
      <c r="EL8" s="375">
        <v>14.612</v>
      </c>
      <c r="EM8" s="376">
        <v>14.612</v>
      </c>
      <c r="EN8" s="1196" t="s">
        <v>1689</v>
      </c>
      <c r="EO8" s="833">
        <v>17.958</v>
      </c>
      <c r="EP8" s="833">
        <v>21.082</v>
      </c>
      <c r="EQ8" s="837">
        <v>21.082</v>
      </c>
      <c r="ES8" s="1191" t="s">
        <v>3250</v>
      </c>
      <c r="ET8" s="1189" t="s">
        <v>2347</v>
      </c>
      <c r="EU8" s="375">
        <v>23.021</v>
      </c>
      <c r="EV8" s="375">
        <v>20.682</v>
      </c>
      <c r="EW8" s="376">
        <f t="shared" si="27"/>
        <v>23.021</v>
      </c>
      <c r="EX8" s="78"/>
      <c r="EY8" s="1226" t="s">
        <v>3250</v>
      </c>
      <c r="EZ8" s="235" t="s">
        <v>447</v>
      </c>
      <c r="FA8" s="1012">
        <v>49</v>
      </c>
      <c r="FB8" s="1078" t="s">
        <v>443</v>
      </c>
      <c r="FC8" s="1227">
        <v>0.003237847222222222</v>
      </c>
      <c r="FE8" s="846" t="s">
        <v>3250</v>
      </c>
      <c r="FF8" s="792" t="s">
        <v>2880</v>
      </c>
      <c r="FG8" s="833">
        <v>14.524</v>
      </c>
      <c r="FH8" s="833">
        <v>13.858</v>
      </c>
      <c r="FI8" s="837">
        <f t="shared" si="6"/>
        <v>14.524</v>
      </c>
      <c r="FJ8" s="1211" t="s">
        <v>208</v>
      </c>
      <c r="FK8" s="870">
        <v>19.391</v>
      </c>
      <c r="FL8" s="870">
        <v>18.106</v>
      </c>
      <c r="FM8" s="871">
        <f t="shared" si="7"/>
        <v>19.391</v>
      </c>
      <c r="FO8" s="1239" t="s">
        <v>3250</v>
      </c>
      <c r="FP8" s="1236" t="s">
        <v>2531</v>
      </c>
      <c r="FQ8" s="412">
        <v>2</v>
      </c>
      <c r="FR8" s="1236" t="s">
        <v>2532</v>
      </c>
      <c r="FS8" s="413" t="s">
        <v>2533</v>
      </c>
      <c r="FU8" s="846" t="s">
        <v>3250</v>
      </c>
      <c r="FV8" s="792" t="s">
        <v>426</v>
      </c>
      <c r="FW8" s="833">
        <v>15.546</v>
      </c>
      <c r="FX8" s="833">
        <v>15.718</v>
      </c>
      <c r="FY8" s="837">
        <f t="shared" si="8"/>
        <v>15.718</v>
      </c>
      <c r="FZ8" s="1210" t="s">
        <v>195</v>
      </c>
      <c r="GA8" s="833">
        <v>20.679</v>
      </c>
      <c r="GB8" s="833">
        <v>18.487</v>
      </c>
      <c r="GC8" s="837">
        <f t="shared" si="9"/>
        <v>20.679</v>
      </c>
      <c r="GD8" s="131"/>
      <c r="GE8" s="307" t="s">
        <v>3250</v>
      </c>
      <c r="GF8" s="306" t="s">
        <v>1575</v>
      </c>
      <c r="GG8" s="349">
        <v>14.336</v>
      </c>
      <c r="GH8" s="349">
        <v>14.086</v>
      </c>
      <c r="GI8" s="350">
        <f t="shared" si="10"/>
        <v>14.336</v>
      </c>
      <c r="GJ8" s="635" t="s">
        <v>1691</v>
      </c>
      <c r="GK8" s="349">
        <v>20.068</v>
      </c>
      <c r="GL8" s="349">
        <v>17.819</v>
      </c>
      <c r="GM8" s="350">
        <f t="shared" si="11"/>
        <v>20.068</v>
      </c>
      <c r="GO8" s="224" t="s">
        <v>3250</v>
      </c>
      <c r="GP8" s="788" t="s">
        <v>1580</v>
      </c>
      <c r="GQ8" s="375" t="s">
        <v>3286</v>
      </c>
      <c r="GR8" s="375">
        <v>14.288</v>
      </c>
      <c r="GS8" s="375">
        <v>13.6</v>
      </c>
      <c r="GT8" s="375">
        <f t="shared" si="12"/>
        <v>14.288</v>
      </c>
      <c r="GU8" s="375" t="s">
        <v>3272</v>
      </c>
      <c r="GV8" s="375">
        <v>14.268</v>
      </c>
      <c r="GW8" s="375">
        <v>13.382</v>
      </c>
      <c r="GX8" s="375">
        <f t="shared" si="13"/>
        <v>14.268</v>
      </c>
      <c r="GY8" s="376">
        <f t="shared" si="14"/>
        <v>14.268</v>
      </c>
      <c r="GZ8" s="1257" t="s">
        <v>195</v>
      </c>
      <c r="HA8" s="648" t="s">
        <v>3286</v>
      </c>
      <c r="HB8" s="648" t="s">
        <v>428</v>
      </c>
      <c r="HC8" s="648" t="s">
        <v>428</v>
      </c>
      <c r="HD8" s="375" t="s">
        <v>428</v>
      </c>
      <c r="HE8" s="648" t="s">
        <v>3272</v>
      </c>
      <c r="HF8" s="1252">
        <v>17.688</v>
      </c>
      <c r="HG8" s="1252">
        <v>18.716</v>
      </c>
      <c r="HH8" s="375">
        <f t="shared" si="15"/>
        <v>18.716</v>
      </c>
      <c r="HI8" s="376">
        <f t="shared" si="16"/>
        <v>18.716</v>
      </c>
      <c r="HK8" s="846" t="s">
        <v>3250</v>
      </c>
      <c r="HL8" s="792" t="s">
        <v>198</v>
      </c>
      <c r="HM8" s="833">
        <v>14.527</v>
      </c>
      <c r="HN8" s="833">
        <v>14.239</v>
      </c>
      <c r="HO8" s="1274">
        <f t="shared" si="17"/>
        <v>14.527</v>
      </c>
      <c r="HP8" s="1271" t="s">
        <v>1573</v>
      </c>
      <c r="HQ8" s="833">
        <v>18.274</v>
      </c>
      <c r="HR8" s="833">
        <v>16.57</v>
      </c>
      <c r="HS8" s="837">
        <f t="shared" si="18"/>
        <v>18.274</v>
      </c>
      <c r="HT8" s="82"/>
      <c r="HU8" s="82"/>
      <c r="HV8" s="82"/>
      <c r="HW8" s="83"/>
      <c r="HY8" s="351" t="s">
        <v>3250</v>
      </c>
      <c r="HZ8" s="1031" t="s">
        <v>1943</v>
      </c>
      <c r="IA8" s="1041">
        <v>13.94</v>
      </c>
      <c r="IB8" s="1041">
        <v>15.053</v>
      </c>
      <c r="IC8" s="716">
        <f t="shared" si="19"/>
        <v>15.053</v>
      </c>
      <c r="ID8" s="1284" t="s">
        <v>194</v>
      </c>
      <c r="IE8" s="1041">
        <v>20.995</v>
      </c>
      <c r="IF8" s="1041">
        <v>21.56</v>
      </c>
      <c r="IG8" s="716">
        <f t="shared" si="20"/>
        <v>21.56</v>
      </c>
      <c r="IJ8" s="304"/>
      <c r="IM8" s="307" t="s">
        <v>3250</v>
      </c>
      <c r="IN8" s="306" t="s">
        <v>1685</v>
      </c>
      <c r="IO8" s="349">
        <v>14.341</v>
      </c>
      <c r="IP8" s="349">
        <v>15.128</v>
      </c>
      <c r="IQ8" s="350">
        <f t="shared" si="21"/>
        <v>15.128</v>
      </c>
      <c r="IR8" s="745" t="s">
        <v>195</v>
      </c>
      <c r="IS8" s="349">
        <v>19.182</v>
      </c>
      <c r="IT8" s="349">
        <v>19.637</v>
      </c>
      <c r="IU8" s="350">
        <f t="shared" si="22"/>
        <v>19.637</v>
      </c>
    </row>
    <row r="9" spans="1:255" ht="13.5" customHeight="1" thickBot="1">
      <c r="A9" s="892" t="s">
        <v>3254</v>
      </c>
      <c r="B9" s="890" t="s">
        <v>2858</v>
      </c>
      <c r="C9" s="891">
        <v>15.346</v>
      </c>
      <c r="D9" s="891">
        <v>14.495</v>
      </c>
      <c r="E9" s="893">
        <v>15.346</v>
      </c>
      <c r="F9" s="900" t="s">
        <v>2864</v>
      </c>
      <c r="G9" s="891">
        <v>17.711</v>
      </c>
      <c r="H9" s="891">
        <v>20.393</v>
      </c>
      <c r="I9" s="893">
        <v>20.393</v>
      </c>
      <c r="O9" s="942" t="s">
        <v>3254</v>
      </c>
      <c r="P9" s="943" t="s">
        <v>1589</v>
      </c>
      <c r="Q9" s="944">
        <v>14.885</v>
      </c>
      <c r="R9" s="944">
        <v>14.946</v>
      </c>
      <c r="S9" s="945">
        <f t="shared" si="0"/>
        <v>14.946</v>
      </c>
      <c r="T9" s="928" t="s">
        <v>1953</v>
      </c>
      <c r="U9" s="916">
        <v>20.388</v>
      </c>
      <c r="V9" s="916">
        <v>20.708</v>
      </c>
      <c r="W9" s="929">
        <f t="shared" si="1"/>
        <v>20.708</v>
      </c>
      <c r="Y9" s="939" t="s">
        <v>3254</v>
      </c>
      <c r="Z9" s="935" t="s">
        <v>1593</v>
      </c>
      <c r="AA9" s="916">
        <v>22.591</v>
      </c>
      <c r="AB9" s="916">
        <v>31.473</v>
      </c>
      <c r="AC9" s="929">
        <f t="shared" si="2"/>
        <v>31.473</v>
      </c>
      <c r="AS9" s="989">
        <v>7</v>
      </c>
      <c r="AT9" s="983" t="s">
        <v>2182</v>
      </c>
      <c r="AU9" s="984">
        <v>16.285</v>
      </c>
      <c r="AV9" s="984">
        <v>15.238</v>
      </c>
      <c r="AW9" s="990">
        <v>16.285</v>
      </c>
      <c r="AX9" s="996" t="s">
        <v>1691</v>
      </c>
      <c r="AY9" s="993">
        <v>34.054</v>
      </c>
      <c r="AZ9" s="993">
        <v>33.428</v>
      </c>
      <c r="BA9" s="994">
        <v>34.054</v>
      </c>
      <c r="BB9" s="83"/>
      <c r="BC9" s="1033" t="s">
        <v>3254</v>
      </c>
      <c r="BD9" s="1031" t="s">
        <v>1582</v>
      </c>
      <c r="BE9" s="1011" t="s">
        <v>2959</v>
      </c>
      <c r="BF9" s="1011" t="s">
        <v>2960</v>
      </c>
      <c r="BG9" s="1017" t="s">
        <v>2959</v>
      </c>
      <c r="BH9" s="1051" t="s">
        <v>208</v>
      </c>
      <c r="BI9" s="1049" t="s">
        <v>3016</v>
      </c>
      <c r="BJ9" s="1049" t="s">
        <v>3017</v>
      </c>
      <c r="BK9" s="1050" t="s">
        <v>3017</v>
      </c>
      <c r="BL9" s="1004"/>
      <c r="BM9" s="1069" t="s">
        <v>3254</v>
      </c>
      <c r="BN9" s="890" t="s">
        <v>3367</v>
      </c>
      <c r="BO9" s="1059">
        <v>25</v>
      </c>
      <c r="BP9" s="1060" t="s">
        <v>3369</v>
      </c>
      <c r="BQ9" s="1070" t="s">
        <v>3147</v>
      </c>
      <c r="BR9" s="814"/>
      <c r="BS9" s="967" t="s">
        <v>3254</v>
      </c>
      <c r="BT9" s="1010" t="s">
        <v>1591</v>
      </c>
      <c r="BU9" s="1011" t="s">
        <v>3034</v>
      </c>
      <c r="BV9" s="1011" t="s">
        <v>3035</v>
      </c>
      <c r="BW9" s="1016" t="s">
        <v>3034</v>
      </c>
      <c r="BX9" s="1025" t="s">
        <v>1691</v>
      </c>
      <c r="BY9" s="1012" t="s">
        <v>3095</v>
      </c>
      <c r="BZ9" s="1012" t="s">
        <v>3096</v>
      </c>
      <c r="CA9" s="1017" t="s">
        <v>3096</v>
      </c>
      <c r="CB9" s="78"/>
      <c r="CC9" s="1094" t="s">
        <v>3254</v>
      </c>
      <c r="CD9" s="1089" t="s">
        <v>1580</v>
      </c>
      <c r="CE9" s="1090">
        <v>14.296</v>
      </c>
      <c r="CF9" s="1090">
        <v>14.63</v>
      </c>
      <c r="CG9" s="1102">
        <f t="shared" si="23"/>
        <v>14.63</v>
      </c>
      <c r="CH9" s="1104" t="s">
        <v>1686</v>
      </c>
      <c r="CI9" s="1090">
        <v>17.357</v>
      </c>
      <c r="CJ9" s="1090">
        <v>19.327</v>
      </c>
      <c r="CK9" s="1105">
        <f t="shared" si="24"/>
        <v>19.327</v>
      </c>
      <c r="CL9" s="133"/>
      <c r="CM9" s="1033" t="s">
        <v>3254</v>
      </c>
      <c r="CN9" s="1013" t="s">
        <v>2175</v>
      </c>
      <c r="CO9" s="1103">
        <v>14.533</v>
      </c>
      <c r="CP9" s="1103">
        <v>15.246</v>
      </c>
      <c r="CQ9" s="1114">
        <v>15.246</v>
      </c>
      <c r="CR9" s="1117" t="s">
        <v>200</v>
      </c>
      <c r="CS9" s="1103">
        <v>17.933</v>
      </c>
      <c r="CT9" s="1103">
        <v>19.645</v>
      </c>
      <c r="CU9" s="1114">
        <v>19.645</v>
      </c>
      <c r="CV9" s="633" t="s">
        <v>3209</v>
      </c>
      <c r="CW9" s="631" t="s">
        <v>434</v>
      </c>
      <c r="CX9" s="631" t="s">
        <v>435</v>
      </c>
      <c r="CY9" s="1109"/>
      <c r="CZ9" s="80"/>
      <c r="DA9" s="1140" t="s">
        <v>3254</v>
      </c>
      <c r="DB9" s="1013" t="s">
        <v>1582</v>
      </c>
      <c r="DC9" s="916">
        <v>14.553</v>
      </c>
      <c r="DD9" s="1103">
        <v>14.093</v>
      </c>
      <c r="DE9" s="921">
        <f t="shared" si="25"/>
        <v>14.553</v>
      </c>
      <c r="DF9" s="1117" t="s">
        <v>317</v>
      </c>
      <c r="DG9" s="1103">
        <v>18.002</v>
      </c>
      <c r="DH9" s="1103">
        <v>21.338</v>
      </c>
      <c r="DI9" s="921">
        <f t="shared" si="3"/>
        <v>21.338</v>
      </c>
      <c r="DJ9" s="82"/>
      <c r="DK9" s="79"/>
      <c r="DL9" s="82"/>
      <c r="DM9" s="83"/>
      <c r="DO9" s="1150" t="s">
        <v>3254</v>
      </c>
      <c r="DP9" s="1014" t="s">
        <v>1683</v>
      </c>
      <c r="DQ9" s="648">
        <v>14.536</v>
      </c>
      <c r="DR9" s="648">
        <v>14.098</v>
      </c>
      <c r="DS9" s="649">
        <f t="shared" si="26"/>
        <v>14.536</v>
      </c>
      <c r="DT9" s="1157" t="s">
        <v>2057</v>
      </c>
      <c r="DU9" s="915">
        <v>20.087</v>
      </c>
      <c r="DV9" s="915">
        <v>22.987</v>
      </c>
      <c r="DW9" s="649">
        <f t="shared" si="4"/>
        <v>22.987</v>
      </c>
      <c r="DX9" s="60"/>
      <c r="DY9" s="1150" t="s">
        <v>3254</v>
      </c>
      <c r="DZ9" s="1013" t="s">
        <v>2933</v>
      </c>
      <c r="EA9" s="916">
        <v>16.598</v>
      </c>
      <c r="EB9" s="916">
        <v>15.622</v>
      </c>
      <c r="EC9" s="929">
        <f t="shared" si="5"/>
        <v>16.598</v>
      </c>
      <c r="ED9" s="78"/>
      <c r="EE9" s="78"/>
      <c r="EF9" s="78"/>
      <c r="EG9" s="78"/>
      <c r="EH9" s="78"/>
      <c r="EI9" s="1191" t="s">
        <v>3254</v>
      </c>
      <c r="EJ9" s="1189" t="s">
        <v>1688</v>
      </c>
      <c r="EK9" s="375">
        <v>14.742</v>
      </c>
      <c r="EL9" s="375">
        <v>14.319</v>
      </c>
      <c r="EM9" s="376">
        <v>14.742</v>
      </c>
      <c r="EN9" s="1202" t="s">
        <v>208</v>
      </c>
      <c r="EO9" s="870">
        <v>22.857</v>
      </c>
      <c r="EP9" s="870">
        <v>20.446</v>
      </c>
      <c r="EQ9" s="871">
        <v>22.857</v>
      </c>
      <c r="ES9" s="1191" t="s">
        <v>3254</v>
      </c>
      <c r="ET9" s="1189" t="s">
        <v>2348</v>
      </c>
      <c r="EU9" s="375">
        <v>24.5</v>
      </c>
      <c r="EV9" s="375">
        <v>23.066</v>
      </c>
      <c r="EW9" s="376">
        <f>MAX(EU9:EU9)</f>
        <v>24.5</v>
      </c>
      <c r="EX9" s="78"/>
      <c r="EY9" s="1226" t="s">
        <v>3254</v>
      </c>
      <c r="EZ9" s="235" t="s">
        <v>67</v>
      </c>
      <c r="FA9" s="1012">
        <v>23</v>
      </c>
      <c r="FB9" s="1078" t="s">
        <v>2719</v>
      </c>
      <c r="FC9" s="1227">
        <v>0.003252662037037037</v>
      </c>
      <c r="FE9" s="846" t="s">
        <v>3254</v>
      </c>
      <c r="FF9" s="792" t="s">
        <v>1580</v>
      </c>
      <c r="FG9" s="833">
        <v>14.622</v>
      </c>
      <c r="FH9" s="833">
        <v>13.962</v>
      </c>
      <c r="FI9" s="837">
        <f t="shared" si="6"/>
        <v>14.622</v>
      </c>
      <c r="FJ9" s="1210" t="s">
        <v>317</v>
      </c>
      <c r="FK9" s="833">
        <v>17.63</v>
      </c>
      <c r="FL9" s="833">
        <v>20.505</v>
      </c>
      <c r="FM9" s="837">
        <f t="shared" si="7"/>
        <v>20.505</v>
      </c>
      <c r="FO9" s="1239" t="s">
        <v>3254</v>
      </c>
      <c r="FP9" s="1236" t="s">
        <v>2534</v>
      </c>
      <c r="FQ9" s="412">
        <v>10</v>
      </c>
      <c r="FR9" s="1236" t="s">
        <v>2535</v>
      </c>
      <c r="FS9" s="413" t="s">
        <v>2536</v>
      </c>
      <c r="FU9" s="873" t="s">
        <v>3254</v>
      </c>
      <c r="FV9" s="1208" t="s">
        <v>1584</v>
      </c>
      <c r="FW9" s="870">
        <v>15.824</v>
      </c>
      <c r="FX9" s="870">
        <v>15.514</v>
      </c>
      <c r="FY9" s="871">
        <f t="shared" si="8"/>
        <v>15.824</v>
      </c>
      <c r="FZ9" s="1211" t="s">
        <v>208</v>
      </c>
      <c r="GA9" s="870">
        <v>20.763</v>
      </c>
      <c r="GB9" s="870">
        <v>18.383</v>
      </c>
      <c r="GC9" s="871">
        <f t="shared" si="9"/>
        <v>20.763</v>
      </c>
      <c r="GD9" s="131"/>
      <c r="GE9" s="307" t="s">
        <v>3254</v>
      </c>
      <c r="GF9" s="306" t="s">
        <v>1694</v>
      </c>
      <c r="GG9" s="349">
        <v>13.881</v>
      </c>
      <c r="GH9" s="349">
        <v>14.424</v>
      </c>
      <c r="GI9" s="350">
        <f t="shared" si="10"/>
        <v>14.424</v>
      </c>
      <c r="GJ9" s="1217" t="s">
        <v>208</v>
      </c>
      <c r="GK9" s="418">
        <v>21.263</v>
      </c>
      <c r="GL9" s="418">
        <v>22.452</v>
      </c>
      <c r="GM9" s="419">
        <f t="shared" si="11"/>
        <v>22.452</v>
      </c>
      <c r="GO9" s="224" t="s">
        <v>3254</v>
      </c>
      <c r="GP9" s="788" t="s">
        <v>1685</v>
      </c>
      <c r="GQ9" s="375" t="s">
        <v>3272</v>
      </c>
      <c r="GR9" s="375">
        <v>14.318</v>
      </c>
      <c r="GS9" s="375">
        <v>13.979</v>
      </c>
      <c r="GT9" s="375">
        <f t="shared" si="12"/>
        <v>14.318</v>
      </c>
      <c r="GU9" s="375" t="s">
        <v>3286</v>
      </c>
      <c r="GV9" s="375">
        <v>13.522</v>
      </c>
      <c r="GW9" s="375">
        <v>14.504</v>
      </c>
      <c r="GX9" s="375">
        <f t="shared" si="13"/>
        <v>14.504</v>
      </c>
      <c r="GY9" s="376">
        <f t="shared" si="14"/>
        <v>14.318</v>
      </c>
      <c r="GZ9" s="1258" t="s">
        <v>1575</v>
      </c>
      <c r="HA9" s="375" t="s">
        <v>3272</v>
      </c>
      <c r="HB9" s="375" t="s">
        <v>42</v>
      </c>
      <c r="HC9" s="375" t="s">
        <v>42</v>
      </c>
      <c r="HD9" s="375" t="s">
        <v>42</v>
      </c>
      <c r="HE9" s="375" t="s">
        <v>3286</v>
      </c>
      <c r="HF9" s="375">
        <v>16.143</v>
      </c>
      <c r="HG9" s="375">
        <v>19.17</v>
      </c>
      <c r="HH9" s="375">
        <f t="shared" si="15"/>
        <v>19.17</v>
      </c>
      <c r="HI9" s="376">
        <f t="shared" si="16"/>
        <v>19.17</v>
      </c>
      <c r="HK9" s="846" t="s">
        <v>3254</v>
      </c>
      <c r="HL9" s="792" t="s">
        <v>1687</v>
      </c>
      <c r="HM9" s="833">
        <v>14.14</v>
      </c>
      <c r="HN9" s="833">
        <v>14.562</v>
      </c>
      <c r="HO9" s="1274">
        <f t="shared" si="17"/>
        <v>14.562</v>
      </c>
      <c r="HP9" s="1271" t="s">
        <v>1591</v>
      </c>
      <c r="HQ9" s="833">
        <v>17.608</v>
      </c>
      <c r="HR9" s="833">
        <v>18.418</v>
      </c>
      <c r="HS9" s="837">
        <f t="shared" si="18"/>
        <v>18.418</v>
      </c>
      <c r="HT9" s="82"/>
      <c r="HU9" s="82"/>
      <c r="HV9" s="82"/>
      <c r="HW9" s="83"/>
      <c r="HY9" s="351" t="s">
        <v>3254</v>
      </c>
      <c r="HZ9" s="1031" t="s">
        <v>1940</v>
      </c>
      <c r="IA9" s="1041">
        <v>15.402</v>
      </c>
      <c r="IB9" s="1041">
        <v>15.684</v>
      </c>
      <c r="IC9" s="716">
        <f t="shared" si="19"/>
        <v>15.684</v>
      </c>
      <c r="ID9" s="1284" t="s">
        <v>196</v>
      </c>
      <c r="IE9" s="1280">
        <v>26.029</v>
      </c>
      <c r="IF9" s="1280">
        <v>26.035</v>
      </c>
      <c r="IG9" s="716">
        <f t="shared" si="20"/>
        <v>26.035</v>
      </c>
      <c r="IJ9" s="304"/>
      <c r="IM9" s="307" t="s">
        <v>3254</v>
      </c>
      <c r="IN9" s="306" t="s">
        <v>1688</v>
      </c>
      <c r="IO9" s="349">
        <v>15.341</v>
      </c>
      <c r="IP9" s="349">
        <v>14.576</v>
      </c>
      <c r="IQ9" s="350">
        <f t="shared" si="21"/>
        <v>15.341</v>
      </c>
      <c r="IR9" s="745" t="s">
        <v>1595</v>
      </c>
      <c r="IS9" s="349">
        <v>21.223</v>
      </c>
      <c r="IT9" s="349">
        <v>17.063</v>
      </c>
      <c r="IU9" s="350">
        <f t="shared" si="22"/>
        <v>21.223</v>
      </c>
    </row>
    <row r="10" spans="1:255" ht="13.5" customHeight="1" thickBot="1">
      <c r="A10" s="892" t="s">
        <v>3251</v>
      </c>
      <c r="B10" s="890" t="s">
        <v>1591</v>
      </c>
      <c r="C10" s="891">
        <v>15.407</v>
      </c>
      <c r="D10" s="891">
        <v>14.371</v>
      </c>
      <c r="E10" s="893">
        <v>15.407</v>
      </c>
      <c r="F10" s="900" t="s">
        <v>2875</v>
      </c>
      <c r="G10" s="891">
        <v>22.698</v>
      </c>
      <c r="H10" s="891">
        <v>20.625</v>
      </c>
      <c r="I10" s="893">
        <v>22.698</v>
      </c>
      <c r="O10" s="920" t="s">
        <v>3251</v>
      </c>
      <c r="P10" s="914" t="s">
        <v>1691</v>
      </c>
      <c r="Q10" s="915">
        <v>15</v>
      </c>
      <c r="R10" s="915">
        <v>14.8</v>
      </c>
      <c r="S10" s="921">
        <f t="shared" si="0"/>
        <v>15</v>
      </c>
      <c r="T10" s="928" t="s">
        <v>1691</v>
      </c>
      <c r="U10" s="916">
        <v>17.711</v>
      </c>
      <c r="V10" s="916">
        <v>20.901</v>
      </c>
      <c r="W10" s="929">
        <f t="shared" si="1"/>
        <v>20.901</v>
      </c>
      <c r="Y10" s="939" t="s">
        <v>3251</v>
      </c>
      <c r="Z10" s="935" t="s">
        <v>211</v>
      </c>
      <c r="AA10" s="916">
        <v>31.68</v>
      </c>
      <c r="AB10" s="916">
        <v>23.433</v>
      </c>
      <c r="AC10" s="929">
        <f t="shared" si="2"/>
        <v>31.68</v>
      </c>
      <c r="AI10" s="508" t="s">
        <v>225</v>
      </c>
      <c r="AJ10" s="305"/>
      <c r="AK10" s="102"/>
      <c r="AS10" s="989">
        <v>8</v>
      </c>
      <c r="AT10" s="983" t="s">
        <v>2183</v>
      </c>
      <c r="AU10" s="984">
        <v>15.328</v>
      </c>
      <c r="AV10" s="984">
        <v>16.342</v>
      </c>
      <c r="AW10" s="990">
        <v>16.342</v>
      </c>
      <c r="AX10" s="103"/>
      <c r="AY10" s="103"/>
      <c r="AZ10" s="103"/>
      <c r="BA10" s="103"/>
      <c r="BB10" s="83"/>
      <c r="BC10" s="1033" t="s">
        <v>3251</v>
      </c>
      <c r="BD10" s="1031" t="s">
        <v>3107</v>
      </c>
      <c r="BE10" s="1011" t="s">
        <v>2961</v>
      </c>
      <c r="BF10" s="1011" t="s">
        <v>2962</v>
      </c>
      <c r="BG10" s="1017" t="s">
        <v>2961</v>
      </c>
      <c r="BH10" s="1037" t="s">
        <v>1689</v>
      </c>
      <c r="BI10" s="1011" t="s">
        <v>3018</v>
      </c>
      <c r="BJ10" s="1011" t="s">
        <v>3019</v>
      </c>
      <c r="BK10" s="1017" t="s">
        <v>3019</v>
      </c>
      <c r="BL10" s="1004"/>
      <c r="BM10" s="1069" t="s">
        <v>3251</v>
      </c>
      <c r="BN10" s="890" t="s">
        <v>67</v>
      </c>
      <c r="BO10" s="1059">
        <v>22</v>
      </c>
      <c r="BP10" s="1061" t="s">
        <v>3132</v>
      </c>
      <c r="BQ10" s="1070" t="s">
        <v>3148</v>
      </c>
      <c r="BR10" s="814"/>
      <c r="BS10" s="967" t="s">
        <v>3251</v>
      </c>
      <c r="BT10" s="1010" t="s">
        <v>2879</v>
      </c>
      <c r="BU10" s="1011" t="s">
        <v>3036</v>
      </c>
      <c r="BV10" s="1011" t="s">
        <v>3037</v>
      </c>
      <c r="BW10" s="1016" t="s">
        <v>3036</v>
      </c>
      <c r="BX10" s="928" t="s">
        <v>1698</v>
      </c>
      <c r="BY10" s="1012" t="s">
        <v>3097</v>
      </c>
      <c r="BZ10" s="1012" t="s">
        <v>3098</v>
      </c>
      <c r="CA10" s="1017" t="s">
        <v>3098</v>
      </c>
      <c r="CB10" s="78"/>
      <c r="CC10" s="1094" t="s">
        <v>3251</v>
      </c>
      <c r="CD10" s="1089" t="s">
        <v>1694</v>
      </c>
      <c r="CE10" s="1090">
        <v>14.791</v>
      </c>
      <c r="CF10" s="1090">
        <v>14.705</v>
      </c>
      <c r="CG10" s="1102">
        <f t="shared" si="23"/>
        <v>14.791</v>
      </c>
      <c r="CH10" s="1104" t="s">
        <v>317</v>
      </c>
      <c r="CI10" s="1090">
        <v>22.191</v>
      </c>
      <c r="CJ10" s="1090">
        <v>22.77</v>
      </c>
      <c r="CK10" s="1105">
        <f t="shared" si="24"/>
        <v>22.77</v>
      </c>
      <c r="CL10" s="133"/>
      <c r="CM10" s="1033" t="s">
        <v>3251</v>
      </c>
      <c r="CN10" s="1013" t="s">
        <v>2182</v>
      </c>
      <c r="CO10" s="1103">
        <v>14.486</v>
      </c>
      <c r="CP10" s="1103">
        <v>15.486</v>
      </c>
      <c r="CQ10" s="1114">
        <v>15.486</v>
      </c>
      <c r="CR10" s="1117" t="s">
        <v>1696</v>
      </c>
      <c r="CS10" s="1103">
        <v>20.033</v>
      </c>
      <c r="CT10" s="1103">
        <v>20.438</v>
      </c>
      <c r="CU10" s="1114">
        <v>20.438</v>
      </c>
      <c r="CV10" s="1121" t="s">
        <v>1666</v>
      </c>
      <c r="CW10" s="1122">
        <v>21.758</v>
      </c>
      <c r="CX10" s="1123">
        <v>20.333</v>
      </c>
      <c r="CY10" s="1124">
        <v>21.758</v>
      </c>
      <c r="CZ10" s="80"/>
      <c r="DA10" s="1140" t="s">
        <v>3251</v>
      </c>
      <c r="DB10" s="1013" t="s">
        <v>1688</v>
      </c>
      <c r="DC10" s="916">
        <v>14.575</v>
      </c>
      <c r="DD10" s="1103">
        <v>14.318</v>
      </c>
      <c r="DE10" s="921">
        <f t="shared" si="25"/>
        <v>14.575</v>
      </c>
      <c r="DF10" s="1117" t="s">
        <v>1595</v>
      </c>
      <c r="DG10" s="1103">
        <v>19.509</v>
      </c>
      <c r="DH10" s="1103">
        <v>23.831</v>
      </c>
      <c r="DI10" s="921">
        <f t="shared" si="3"/>
        <v>23.831</v>
      </c>
      <c r="DJ10" s="82"/>
      <c r="DK10" s="79"/>
      <c r="DL10" s="82"/>
      <c r="DM10" s="83"/>
      <c r="DO10" s="1150" t="s">
        <v>3251</v>
      </c>
      <c r="DP10" s="1014" t="s">
        <v>1575</v>
      </c>
      <c r="DQ10" s="648">
        <v>14.174</v>
      </c>
      <c r="DR10" s="648">
        <v>14.585</v>
      </c>
      <c r="DS10" s="649">
        <f t="shared" si="26"/>
        <v>14.585</v>
      </c>
      <c r="DT10" s="1157" t="s">
        <v>317</v>
      </c>
      <c r="DU10" s="915">
        <v>26.189</v>
      </c>
      <c r="DV10" s="915">
        <v>18.326</v>
      </c>
      <c r="DW10" s="649">
        <f t="shared" si="4"/>
        <v>26.189</v>
      </c>
      <c r="DX10" s="60"/>
      <c r="DY10" s="1150" t="s">
        <v>3251</v>
      </c>
      <c r="DZ10" s="1013" t="s">
        <v>2934</v>
      </c>
      <c r="EA10" s="916">
        <v>17.303</v>
      </c>
      <c r="EB10" s="916">
        <v>15.796</v>
      </c>
      <c r="EC10" s="929">
        <f t="shared" si="5"/>
        <v>17.303</v>
      </c>
      <c r="ED10" s="78"/>
      <c r="EE10" s="78"/>
      <c r="EF10" s="78"/>
      <c r="EG10" s="78"/>
      <c r="EH10" s="78"/>
      <c r="EI10" s="1198" t="s">
        <v>3251</v>
      </c>
      <c r="EJ10" s="1199" t="s">
        <v>208</v>
      </c>
      <c r="EK10" s="1200">
        <v>14.889</v>
      </c>
      <c r="EL10" s="1200">
        <v>14.01</v>
      </c>
      <c r="EM10" s="1201">
        <v>14.889</v>
      </c>
      <c r="EN10" s="1196" t="s">
        <v>1686</v>
      </c>
      <c r="EO10" s="833" t="s">
        <v>3243</v>
      </c>
      <c r="EP10" s="833" t="s">
        <v>3243</v>
      </c>
      <c r="EQ10" s="837" t="s">
        <v>3243</v>
      </c>
      <c r="ES10" s="1191" t="s">
        <v>3251</v>
      </c>
      <c r="ET10" s="1189" t="s">
        <v>2349</v>
      </c>
      <c r="EU10" s="375">
        <v>26.706</v>
      </c>
      <c r="EV10" s="375">
        <v>25.677</v>
      </c>
      <c r="EW10" s="376">
        <f t="shared" si="27"/>
        <v>26.706</v>
      </c>
      <c r="EX10" s="78"/>
      <c r="EY10" s="1226" t="s">
        <v>3251</v>
      </c>
      <c r="EZ10" s="235" t="s">
        <v>445</v>
      </c>
      <c r="FA10" s="1012">
        <v>30</v>
      </c>
      <c r="FB10" s="1078" t="s">
        <v>2696</v>
      </c>
      <c r="FC10" s="1227">
        <v>0.0032555555555555554</v>
      </c>
      <c r="FE10" s="846" t="s">
        <v>3251</v>
      </c>
      <c r="FF10" s="792" t="s">
        <v>256</v>
      </c>
      <c r="FG10" s="833">
        <v>14.632</v>
      </c>
      <c r="FH10" s="833">
        <v>14.711</v>
      </c>
      <c r="FI10" s="837">
        <f t="shared" si="6"/>
        <v>14.711</v>
      </c>
      <c r="FJ10" s="1210" t="s">
        <v>1572</v>
      </c>
      <c r="FK10" s="833">
        <v>23.336</v>
      </c>
      <c r="FL10" s="833">
        <v>16.973</v>
      </c>
      <c r="FM10" s="837">
        <f t="shared" si="7"/>
        <v>23.336</v>
      </c>
      <c r="FO10" s="1239" t="s">
        <v>3251</v>
      </c>
      <c r="FP10" s="1236" t="s">
        <v>2537</v>
      </c>
      <c r="FQ10" s="412">
        <v>21</v>
      </c>
      <c r="FR10" s="1236" t="s">
        <v>2538</v>
      </c>
      <c r="FS10" s="413" t="s">
        <v>2539</v>
      </c>
      <c r="FU10" s="846" t="s">
        <v>3251</v>
      </c>
      <c r="FV10" s="792" t="s">
        <v>1582</v>
      </c>
      <c r="FW10" s="833">
        <v>15.825</v>
      </c>
      <c r="FX10" s="833">
        <v>14.078</v>
      </c>
      <c r="FY10" s="837">
        <f t="shared" si="8"/>
        <v>15.825</v>
      </c>
      <c r="FZ10" s="1210" t="s">
        <v>1595</v>
      </c>
      <c r="GA10" s="833">
        <v>20.961</v>
      </c>
      <c r="GB10" s="833">
        <v>19.736</v>
      </c>
      <c r="GC10" s="837">
        <f t="shared" si="9"/>
        <v>20.961</v>
      </c>
      <c r="GD10" s="131"/>
      <c r="GE10" s="307" t="s">
        <v>3251</v>
      </c>
      <c r="GF10" s="306" t="s">
        <v>195</v>
      </c>
      <c r="GG10" s="349">
        <v>14.5</v>
      </c>
      <c r="GH10" s="349">
        <v>14.213</v>
      </c>
      <c r="GI10" s="350">
        <f t="shared" si="10"/>
        <v>14.5</v>
      </c>
      <c r="GJ10" s="653" t="s">
        <v>1668</v>
      </c>
      <c r="GK10" s="354">
        <v>18.904</v>
      </c>
      <c r="GL10" s="354" t="s">
        <v>3243</v>
      </c>
      <c r="GM10" s="356" t="s">
        <v>3243</v>
      </c>
      <c r="GO10" s="224" t="s">
        <v>3251</v>
      </c>
      <c r="GP10" s="788" t="s">
        <v>198</v>
      </c>
      <c r="GQ10" s="375" t="s">
        <v>3272</v>
      </c>
      <c r="GR10" s="375">
        <v>15.127</v>
      </c>
      <c r="GS10" s="375">
        <v>14.796</v>
      </c>
      <c r="GT10" s="375">
        <f t="shared" si="12"/>
        <v>15.127</v>
      </c>
      <c r="GU10" s="375" t="s">
        <v>3286</v>
      </c>
      <c r="GV10" s="375">
        <v>14.473</v>
      </c>
      <c r="GW10" s="375">
        <v>14.231</v>
      </c>
      <c r="GX10" s="375">
        <f t="shared" si="13"/>
        <v>14.473</v>
      </c>
      <c r="GY10" s="376">
        <f t="shared" si="14"/>
        <v>14.473</v>
      </c>
      <c r="GZ10" s="1258" t="s">
        <v>1686</v>
      </c>
      <c r="HA10" s="375" t="s">
        <v>3272</v>
      </c>
      <c r="HB10" s="375">
        <v>20.866</v>
      </c>
      <c r="HC10" s="375">
        <v>23.501</v>
      </c>
      <c r="HD10" s="375">
        <f>MAX(HB10:HC10)</f>
        <v>23.501</v>
      </c>
      <c r="HE10" s="375" t="s">
        <v>3286</v>
      </c>
      <c r="HF10" s="375">
        <v>19.635</v>
      </c>
      <c r="HG10" s="375">
        <v>20.183</v>
      </c>
      <c r="HH10" s="375">
        <f t="shared" si="15"/>
        <v>20.183</v>
      </c>
      <c r="HI10" s="376">
        <f t="shared" si="16"/>
        <v>20.183</v>
      </c>
      <c r="HK10" s="846" t="s">
        <v>3251</v>
      </c>
      <c r="HL10" s="792" t="s">
        <v>2879</v>
      </c>
      <c r="HM10" s="833">
        <v>14.565</v>
      </c>
      <c r="HN10" s="833">
        <v>14.049</v>
      </c>
      <c r="HO10" s="1274">
        <f t="shared" si="17"/>
        <v>14.565</v>
      </c>
      <c r="HP10" s="1271" t="s">
        <v>1572</v>
      </c>
      <c r="HQ10" s="833">
        <v>21.179</v>
      </c>
      <c r="HR10" s="833">
        <v>17.73</v>
      </c>
      <c r="HS10" s="837">
        <f t="shared" si="18"/>
        <v>21.179</v>
      </c>
      <c r="HT10" s="82"/>
      <c r="HU10" s="82"/>
      <c r="HV10" s="82"/>
      <c r="HW10" s="83"/>
      <c r="HY10" s="351" t="s">
        <v>3251</v>
      </c>
      <c r="HZ10" s="1031" t="s">
        <v>205</v>
      </c>
      <c r="IA10" s="1041">
        <v>16.667</v>
      </c>
      <c r="IB10" s="1041">
        <v>16.691</v>
      </c>
      <c r="IC10" s="716">
        <f t="shared" si="19"/>
        <v>16.691</v>
      </c>
      <c r="ID10" s="1284" t="s">
        <v>227</v>
      </c>
      <c r="IE10" s="1041">
        <v>51.705</v>
      </c>
      <c r="IF10" s="1041">
        <v>49.576</v>
      </c>
      <c r="IG10" s="716">
        <f t="shared" si="20"/>
        <v>51.705</v>
      </c>
      <c r="IJ10" s="304"/>
      <c r="IM10" s="307" t="s">
        <v>3251</v>
      </c>
      <c r="IN10" s="306" t="s">
        <v>2187</v>
      </c>
      <c r="IO10" s="349">
        <v>15.358</v>
      </c>
      <c r="IP10" s="349">
        <v>14.116</v>
      </c>
      <c r="IQ10" s="350">
        <f t="shared" si="21"/>
        <v>15.358</v>
      </c>
      <c r="IR10" s="745" t="s">
        <v>1629</v>
      </c>
      <c r="IS10" s="349">
        <v>19.381</v>
      </c>
      <c r="IT10" s="349">
        <v>20.214</v>
      </c>
      <c r="IU10" s="350">
        <f t="shared" si="22"/>
        <v>20.214</v>
      </c>
    </row>
    <row r="11" spans="1:255" ht="13.5" customHeight="1" thickBot="1">
      <c r="A11" s="892" t="s">
        <v>3255</v>
      </c>
      <c r="B11" s="890" t="s">
        <v>198</v>
      </c>
      <c r="C11" s="891">
        <v>15.507</v>
      </c>
      <c r="D11" s="891">
        <v>15.261</v>
      </c>
      <c r="E11" s="893">
        <v>15.507</v>
      </c>
      <c r="F11" s="900" t="s">
        <v>2317</v>
      </c>
      <c r="G11" s="891">
        <v>17.913</v>
      </c>
      <c r="H11" s="891">
        <v>22.739</v>
      </c>
      <c r="I11" s="893">
        <v>22.739</v>
      </c>
      <c r="O11" s="920" t="s">
        <v>3255</v>
      </c>
      <c r="P11" s="914" t="s">
        <v>2308</v>
      </c>
      <c r="Q11" s="915">
        <v>14.807</v>
      </c>
      <c r="R11" s="915">
        <v>15.064</v>
      </c>
      <c r="S11" s="921">
        <f t="shared" si="0"/>
        <v>15.064</v>
      </c>
      <c r="T11" s="946" t="s">
        <v>208</v>
      </c>
      <c r="U11" s="934">
        <v>21.749</v>
      </c>
      <c r="V11" s="934">
        <v>18.427</v>
      </c>
      <c r="W11" s="938">
        <f t="shared" si="1"/>
        <v>21.749</v>
      </c>
      <c r="Y11" s="939" t="s">
        <v>3255</v>
      </c>
      <c r="Z11" s="935" t="s">
        <v>220</v>
      </c>
      <c r="AA11" s="916">
        <v>32.794</v>
      </c>
      <c r="AB11" s="916">
        <v>27.837</v>
      </c>
      <c r="AC11" s="929">
        <f t="shared" si="2"/>
        <v>32.794</v>
      </c>
      <c r="AI11" s="408" t="s">
        <v>430</v>
      </c>
      <c r="AJ11" s="1543" t="s">
        <v>3309</v>
      </c>
      <c r="AK11" s="1544"/>
      <c r="AS11" s="989">
        <v>9</v>
      </c>
      <c r="AT11" s="983" t="s">
        <v>317</v>
      </c>
      <c r="AU11" s="984">
        <v>15.738</v>
      </c>
      <c r="AV11" s="984">
        <v>16.585</v>
      </c>
      <c r="AW11" s="990">
        <v>16.585</v>
      </c>
      <c r="AX11" s="103"/>
      <c r="AY11" s="103"/>
      <c r="AZ11" s="103"/>
      <c r="BA11" s="103"/>
      <c r="BB11" s="83"/>
      <c r="BC11" s="1033" t="s">
        <v>3255</v>
      </c>
      <c r="BD11" s="1031" t="s">
        <v>256</v>
      </c>
      <c r="BE11" s="1011" t="s">
        <v>2963</v>
      </c>
      <c r="BF11" s="1011" t="s">
        <v>2964</v>
      </c>
      <c r="BG11" s="1017" t="s">
        <v>2963</v>
      </c>
      <c r="BH11" s="1037" t="s">
        <v>200</v>
      </c>
      <c r="BI11" s="1011" t="s">
        <v>3020</v>
      </c>
      <c r="BJ11" s="1011" t="s">
        <v>3021</v>
      </c>
      <c r="BK11" s="1017" t="s">
        <v>3021</v>
      </c>
      <c r="BL11" s="1004"/>
      <c r="BM11" s="1069" t="s">
        <v>3255</v>
      </c>
      <c r="BN11" s="890" t="s">
        <v>3368</v>
      </c>
      <c r="BO11" s="1059">
        <v>18</v>
      </c>
      <c r="BP11" s="1060" t="s">
        <v>50</v>
      </c>
      <c r="BQ11" s="1070" t="s">
        <v>3149</v>
      </c>
      <c r="BR11" s="814"/>
      <c r="BS11" s="967" t="s">
        <v>3255</v>
      </c>
      <c r="BT11" s="1010" t="s">
        <v>2183</v>
      </c>
      <c r="BU11" s="1011" t="s">
        <v>3038</v>
      </c>
      <c r="BV11" s="1011" t="s">
        <v>3039</v>
      </c>
      <c r="BW11" s="1016" t="s">
        <v>3038</v>
      </c>
      <c r="BX11" s="1025" t="s">
        <v>1689</v>
      </c>
      <c r="BY11" s="1012" t="s">
        <v>3099</v>
      </c>
      <c r="BZ11" s="1012" t="s">
        <v>3100</v>
      </c>
      <c r="CA11" s="1017" t="s">
        <v>3100</v>
      </c>
      <c r="CB11" s="78"/>
      <c r="CC11" s="1094" t="s">
        <v>3255</v>
      </c>
      <c r="CD11" s="1089" t="s">
        <v>1689</v>
      </c>
      <c r="CE11" s="1090">
        <v>14.833</v>
      </c>
      <c r="CF11" s="1090">
        <v>14.684</v>
      </c>
      <c r="CG11" s="1102">
        <f t="shared" si="23"/>
        <v>14.833</v>
      </c>
      <c r="CH11" s="1104" t="s">
        <v>355</v>
      </c>
      <c r="CI11" s="1090">
        <v>24.821</v>
      </c>
      <c r="CJ11" s="1090">
        <v>23.417</v>
      </c>
      <c r="CK11" s="1105">
        <f t="shared" si="24"/>
        <v>24.821</v>
      </c>
      <c r="CL11" s="133"/>
      <c r="CM11" s="1033" t="s">
        <v>3255</v>
      </c>
      <c r="CN11" s="1013" t="s">
        <v>3201</v>
      </c>
      <c r="CO11" s="1103">
        <v>15.54</v>
      </c>
      <c r="CP11" s="1103">
        <v>15.574</v>
      </c>
      <c r="CQ11" s="1114">
        <v>15.574</v>
      </c>
      <c r="CR11" s="1117" t="s">
        <v>1593</v>
      </c>
      <c r="CS11" s="1103">
        <v>20.047</v>
      </c>
      <c r="CT11" s="1103">
        <v>20.533</v>
      </c>
      <c r="CU11" s="1114">
        <v>20.533</v>
      </c>
      <c r="CV11" s="633" t="s">
        <v>3210</v>
      </c>
      <c r="CW11" s="631" t="s">
        <v>434</v>
      </c>
      <c r="CX11" s="631" t="s">
        <v>435</v>
      </c>
      <c r="CY11" s="1109"/>
      <c r="CZ11" s="80"/>
      <c r="DA11" s="1140" t="s">
        <v>3255</v>
      </c>
      <c r="DB11" s="1013" t="s">
        <v>1591</v>
      </c>
      <c r="DC11" s="916">
        <v>13.9</v>
      </c>
      <c r="DD11" s="1103">
        <v>14.583</v>
      </c>
      <c r="DE11" s="921">
        <f t="shared" si="25"/>
        <v>14.583</v>
      </c>
      <c r="DF11" s="1117" t="s">
        <v>1689</v>
      </c>
      <c r="DG11" s="648" t="s">
        <v>428</v>
      </c>
      <c r="DH11" s="227" t="s">
        <v>428</v>
      </c>
      <c r="DI11" s="717" t="s">
        <v>3243</v>
      </c>
      <c r="DJ11" s="82"/>
      <c r="DK11" s="79"/>
      <c r="DL11" s="82"/>
      <c r="DM11" s="83"/>
      <c r="DO11" s="1150" t="s">
        <v>3255</v>
      </c>
      <c r="DP11" s="1014" t="s">
        <v>198</v>
      </c>
      <c r="DQ11" s="648">
        <v>14.242</v>
      </c>
      <c r="DR11" s="648">
        <v>14.608</v>
      </c>
      <c r="DS11" s="649">
        <f t="shared" si="26"/>
        <v>14.608</v>
      </c>
      <c r="DT11" s="1051" t="s">
        <v>208</v>
      </c>
      <c r="DU11" s="944">
        <v>28.088</v>
      </c>
      <c r="DV11" s="944">
        <v>19.726</v>
      </c>
      <c r="DW11" s="938">
        <f t="shared" si="4"/>
        <v>28.088</v>
      </c>
      <c r="DX11" s="60"/>
      <c r="DY11" s="1150" t="s">
        <v>3255</v>
      </c>
      <c r="DZ11" s="1013" t="s">
        <v>2935</v>
      </c>
      <c r="EA11" s="916">
        <v>17.313</v>
      </c>
      <c r="EB11" s="916">
        <v>17.243</v>
      </c>
      <c r="EC11" s="929">
        <f t="shared" si="5"/>
        <v>17.313</v>
      </c>
      <c r="ED11" s="78"/>
      <c r="EE11" s="78"/>
      <c r="EF11" s="78"/>
      <c r="EG11" s="78"/>
      <c r="EH11" s="78"/>
      <c r="EI11" s="1191" t="s">
        <v>3255</v>
      </c>
      <c r="EJ11" s="1189" t="s">
        <v>1585</v>
      </c>
      <c r="EK11" s="375">
        <v>15.114</v>
      </c>
      <c r="EL11" s="375">
        <v>14.407</v>
      </c>
      <c r="EM11" s="376">
        <v>15.114</v>
      </c>
      <c r="EN11" s="1197" t="s">
        <v>1572</v>
      </c>
      <c r="EO11" s="839" t="s">
        <v>3243</v>
      </c>
      <c r="EP11" s="839" t="s">
        <v>3243</v>
      </c>
      <c r="EQ11" s="840" t="s">
        <v>3243</v>
      </c>
      <c r="ES11" s="1191" t="s">
        <v>3255</v>
      </c>
      <c r="ET11" s="1189" t="s">
        <v>2350</v>
      </c>
      <c r="EU11" s="375">
        <v>27.019</v>
      </c>
      <c r="EV11" s="375">
        <v>25.773</v>
      </c>
      <c r="EW11" s="376">
        <f t="shared" si="27"/>
        <v>27.019</v>
      </c>
      <c r="EX11" s="78"/>
      <c r="EY11" s="1226" t="s">
        <v>3255</v>
      </c>
      <c r="EZ11" s="235" t="s">
        <v>2698</v>
      </c>
      <c r="FA11" s="1012">
        <v>7</v>
      </c>
      <c r="FB11" s="235" t="s">
        <v>2824</v>
      </c>
      <c r="FC11" s="1227">
        <v>0.0032667824074074075</v>
      </c>
      <c r="FE11" s="846" t="s">
        <v>3255</v>
      </c>
      <c r="FF11" s="792" t="s">
        <v>1687</v>
      </c>
      <c r="FG11" s="833">
        <v>14.356</v>
      </c>
      <c r="FH11" s="833">
        <v>14.719</v>
      </c>
      <c r="FI11" s="837">
        <f t="shared" si="6"/>
        <v>14.719</v>
      </c>
      <c r="FJ11" s="1210" t="s">
        <v>1575</v>
      </c>
      <c r="FK11" s="833">
        <v>24.647</v>
      </c>
      <c r="FL11" s="833">
        <v>25.015</v>
      </c>
      <c r="FM11" s="837">
        <f t="shared" si="7"/>
        <v>25.015</v>
      </c>
      <c r="FO11" s="1239" t="s">
        <v>3255</v>
      </c>
      <c r="FP11" s="1236" t="s">
        <v>2540</v>
      </c>
      <c r="FQ11" s="412">
        <v>8</v>
      </c>
      <c r="FR11" s="1236" t="s">
        <v>2541</v>
      </c>
      <c r="FS11" s="413" t="s">
        <v>2542</v>
      </c>
      <c r="FU11" s="846" t="s">
        <v>3255</v>
      </c>
      <c r="FV11" s="792" t="s">
        <v>1691</v>
      </c>
      <c r="FW11" s="833">
        <v>16.154</v>
      </c>
      <c r="FX11" s="833">
        <v>15.905</v>
      </c>
      <c r="FY11" s="837">
        <f t="shared" si="8"/>
        <v>16.154</v>
      </c>
      <c r="FZ11" s="1213" t="s">
        <v>1575</v>
      </c>
      <c r="GA11" s="839" t="s">
        <v>3243</v>
      </c>
      <c r="GB11" s="839">
        <v>16.7</v>
      </c>
      <c r="GC11" s="840" t="s">
        <v>3243</v>
      </c>
      <c r="GD11" s="131"/>
      <c r="GE11" s="307" t="s">
        <v>3255</v>
      </c>
      <c r="GF11" s="306" t="s">
        <v>1582</v>
      </c>
      <c r="GG11" s="349">
        <v>14.906</v>
      </c>
      <c r="GH11" s="349">
        <v>13.961</v>
      </c>
      <c r="GI11" s="350">
        <f t="shared" si="10"/>
        <v>14.906</v>
      </c>
      <c r="GN11" s="80"/>
      <c r="GO11" s="224" t="s">
        <v>3255</v>
      </c>
      <c r="GP11" s="788" t="s">
        <v>1688</v>
      </c>
      <c r="GQ11" s="375" t="s">
        <v>3286</v>
      </c>
      <c r="GR11" s="375" t="s">
        <v>42</v>
      </c>
      <c r="GS11" s="375" t="s">
        <v>42</v>
      </c>
      <c r="GT11" s="375" t="s">
        <v>42</v>
      </c>
      <c r="GU11" s="375" t="s">
        <v>3272</v>
      </c>
      <c r="GV11" s="375">
        <v>14.95</v>
      </c>
      <c r="GW11" s="375">
        <v>14.601</v>
      </c>
      <c r="GX11" s="375">
        <f t="shared" si="13"/>
        <v>14.95</v>
      </c>
      <c r="GY11" s="376">
        <f t="shared" si="14"/>
        <v>14.95</v>
      </c>
      <c r="GZ11" s="1258" t="s">
        <v>1689</v>
      </c>
      <c r="HA11" s="375" t="s">
        <v>3286</v>
      </c>
      <c r="HB11" s="375">
        <v>20.545</v>
      </c>
      <c r="HC11" s="375">
        <v>18.16</v>
      </c>
      <c r="HD11" s="375">
        <f>MAX(HB11:HC11)</f>
        <v>20.545</v>
      </c>
      <c r="HE11" s="375" t="s">
        <v>3272</v>
      </c>
      <c r="HF11" s="375" t="s">
        <v>42</v>
      </c>
      <c r="HG11" s="375" t="s">
        <v>42</v>
      </c>
      <c r="HH11" s="375" t="s">
        <v>42</v>
      </c>
      <c r="HI11" s="376">
        <f t="shared" si="16"/>
        <v>20.545</v>
      </c>
      <c r="HK11" s="846" t="s">
        <v>3255</v>
      </c>
      <c r="HL11" s="792" t="s">
        <v>1575</v>
      </c>
      <c r="HM11" s="833">
        <v>14.291</v>
      </c>
      <c r="HN11" s="833">
        <v>14.692</v>
      </c>
      <c r="HO11" s="1274">
        <f t="shared" si="17"/>
        <v>14.692</v>
      </c>
      <c r="HP11" s="1271" t="s">
        <v>317</v>
      </c>
      <c r="HQ11" s="833" t="s">
        <v>3243</v>
      </c>
      <c r="HR11" s="833" t="s">
        <v>3243</v>
      </c>
      <c r="HS11" s="837" t="s">
        <v>3243</v>
      </c>
      <c r="HT11" s="82"/>
      <c r="HU11" s="82"/>
      <c r="HV11" s="82"/>
      <c r="HW11" s="83"/>
      <c r="HY11" s="351" t="s">
        <v>3255</v>
      </c>
      <c r="HZ11" s="1031" t="s">
        <v>227</v>
      </c>
      <c r="IA11" s="1041">
        <v>16.938</v>
      </c>
      <c r="IB11" s="1041">
        <v>16.61</v>
      </c>
      <c r="IC11" s="716">
        <f t="shared" si="19"/>
        <v>16.938</v>
      </c>
      <c r="ID11" s="1284" t="s">
        <v>2616</v>
      </c>
      <c r="IE11" s="1041">
        <v>20.258</v>
      </c>
      <c r="IF11" s="1041">
        <v>21.227</v>
      </c>
      <c r="IG11" s="717" t="s">
        <v>3243</v>
      </c>
      <c r="IJ11" s="304"/>
      <c r="IM11" s="307" t="s">
        <v>3255</v>
      </c>
      <c r="IN11" s="306" t="s">
        <v>2064</v>
      </c>
      <c r="IO11" s="349">
        <v>15.35</v>
      </c>
      <c r="IP11" s="349">
        <v>15.405</v>
      </c>
      <c r="IQ11" s="350">
        <f t="shared" si="21"/>
        <v>15.405</v>
      </c>
      <c r="IR11" s="745" t="s">
        <v>2050</v>
      </c>
      <c r="IS11" s="349">
        <v>22.346</v>
      </c>
      <c r="IT11" s="349">
        <v>22.106</v>
      </c>
      <c r="IU11" s="350">
        <f>MAX(IS11:IT11)</f>
        <v>22.346</v>
      </c>
    </row>
    <row r="12" spans="1:255" ht="13.5" customHeight="1" thickBot="1">
      <c r="A12" s="892" t="s">
        <v>3249</v>
      </c>
      <c r="B12" s="890" t="s">
        <v>2859</v>
      </c>
      <c r="C12" s="891">
        <v>14.636</v>
      </c>
      <c r="D12" s="891">
        <v>15.536</v>
      </c>
      <c r="E12" s="893">
        <v>15.536</v>
      </c>
      <c r="F12" s="900" t="s">
        <v>1696</v>
      </c>
      <c r="G12" s="891">
        <v>21.329</v>
      </c>
      <c r="H12" s="891">
        <v>23.437</v>
      </c>
      <c r="I12" s="893">
        <v>23.437</v>
      </c>
      <c r="O12" s="920" t="s">
        <v>3249</v>
      </c>
      <c r="P12" s="914" t="s">
        <v>2880</v>
      </c>
      <c r="Q12" s="915">
        <v>15.41</v>
      </c>
      <c r="R12" s="915">
        <v>13.73</v>
      </c>
      <c r="S12" s="921">
        <f t="shared" si="0"/>
        <v>15.41</v>
      </c>
      <c r="T12" s="928" t="s">
        <v>1573</v>
      </c>
      <c r="U12" s="916">
        <v>25.47</v>
      </c>
      <c r="V12" s="916">
        <v>24.053</v>
      </c>
      <c r="W12" s="929">
        <f t="shared" si="1"/>
        <v>25.47</v>
      </c>
      <c r="Y12" s="940" t="s">
        <v>3249</v>
      </c>
      <c r="Z12" s="941" t="s">
        <v>427</v>
      </c>
      <c r="AA12" s="931">
        <v>35.333</v>
      </c>
      <c r="AB12" s="931">
        <v>31.854</v>
      </c>
      <c r="AC12" s="932">
        <f t="shared" si="2"/>
        <v>35.333</v>
      </c>
      <c r="AI12" s="408" t="s">
        <v>431</v>
      </c>
      <c r="AJ12" s="1543" t="s">
        <v>2072</v>
      </c>
      <c r="AK12" s="1544"/>
      <c r="AS12" s="989">
        <v>10</v>
      </c>
      <c r="AT12" s="983" t="s">
        <v>1940</v>
      </c>
      <c r="AU12" s="984">
        <v>15.698</v>
      </c>
      <c r="AV12" s="984">
        <v>16.791</v>
      </c>
      <c r="AW12" s="990">
        <v>16.791</v>
      </c>
      <c r="AX12" s="103"/>
      <c r="AY12" s="103"/>
      <c r="AZ12" s="103"/>
      <c r="BA12" s="103"/>
      <c r="BB12" s="83"/>
      <c r="BC12" s="1033" t="s">
        <v>3249</v>
      </c>
      <c r="BD12" s="1031" t="s">
        <v>2183</v>
      </c>
      <c r="BE12" s="1011" t="s">
        <v>2965</v>
      </c>
      <c r="BF12" s="1011" t="s">
        <v>2966</v>
      </c>
      <c r="BG12" s="1017" t="s">
        <v>2965</v>
      </c>
      <c r="BH12" s="1038" t="s">
        <v>1686</v>
      </c>
      <c r="BI12" s="1036" t="s">
        <v>428</v>
      </c>
      <c r="BJ12" s="1036" t="s">
        <v>428</v>
      </c>
      <c r="BK12" s="1021" t="s">
        <v>3243</v>
      </c>
      <c r="BL12" s="1004"/>
      <c r="BM12" s="1131" t="s">
        <v>3249</v>
      </c>
      <c r="BN12" s="912" t="s">
        <v>3276</v>
      </c>
      <c r="BO12" s="1132">
        <v>39</v>
      </c>
      <c r="BP12" s="1133" t="s">
        <v>2702</v>
      </c>
      <c r="BQ12" s="1134" t="s">
        <v>3150</v>
      </c>
      <c r="BR12" s="814"/>
      <c r="BS12" s="967" t="s">
        <v>3249</v>
      </c>
      <c r="BT12" s="1010" t="s">
        <v>1694</v>
      </c>
      <c r="BU12" s="1011" t="s">
        <v>3040</v>
      </c>
      <c r="BV12" s="1011" t="s">
        <v>3041</v>
      </c>
      <c r="BW12" s="1016" t="s">
        <v>3040</v>
      </c>
      <c r="BX12" s="928" t="s">
        <v>355</v>
      </c>
      <c r="BY12" s="1012" t="s">
        <v>2306</v>
      </c>
      <c r="BZ12" s="1012" t="s">
        <v>3101</v>
      </c>
      <c r="CA12" s="1017" t="s">
        <v>2306</v>
      </c>
      <c r="CB12" s="78"/>
      <c r="CC12" s="1094" t="s">
        <v>3249</v>
      </c>
      <c r="CD12" s="1089" t="s">
        <v>2226</v>
      </c>
      <c r="CE12" s="1090">
        <v>14.321</v>
      </c>
      <c r="CF12" s="1090">
        <v>15.129</v>
      </c>
      <c r="CG12" s="1102">
        <f t="shared" si="23"/>
        <v>15.129</v>
      </c>
      <c r="CH12" s="1106" t="s">
        <v>1572</v>
      </c>
      <c r="CI12" s="1100" t="s">
        <v>428</v>
      </c>
      <c r="CJ12" s="1100" t="s">
        <v>428</v>
      </c>
      <c r="CK12" s="663" t="s">
        <v>3243</v>
      </c>
      <c r="CL12" s="133"/>
      <c r="CM12" s="1033" t="s">
        <v>3249</v>
      </c>
      <c r="CN12" s="1013" t="s">
        <v>224</v>
      </c>
      <c r="CO12" s="1103">
        <v>15.633</v>
      </c>
      <c r="CP12" s="1103">
        <v>15.539</v>
      </c>
      <c r="CQ12" s="1114">
        <v>15.633</v>
      </c>
      <c r="CR12" s="1117" t="s">
        <v>209</v>
      </c>
      <c r="CS12" s="1103">
        <v>20.691</v>
      </c>
      <c r="CT12" s="1103">
        <v>21.444</v>
      </c>
      <c r="CU12" s="1114">
        <v>21.444</v>
      </c>
      <c r="CV12" s="1117" t="s">
        <v>195</v>
      </c>
      <c r="CW12" s="1103">
        <v>22.954</v>
      </c>
      <c r="CX12" s="916">
        <v>21.172</v>
      </c>
      <c r="CY12" s="929">
        <v>22.954</v>
      </c>
      <c r="CZ12" s="80"/>
      <c r="DA12" s="1140" t="s">
        <v>3249</v>
      </c>
      <c r="DB12" s="1013" t="s">
        <v>1698</v>
      </c>
      <c r="DC12" s="916">
        <v>14.606</v>
      </c>
      <c r="DD12" s="1103">
        <v>13.766</v>
      </c>
      <c r="DE12" s="921">
        <f t="shared" si="25"/>
        <v>14.606</v>
      </c>
      <c r="DF12" s="1118" t="s">
        <v>1659</v>
      </c>
      <c r="DG12" s="662" t="s">
        <v>428</v>
      </c>
      <c r="DH12" s="1142" t="s">
        <v>428</v>
      </c>
      <c r="DI12" s="720" t="s">
        <v>3243</v>
      </c>
      <c r="DJ12" s="82"/>
      <c r="DK12" s="79"/>
      <c r="DL12" s="82"/>
      <c r="DM12" s="83"/>
      <c r="DO12" s="1150" t="s">
        <v>3249</v>
      </c>
      <c r="DP12" s="1014" t="s">
        <v>1572</v>
      </c>
      <c r="DQ12" s="648">
        <v>14.222</v>
      </c>
      <c r="DR12" s="648">
        <v>14.62</v>
      </c>
      <c r="DS12" s="649">
        <f t="shared" si="26"/>
        <v>14.62</v>
      </c>
      <c r="DT12" s="1154" t="s">
        <v>1689</v>
      </c>
      <c r="DU12" s="915">
        <v>17.186</v>
      </c>
      <c r="DV12" s="915" t="s">
        <v>3243</v>
      </c>
      <c r="DW12" s="921" t="s">
        <v>3243</v>
      </c>
      <c r="DX12" s="60"/>
      <c r="DY12" s="1150" t="s">
        <v>3249</v>
      </c>
      <c r="DZ12" s="1013" t="s">
        <v>2936</v>
      </c>
      <c r="EA12" s="916">
        <v>18.146</v>
      </c>
      <c r="EB12" s="916">
        <v>16.037</v>
      </c>
      <c r="EC12" s="929">
        <f t="shared" si="5"/>
        <v>18.146</v>
      </c>
      <c r="ED12" s="78"/>
      <c r="EE12" s="78"/>
      <c r="EF12" s="78"/>
      <c r="EG12" s="78"/>
      <c r="EH12" s="78"/>
      <c r="EI12" s="1191" t="s">
        <v>3249</v>
      </c>
      <c r="EJ12" s="1189" t="s">
        <v>1687</v>
      </c>
      <c r="EK12" s="375">
        <v>15.102</v>
      </c>
      <c r="EL12" s="375">
        <v>15.127</v>
      </c>
      <c r="EM12" s="376">
        <v>15.127</v>
      </c>
      <c r="ES12" s="1191" t="s">
        <v>3249</v>
      </c>
      <c r="ET12" s="1189" t="s">
        <v>2363</v>
      </c>
      <c r="EU12" s="375">
        <v>27.236</v>
      </c>
      <c r="EV12" s="375">
        <v>27.191</v>
      </c>
      <c r="EW12" s="376">
        <f t="shared" si="27"/>
        <v>27.236</v>
      </c>
      <c r="EX12" s="78"/>
      <c r="EY12" s="1226" t="s">
        <v>3249</v>
      </c>
      <c r="EZ12" s="235" t="s">
        <v>3122</v>
      </c>
      <c r="FA12" s="1012">
        <v>34</v>
      </c>
      <c r="FB12" s="1078" t="s">
        <v>2461</v>
      </c>
      <c r="FC12" s="1227">
        <v>0.0033268518518518517</v>
      </c>
      <c r="FE12" s="846" t="s">
        <v>3249</v>
      </c>
      <c r="FF12" s="792" t="s">
        <v>2226</v>
      </c>
      <c r="FG12" s="833">
        <v>14.311</v>
      </c>
      <c r="FH12" s="833">
        <v>14.816</v>
      </c>
      <c r="FI12" s="837">
        <f t="shared" si="6"/>
        <v>14.816</v>
      </c>
      <c r="FJ12" s="1212" t="s">
        <v>1686</v>
      </c>
      <c r="FK12" s="833">
        <v>30.018</v>
      </c>
      <c r="FL12" s="833">
        <v>30.554</v>
      </c>
      <c r="FM12" s="837">
        <f t="shared" si="7"/>
        <v>30.554</v>
      </c>
      <c r="FO12" s="1239" t="s">
        <v>3249</v>
      </c>
      <c r="FP12" s="1236" t="s">
        <v>2543</v>
      </c>
      <c r="FQ12" s="412">
        <v>4</v>
      </c>
      <c r="FR12" s="1236" t="s">
        <v>2544</v>
      </c>
      <c r="FS12" s="413" t="s">
        <v>2545</v>
      </c>
      <c r="FU12" s="873" t="s">
        <v>3249</v>
      </c>
      <c r="FV12" s="1208" t="s">
        <v>1589</v>
      </c>
      <c r="FW12" s="870">
        <v>15.022</v>
      </c>
      <c r="FX12" s="870">
        <v>16.258</v>
      </c>
      <c r="FY12" s="871">
        <f t="shared" si="8"/>
        <v>16.258</v>
      </c>
      <c r="FZ12" s="131"/>
      <c r="GA12" s="131"/>
      <c r="GC12" s="131"/>
      <c r="GD12" s="131"/>
      <c r="GE12" s="307" t="s">
        <v>3249</v>
      </c>
      <c r="GF12" s="306" t="s">
        <v>256</v>
      </c>
      <c r="GG12" s="349">
        <v>14.955</v>
      </c>
      <c r="GH12" s="349">
        <v>14.109</v>
      </c>
      <c r="GI12" s="350">
        <f t="shared" si="10"/>
        <v>14.955</v>
      </c>
      <c r="GN12" s="80"/>
      <c r="GO12" s="1246" t="s">
        <v>3249</v>
      </c>
      <c r="GP12" s="801" t="s">
        <v>1589</v>
      </c>
      <c r="GQ12" s="1200" t="s">
        <v>3272</v>
      </c>
      <c r="GR12" s="1200">
        <v>15.17</v>
      </c>
      <c r="GS12" s="1200">
        <v>15.282</v>
      </c>
      <c r="GT12" s="1200">
        <f>MAX(GR12:GS12)</f>
        <v>15.282</v>
      </c>
      <c r="GU12" s="1200" t="s">
        <v>3286</v>
      </c>
      <c r="GV12" s="1200">
        <v>14.634</v>
      </c>
      <c r="GW12" s="1200">
        <v>14.968</v>
      </c>
      <c r="GX12" s="1200">
        <f t="shared" si="13"/>
        <v>14.968</v>
      </c>
      <c r="GY12" s="1201">
        <f t="shared" si="14"/>
        <v>14.968</v>
      </c>
      <c r="GZ12" s="1259" t="s">
        <v>208</v>
      </c>
      <c r="HA12" s="1200" t="s">
        <v>3272</v>
      </c>
      <c r="HB12" s="1200">
        <v>21.336</v>
      </c>
      <c r="HC12" s="1200">
        <v>18.364</v>
      </c>
      <c r="HD12" s="1200">
        <f>MAX(HB12:HC12)</f>
        <v>21.336</v>
      </c>
      <c r="HE12" s="1200" t="s">
        <v>3286</v>
      </c>
      <c r="HF12" s="1200">
        <v>20.814</v>
      </c>
      <c r="HG12" s="1200">
        <v>17.878</v>
      </c>
      <c r="HH12" s="1200">
        <f>MAX(HF12:HG12)</f>
        <v>20.814</v>
      </c>
      <c r="HI12" s="1201">
        <f t="shared" si="16"/>
        <v>20.814</v>
      </c>
      <c r="HK12" s="846" t="s">
        <v>3249</v>
      </c>
      <c r="HL12" s="792" t="s">
        <v>1683</v>
      </c>
      <c r="HM12" s="833">
        <v>14.431</v>
      </c>
      <c r="HN12" s="833">
        <v>14.744</v>
      </c>
      <c r="HO12" s="1274">
        <f t="shared" si="17"/>
        <v>14.744</v>
      </c>
      <c r="HP12" s="1271" t="s">
        <v>1689</v>
      </c>
      <c r="HQ12" s="833" t="s">
        <v>3243</v>
      </c>
      <c r="HR12" s="833" t="s">
        <v>3243</v>
      </c>
      <c r="HS12" s="837" t="s">
        <v>3243</v>
      </c>
      <c r="HT12" s="82"/>
      <c r="HU12" s="82"/>
      <c r="HV12" s="82"/>
      <c r="HW12" s="83"/>
      <c r="HY12" s="351" t="s">
        <v>3249</v>
      </c>
      <c r="HZ12" s="1031" t="s">
        <v>1579</v>
      </c>
      <c r="IA12" s="1041">
        <v>15.338</v>
      </c>
      <c r="IB12" s="1041">
        <v>17.253</v>
      </c>
      <c r="IC12" s="716">
        <f t="shared" si="19"/>
        <v>17.253</v>
      </c>
      <c r="ID12" s="1286" t="s">
        <v>2313</v>
      </c>
      <c r="IE12" s="1036" t="s">
        <v>3243</v>
      </c>
      <c r="IF12" s="1036" t="s">
        <v>3243</v>
      </c>
      <c r="IG12" s="720" t="s">
        <v>3243</v>
      </c>
      <c r="IJ12" s="304"/>
      <c r="IM12" s="307" t="s">
        <v>3249</v>
      </c>
      <c r="IN12" s="306" t="s">
        <v>1940</v>
      </c>
      <c r="IO12" s="349">
        <v>15.47</v>
      </c>
      <c r="IP12" s="349">
        <v>14.202</v>
      </c>
      <c r="IQ12" s="350">
        <f t="shared" si="21"/>
        <v>15.47</v>
      </c>
      <c r="IR12" s="745" t="s">
        <v>2057</v>
      </c>
      <c r="IS12" s="349">
        <v>20.232</v>
      </c>
      <c r="IT12" s="349">
        <v>24.261</v>
      </c>
      <c r="IU12" s="350">
        <f>MAX(IS12:IT12)</f>
        <v>24.261</v>
      </c>
    </row>
    <row r="13" spans="1:255" ht="13.5" customHeight="1" thickBot="1">
      <c r="A13" s="892" t="s">
        <v>3246</v>
      </c>
      <c r="B13" s="890" t="s">
        <v>2317</v>
      </c>
      <c r="C13" s="891">
        <v>15.695</v>
      </c>
      <c r="D13" s="891">
        <v>13.881</v>
      </c>
      <c r="E13" s="893">
        <v>15.695</v>
      </c>
      <c r="F13" s="905" t="s">
        <v>1584</v>
      </c>
      <c r="G13" s="906">
        <v>24.467</v>
      </c>
      <c r="H13" s="906">
        <v>24.768</v>
      </c>
      <c r="I13" s="907">
        <v>24.768</v>
      </c>
      <c r="O13" s="920" t="s">
        <v>3246</v>
      </c>
      <c r="P13" s="914" t="s">
        <v>2882</v>
      </c>
      <c r="Q13" s="915">
        <v>15.311</v>
      </c>
      <c r="R13" s="915">
        <v>15.476</v>
      </c>
      <c r="S13" s="921">
        <f t="shared" si="0"/>
        <v>15.476</v>
      </c>
      <c r="T13" s="930" t="s">
        <v>1572</v>
      </c>
      <c r="U13" s="931" t="s">
        <v>3243</v>
      </c>
      <c r="V13" s="931" t="s">
        <v>3243</v>
      </c>
      <c r="W13" s="932" t="s">
        <v>3243</v>
      </c>
      <c r="AI13" s="408" t="s">
        <v>432</v>
      </c>
      <c r="AJ13" s="1543" t="s">
        <v>2195</v>
      </c>
      <c r="AK13" s="1544"/>
      <c r="AS13" s="989">
        <v>11</v>
      </c>
      <c r="AT13" s="983" t="s">
        <v>209</v>
      </c>
      <c r="AU13" s="984">
        <v>17.251</v>
      </c>
      <c r="AV13" s="984">
        <v>16.648</v>
      </c>
      <c r="AW13" s="990">
        <v>17.251</v>
      </c>
      <c r="AX13" s="103"/>
      <c r="AY13" s="103"/>
      <c r="AZ13" s="103"/>
      <c r="BA13" s="103"/>
      <c r="BB13" s="83"/>
      <c r="BC13" s="1033" t="s">
        <v>3246</v>
      </c>
      <c r="BD13" s="1031" t="s">
        <v>1685</v>
      </c>
      <c r="BE13" s="1011" t="s">
        <v>2967</v>
      </c>
      <c r="BF13" s="1011" t="s">
        <v>2968</v>
      </c>
      <c r="BG13" s="1017" t="s">
        <v>2967</v>
      </c>
      <c r="BH13" s="1004"/>
      <c r="BI13" s="1004"/>
      <c r="BJ13" s="1004"/>
      <c r="BK13" s="1004"/>
      <c r="BL13" s="1004"/>
      <c r="BM13" s="1069" t="s">
        <v>3246</v>
      </c>
      <c r="BN13" s="890" t="s">
        <v>452</v>
      </c>
      <c r="BO13" s="1059">
        <v>9</v>
      </c>
      <c r="BP13" s="1060" t="s">
        <v>453</v>
      </c>
      <c r="BQ13" s="1070" t="s">
        <v>3151</v>
      </c>
      <c r="BR13" s="814"/>
      <c r="BS13" s="967" t="s">
        <v>3246</v>
      </c>
      <c r="BT13" s="1010" t="s">
        <v>1592</v>
      </c>
      <c r="BU13" s="1011" t="s">
        <v>3042</v>
      </c>
      <c r="BV13" s="1011" t="s">
        <v>3043</v>
      </c>
      <c r="BW13" s="1016" t="s">
        <v>3043</v>
      </c>
      <c r="BX13" s="928" t="s">
        <v>2855</v>
      </c>
      <c r="BY13" s="1012" t="s">
        <v>3102</v>
      </c>
      <c r="BZ13" s="1012" t="s">
        <v>3103</v>
      </c>
      <c r="CA13" s="1017" t="s">
        <v>3102</v>
      </c>
      <c r="CB13" s="78"/>
      <c r="CC13" s="1094" t="s">
        <v>3246</v>
      </c>
      <c r="CD13" s="1089" t="s">
        <v>198</v>
      </c>
      <c r="CE13" s="1090">
        <v>15.149</v>
      </c>
      <c r="CF13" s="1090">
        <v>15.036</v>
      </c>
      <c r="CG13" s="929">
        <f t="shared" si="23"/>
        <v>15.149</v>
      </c>
      <c r="CH13" s="133"/>
      <c r="CI13" s="101"/>
      <c r="CJ13" s="101"/>
      <c r="CK13" s="101"/>
      <c r="CL13" s="133"/>
      <c r="CM13" s="1033" t="s">
        <v>3246</v>
      </c>
      <c r="CN13" s="1108" t="s">
        <v>3202</v>
      </c>
      <c r="CO13" s="916">
        <v>15.177</v>
      </c>
      <c r="CP13" s="1103">
        <v>15.665</v>
      </c>
      <c r="CQ13" s="1114">
        <v>15.665</v>
      </c>
      <c r="CR13" s="1117" t="s">
        <v>193</v>
      </c>
      <c r="CS13" s="1103">
        <v>21.833</v>
      </c>
      <c r="CT13" s="1103">
        <v>22.233</v>
      </c>
      <c r="CU13" s="1114">
        <v>22.233</v>
      </c>
      <c r="CV13" s="1118" t="s">
        <v>425</v>
      </c>
      <c r="CW13" s="1119">
        <v>33.489</v>
      </c>
      <c r="CX13" s="931">
        <v>42.951</v>
      </c>
      <c r="CY13" s="932">
        <v>42.951</v>
      </c>
      <c r="CZ13" s="78"/>
      <c r="DA13" s="1140" t="s">
        <v>3246</v>
      </c>
      <c r="DB13" s="1013" t="s">
        <v>1572</v>
      </c>
      <c r="DC13" s="916">
        <v>14.769</v>
      </c>
      <c r="DD13" s="1103">
        <v>14.663</v>
      </c>
      <c r="DE13" s="921">
        <f t="shared" si="25"/>
        <v>14.769</v>
      </c>
      <c r="DF13" s="133"/>
      <c r="DG13" s="101"/>
      <c r="DH13" s="101"/>
      <c r="DI13" s="101"/>
      <c r="DJ13" s="82"/>
      <c r="DK13" s="1145"/>
      <c r="DL13" s="79"/>
      <c r="DM13" s="82"/>
      <c r="DO13" s="1150" t="s">
        <v>3246</v>
      </c>
      <c r="DP13" s="1013" t="s">
        <v>1690</v>
      </c>
      <c r="DQ13" s="648">
        <v>14.796</v>
      </c>
      <c r="DR13" s="648">
        <v>14.768</v>
      </c>
      <c r="DS13" s="649">
        <f t="shared" si="26"/>
        <v>14.796</v>
      </c>
      <c r="DT13" s="1154" t="s">
        <v>1686</v>
      </c>
      <c r="DU13" s="915" t="s">
        <v>3243</v>
      </c>
      <c r="DV13" s="915" t="s">
        <v>3243</v>
      </c>
      <c r="DW13" s="921" t="s">
        <v>3243</v>
      </c>
      <c r="DX13" s="60"/>
      <c r="DY13" s="1150" t="s">
        <v>3246</v>
      </c>
      <c r="DZ13" s="1013" t="s">
        <v>2937</v>
      </c>
      <c r="EA13" s="1013">
        <v>18.226</v>
      </c>
      <c r="EB13" s="916">
        <v>17.978</v>
      </c>
      <c r="EC13" s="929">
        <f t="shared" si="5"/>
        <v>18.226</v>
      </c>
      <c r="ED13" s="78"/>
      <c r="EE13" s="78"/>
      <c r="EF13" s="78"/>
      <c r="EG13" s="78"/>
      <c r="EH13" s="78"/>
      <c r="EI13" s="1191" t="s">
        <v>3246</v>
      </c>
      <c r="EJ13" s="1189" t="s">
        <v>1691</v>
      </c>
      <c r="EK13" s="375">
        <v>15.219</v>
      </c>
      <c r="EL13" s="375">
        <v>14.981</v>
      </c>
      <c r="EM13" s="376">
        <v>15.219</v>
      </c>
      <c r="EO13" s="80"/>
      <c r="ES13" s="1191" t="s">
        <v>3246</v>
      </c>
      <c r="ET13" s="1189" t="s">
        <v>2351</v>
      </c>
      <c r="EU13" s="375">
        <v>25.442</v>
      </c>
      <c r="EV13" s="375">
        <v>28.262</v>
      </c>
      <c r="EW13" s="376">
        <f t="shared" si="27"/>
        <v>28.262</v>
      </c>
      <c r="EX13" s="78"/>
      <c r="EY13" s="1226" t="s">
        <v>3246</v>
      </c>
      <c r="EZ13" s="235" t="s">
        <v>449</v>
      </c>
      <c r="FA13" s="1012">
        <v>26</v>
      </c>
      <c r="FB13" s="235" t="s">
        <v>2825</v>
      </c>
      <c r="FC13" s="1227">
        <v>0.003353935185185185</v>
      </c>
      <c r="FE13" s="846" t="s">
        <v>3246</v>
      </c>
      <c r="FF13" s="792" t="s">
        <v>2882</v>
      </c>
      <c r="FG13" s="833">
        <v>14.86</v>
      </c>
      <c r="FH13" s="833">
        <v>14.603</v>
      </c>
      <c r="FI13" s="837">
        <f t="shared" si="6"/>
        <v>14.86</v>
      </c>
      <c r="FJ13" s="1213" t="s">
        <v>2188</v>
      </c>
      <c r="FK13" s="839" t="s">
        <v>3243</v>
      </c>
      <c r="FL13" s="839">
        <v>23.276</v>
      </c>
      <c r="FM13" s="840" t="s">
        <v>247</v>
      </c>
      <c r="FN13" s="80"/>
      <c r="FO13" s="1239" t="s">
        <v>3246</v>
      </c>
      <c r="FP13" s="1236" t="s">
        <v>2546</v>
      </c>
      <c r="FQ13" s="412">
        <v>6</v>
      </c>
      <c r="FR13" s="1236" t="s">
        <v>2547</v>
      </c>
      <c r="FS13" s="413" t="s">
        <v>2548</v>
      </c>
      <c r="FT13" s="80"/>
      <c r="FU13" s="846" t="s">
        <v>3246</v>
      </c>
      <c r="FV13" s="792" t="s">
        <v>256</v>
      </c>
      <c r="FW13" s="833">
        <v>16.394</v>
      </c>
      <c r="FX13" s="833">
        <v>15.062</v>
      </c>
      <c r="FY13" s="837">
        <f t="shared" si="8"/>
        <v>16.394</v>
      </c>
      <c r="GA13" s="131"/>
      <c r="GB13" s="131"/>
      <c r="GD13" s="131"/>
      <c r="GE13" s="307" t="s">
        <v>3246</v>
      </c>
      <c r="GF13" s="306" t="s">
        <v>1691</v>
      </c>
      <c r="GG13" s="349">
        <v>15.179</v>
      </c>
      <c r="GH13" s="349">
        <v>15.119</v>
      </c>
      <c r="GI13" s="350">
        <f t="shared" si="10"/>
        <v>15.179</v>
      </c>
      <c r="GO13" s="224" t="s">
        <v>3246</v>
      </c>
      <c r="GP13" s="788" t="s">
        <v>2226</v>
      </c>
      <c r="GQ13" s="375" t="s">
        <v>3286</v>
      </c>
      <c r="GR13" s="375" t="s">
        <v>42</v>
      </c>
      <c r="GS13" s="375" t="s">
        <v>42</v>
      </c>
      <c r="GT13" s="375" t="s">
        <v>42</v>
      </c>
      <c r="GU13" s="375" t="s">
        <v>3286</v>
      </c>
      <c r="GV13" s="375">
        <v>15.093</v>
      </c>
      <c r="GW13" s="375">
        <v>15.041</v>
      </c>
      <c r="GX13" s="375">
        <f t="shared" si="13"/>
        <v>15.093</v>
      </c>
      <c r="GY13" s="376">
        <f t="shared" si="14"/>
        <v>15.093</v>
      </c>
      <c r="GZ13" s="1258" t="s">
        <v>317</v>
      </c>
      <c r="HA13" s="375" t="s">
        <v>3286</v>
      </c>
      <c r="HB13" s="375" t="s">
        <v>42</v>
      </c>
      <c r="HC13" s="375" t="s">
        <v>42</v>
      </c>
      <c r="HD13" s="375" t="s">
        <v>42</v>
      </c>
      <c r="HE13" s="375" t="s">
        <v>3272</v>
      </c>
      <c r="HF13" s="375" t="s">
        <v>42</v>
      </c>
      <c r="HG13" s="375" t="s">
        <v>42</v>
      </c>
      <c r="HH13" s="375" t="s">
        <v>42</v>
      </c>
      <c r="HI13" s="376" t="s">
        <v>42</v>
      </c>
      <c r="HK13" s="846" t="s">
        <v>3246</v>
      </c>
      <c r="HL13" s="792" t="s">
        <v>1698</v>
      </c>
      <c r="HM13" s="833">
        <v>14.72</v>
      </c>
      <c r="HN13" s="833">
        <v>14.7889</v>
      </c>
      <c r="HO13" s="1274">
        <f t="shared" si="17"/>
        <v>14.7889</v>
      </c>
      <c r="HP13" s="1278" t="s">
        <v>2225</v>
      </c>
      <c r="HQ13" s="839" t="s">
        <v>3243</v>
      </c>
      <c r="HR13" s="839" t="s">
        <v>3243</v>
      </c>
      <c r="HS13" s="840" t="s">
        <v>3243</v>
      </c>
      <c r="HT13" s="82"/>
      <c r="HU13" s="1145"/>
      <c r="HV13" s="82"/>
      <c r="HW13" s="82"/>
      <c r="HY13" s="351" t="s">
        <v>3246</v>
      </c>
      <c r="HZ13" s="1031" t="s">
        <v>2615</v>
      </c>
      <c r="IA13" s="1041">
        <v>18.168</v>
      </c>
      <c r="IB13" s="1041">
        <v>17.766</v>
      </c>
      <c r="IC13" s="716">
        <f t="shared" si="19"/>
        <v>18.168</v>
      </c>
      <c r="IJ13" s="304"/>
      <c r="IM13" s="307" t="s">
        <v>3246</v>
      </c>
      <c r="IN13" s="306" t="s">
        <v>317</v>
      </c>
      <c r="IO13" s="349">
        <v>15.691</v>
      </c>
      <c r="IP13" s="349">
        <v>15.086</v>
      </c>
      <c r="IQ13" s="350">
        <f t="shared" si="21"/>
        <v>15.691</v>
      </c>
      <c r="IR13" s="745" t="s">
        <v>2624</v>
      </c>
      <c r="IS13" s="349" t="s">
        <v>428</v>
      </c>
      <c r="IT13" s="349" t="s">
        <v>428</v>
      </c>
      <c r="IU13" s="350" t="s">
        <v>3243</v>
      </c>
    </row>
    <row r="14" spans="1:255" ht="13.5" customHeight="1" thickBot="1">
      <c r="A14" s="892" t="s">
        <v>3260</v>
      </c>
      <c r="B14" s="890" t="s">
        <v>1685</v>
      </c>
      <c r="C14" s="891">
        <v>15.742</v>
      </c>
      <c r="D14" s="891">
        <v>14.312</v>
      </c>
      <c r="E14" s="893">
        <v>15.742</v>
      </c>
      <c r="F14" s="900" t="s">
        <v>224</v>
      </c>
      <c r="G14" s="891">
        <v>21.581</v>
      </c>
      <c r="H14" s="891">
        <v>25.321</v>
      </c>
      <c r="I14" s="893">
        <v>25.321</v>
      </c>
      <c r="O14" s="920" t="s">
        <v>3260</v>
      </c>
      <c r="P14" s="914" t="s">
        <v>198</v>
      </c>
      <c r="Q14" s="915">
        <v>15.633</v>
      </c>
      <c r="R14" s="915">
        <v>14.797</v>
      </c>
      <c r="S14" s="921">
        <f t="shared" si="0"/>
        <v>15.633</v>
      </c>
      <c r="Y14" s="947" t="s">
        <v>225</v>
      </c>
      <c r="Z14" s="59"/>
      <c r="AA14" s="948"/>
      <c r="AI14" s="408" t="s">
        <v>3272</v>
      </c>
      <c r="AJ14" s="1543" t="s">
        <v>3229</v>
      </c>
      <c r="AK14" s="1544"/>
      <c r="AS14" s="989">
        <v>12</v>
      </c>
      <c r="AT14" s="983" t="s">
        <v>195</v>
      </c>
      <c r="AU14" s="984">
        <v>17.608</v>
      </c>
      <c r="AV14" s="984">
        <v>17.937</v>
      </c>
      <c r="AW14" s="990">
        <v>17.937</v>
      </c>
      <c r="AX14" s="103"/>
      <c r="AY14" s="103"/>
      <c r="AZ14" s="103"/>
      <c r="BA14" s="103"/>
      <c r="BB14" s="83"/>
      <c r="BC14" s="1047" t="s">
        <v>3260</v>
      </c>
      <c r="BD14" s="1048" t="s">
        <v>1589</v>
      </c>
      <c r="BE14" s="1049" t="s">
        <v>2969</v>
      </c>
      <c r="BF14" s="1049" t="s">
        <v>2970</v>
      </c>
      <c r="BG14" s="1050" t="s">
        <v>2969</v>
      </c>
      <c r="BH14" s="1004"/>
      <c r="BI14" s="1004"/>
      <c r="BJ14" s="1004"/>
      <c r="BK14" s="1004"/>
      <c r="BL14" s="1004"/>
      <c r="BM14" s="1069" t="s">
        <v>3260</v>
      </c>
      <c r="BN14" s="890" t="s">
        <v>2736</v>
      </c>
      <c r="BO14" s="1059">
        <v>15</v>
      </c>
      <c r="BP14" s="1060" t="s">
        <v>2706</v>
      </c>
      <c r="BQ14" s="1070" t="s">
        <v>3152</v>
      </c>
      <c r="BR14" s="814"/>
      <c r="BS14" s="967" t="s">
        <v>3260</v>
      </c>
      <c r="BT14" s="1010" t="s">
        <v>1582</v>
      </c>
      <c r="BU14" s="1011" t="s">
        <v>3044</v>
      </c>
      <c r="BV14" s="1011" t="s">
        <v>3045</v>
      </c>
      <c r="BW14" s="1016" t="s">
        <v>3044</v>
      </c>
      <c r="BX14" s="1025" t="s">
        <v>1595</v>
      </c>
      <c r="BY14" s="1012" t="s">
        <v>3243</v>
      </c>
      <c r="BZ14" s="1012" t="s">
        <v>3243</v>
      </c>
      <c r="CA14" s="1018" t="s">
        <v>3243</v>
      </c>
      <c r="CB14" s="78"/>
      <c r="CC14" s="1094" t="s">
        <v>3260</v>
      </c>
      <c r="CD14" s="1089" t="s">
        <v>1683</v>
      </c>
      <c r="CE14" s="1090">
        <v>15.155</v>
      </c>
      <c r="CF14" s="1090">
        <v>15.073</v>
      </c>
      <c r="CG14" s="929">
        <f t="shared" si="23"/>
        <v>15.155</v>
      </c>
      <c r="CH14" s="133"/>
      <c r="CI14" s="101"/>
      <c r="CJ14" s="101"/>
      <c r="CK14" s="101"/>
      <c r="CL14" s="133"/>
      <c r="CM14" s="1033" t="s">
        <v>3260</v>
      </c>
      <c r="CN14" s="1108" t="s">
        <v>2172</v>
      </c>
      <c r="CO14" s="916">
        <v>15.733</v>
      </c>
      <c r="CP14" s="1103">
        <v>15.733</v>
      </c>
      <c r="CQ14" s="1114">
        <v>15.733</v>
      </c>
      <c r="CR14" s="1117" t="s">
        <v>224</v>
      </c>
      <c r="CS14" s="1103">
        <v>22.641</v>
      </c>
      <c r="CT14" s="1103">
        <v>21.293</v>
      </c>
      <c r="CU14" s="1114">
        <v>22.641</v>
      </c>
      <c r="CV14" s="633" t="s">
        <v>3211</v>
      </c>
      <c r="CW14" s="631" t="s">
        <v>434</v>
      </c>
      <c r="CX14" s="631" t="s">
        <v>435</v>
      </c>
      <c r="CY14" s="1109"/>
      <c r="CZ14" s="78"/>
      <c r="DA14" s="1047" t="s">
        <v>3260</v>
      </c>
      <c r="DB14" s="1052" t="s">
        <v>208</v>
      </c>
      <c r="DC14" s="934">
        <v>14.779</v>
      </c>
      <c r="DD14" s="934">
        <v>13.972</v>
      </c>
      <c r="DE14" s="945">
        <f t="shared" si="25"/>
        <v>14.779</v>
      </c>
      <c r="DJ14" s="82"/>
      <c r="DK14" s="1146"/>
      <c r="DL14" s="79"/>
      <c r="DM14" s="82"/>
      <c r="DO14" s="1150" t="s">
        <v>3260</v>
      </c>
      <c r="DP14" s="1013" t="s">
        <v>1580</v>
      </c>
      <c r="DQ14" s="648">
        <v>14.799</v>
      </c>
      <c r="DR14" s="648">
        <v>13.938</v>
      </c>
      <c r="DS14" s="649">
        <f t="shared" si="26"/>
        <v>14.799</v>
      </c>
      <c r="DT14" s="1155" t="s">
        <v>2225</v>
      </c>
      <c r="DU14" s="924" t="s">
        <v>3243</v>
      </c>
      <c r="DV14" s="924" t="s">
        <v>3243</v>
      </c>
      <c r="DW14" s="925" t="s">
        <v>3243</v>
      </c>
      <c r="DX14" s="60"/>
      <c r="DY14" s="1150" t="s">
        <v>3260</v>
      </c>
      <c r="DZ14" s="1013" t="s">
        <v>256</v>
      </c>
      <c r="EA14" s="1013">
        <v>18.29</v>
      </c>
      <c r="EB14" s="916">
        <v>17.547</v>
      </c>
      <c r="EC14" s="929">
        <f t="shared" si="5"/>
        <v>18.29</v>
      </c>
      <c r="ED14" s="78"/>
      <c r="EE14" s="78"/>
      <c r="EF14" s="78"/>
      <c r="EG14" s="78"/>
      <c r="EH14" s="78"/>
      <c r="EI14" s="1191" t="s">
        <v>3260</v>
      </c>
      <c r="EJ14" s="1189" t="s">
        <v>2187</v>
      </c>
      <c r="EK14" s="375">
        <v>15.329</v>
      </c>
      <c r="EL14" s="375">
        <v>15.23</v>
      </c>
      <c r="EM14" s="376">
        <v>15.329</v>
      </c>
      <c r="EO14" s="80"/>
      <c r="ES14" s="1191" t="s">
        <v>3260</v>
      </c>
      <c r="ET14" s="1189" t="s">
        <v>2352</v>
      </c>
      <c r="EU14" s="375">
        <v>31.464</v>
      </c>
      <c r="EV14" s="375">
        <v>29.697</v>
      </c>
      <c r="EW14" s="376">
        <f t="shared" si="27"/>
        <v>31.464</v>
      </c>
      <c r="EX14" s="78"/>
      <c r="EY14" s="1226" t="s">
        <v>3260</v>
      </c>
      <c r="EZ14" s="235" t="s">
        <v>3329</v>
      </c>
      <c r="FA14" s="1012">
        <v>6</v>
      </c>
      <c r="FB14" s="1078" t="s">
        <v>2702</v>
      </c>
      <c r="FC14" s="1227">
        <v>0.003404166666666667</v>
      </c>
      <c r="FE14" s="846" t="s">
        <v>3260</v>
      </c>
      <c r="FF14" s="792" t="s">
        <v>425</v>
      </c>
      <c r="FG14" s="833">
        <v>14.928</v>
      </c>
      <c r="FH14" s="833">
        <v>14.597</v>
      </c>
      <c r="FI14" s="837">
        <f t="shared" si="6"/>
        <v>14.928</v>
      </c>
      <c r="FN14" s="80"/>
      <c r="FO14" s="1239" t="s">
        <v>3260</v>
      </c>
      <c r="FP14" s="1236" t="s">
        <v>2576</v>
      </c>
      <c r="FQ14" s="412">
        <v>1</v>
      </c>
      <c r="FR14" s="1236" t="s">
        <v>2532</v>
      </c>
      <c r="FS14" s="413" t="s">
        <v>2549</v>
      </c>
      <c r="FT14" s="80"/>
      <c r="FU14" s="846" t="s">
        <v>3260</v>
      </c>
      <c r="FV14" s="792" t="s">
        <v>200</v>
      </c>
      <c r="FW14" s="833">
        <v>15.859</v>
      </c>
      <c r="FX14" s="833">
        <v>17.018</v>
      </c>
      <c r="FY14" s="837">
        <f t="shared" si="8"/>
        <v>17.018</v>
      </c>
      <c r="GA14" s="131"/>
      <c r="GB14" s="131"/>
      <c r="GD14" s="131"/>
      <c r="GE14" s="307" t="s">
        <v>3260</v>
      </c>
      <c r="GF14" s="306" t="s">
        <v>3113</v>
      </c>
      <c r="GG14" s="349">
        <v>15.351</v>
      </c>
      <c r="GH14" s="349">
        <v>15.018</v>
      </c>
      <c r="GI14" s="350">
        <f t="shared" si="10"/>
        <v>15.351</v>
      </c>
      <c r="GO14" s="224" t="s">
        <v>3260</v>
      </c>
      <c r="GP14" s="788" t="s">
        <v>3222</v>
      </c>
      <c r="GQ14" s="375" t="s">
        <v>3272</v>
      </c>
      <c r="GR14" s="375">
        <v>14.352</v>
      </c>
      <c r="GS14" s="375">
        <v>15.131</v>
      </c>
      <c r="GT14" s="375">
        <f>MAX(GR14:GS14)</f>
        <v>15.131</v>
      </c>
      <c r="GU14" s="375" t="s">
        <v>3286</v>
      </c>
      <c r="GV14" s="375">
        <v>14.9</v>
      </c>
      <c r="GW14" s="375" t="s">
        <v>42</v>
      </c>
      <c r="GX14" s="375" t="s">
        <v>42</v>
      </c>
      <c r="GY14" s="376">
        <f t="shared" si="14"/>
        <v>15.131</v>
      </c>
      <c r="GZ14" s="1260" t="s">
        <v>1595</v>
      </c>
      <c r="HA14" s="662" t="s">
        <v>3272</v>
      </c>
      <c r="HB14" s="662" t="s">
        <v>42</v>
      </c>
      <c r="HC14" s="1253">
        <v>18.961</v>
      </c>
      <c r="HD14" s="378" t="s">
        <v>42</v>
      </c>
      <c r="HE14" s="662" t="s">
        <v>3272</v>
      </c>
      <c r="HF14" s="662" t="s">
        <v>42</v>
      </c>
      <c r="HG14" s="662" t="s">
        <v>42</v>
      </c>
      <c r="HH14" s="378" t="s">
        <v>42</v>
      </c>
      <c r="HI14" s="379" t="s">
        <v>42</v>
      </c>
      <c r="HK14" s="846" t="s">
        <v>3260</v>
      </c>
      <c r="HL14" s="792" t="s">
        <v>1688</v>
      </c>
      <c r="HM14" s="833">
        <v>15.009</v>
      </c>
      <c r="HN14" s="833">
        <v>14.321</v>
      </c>
      <c r="HO14" s="837">
        <f t="shared" si="17"/>
        <v>15.009</v>
      </c>
      <c r="HT14" s="82"/>
      <c r="HU14" s="1270"/>
      <c r="HV14" s="82"/>
      <c r="HW14" s="82"/>
      <c r="HY14" s="351" t="s">
        <v>3260</v>
      </c>
      <c r="HZ14" s="1031" t="s">
        <v>1944</v>
      </c>
      <c r="IA14" s="1041">
        <v>16.623</v>
      </c>
      <c r="IB14" s="1041">
        <v>18.309</v>
      </c>
      <c r="IC14" s="716">
        <f t="shared" si="19"/>
        <v>18.309</v>
      </c>
      <c r="ID14" s="1281"/>
      <c r="IE14" s="1282"/>
      <c r="IF14" s="1282"/>
      <c r="IG14" s="710"/>
      <c r="IJ14" s="304"/>
      <c r="IM14" s="307" t="s">
        <v>3260</v>
      </c>
      <c r="IN14" s="306" t="s">
        <v>2226</v>
      </c>
      <c r="IO14" s="349">
        <v>15.65</v>
      </c>
      <c r="IP14" s="349">
        <v>15.726</v>
      </c>
      <c r="IQ14" s="350">
        <f t="shared" si="21"/>
        <v>15.726</v>
      </c>
      <c r="IR14" s="753" t="s">
        <v>1668</v>
      </c>
      <c r="IS14" s="354" t="s">
        <v>428</v>
      </c>
      <c r="IT14" s="354" t="s">
        <v>428</v>
      </c>
      <c r="IU14" s="356" t="s">
        <v>3243</v>
      </c>
    </row>
    <row r="15" spans="1:251" ht="13.5" customHeight="1" thickBot="1">
      <c r="A15" s="892" t="s">
        <v>3325</v>
      </c>
      <c r="B15" s="890" t="s">
        <v>2860</v>
      </c>
      <c r="C15" s="891">
        <v>15.78</v>
      </c>
      <c r="D15" s="891">
        <v>14.966</v>
      </c>
      <c r="E15" s="893">
        <v>15.78</v>
      </c>
      <c r="F15" s="900" t="s">
        <v>2876</v>
      </c>
      <c r="G15" s="891">
        <v>31.297</v>
      </c>
      <c r="H15" s="891">
        <v>31.674</v>
      </c>
      <c r="I15" s="893">
        <v>31.674</v>
      </c>
      <c r="O15" s="920" t="s">
        <v>3325</v>
      </c>
      <c r="P15" s="914" t="s">
        <v>1573</v>
      </c>
      <c r="Q15" s="915">
        <v>14.486</v>
      </c>
      <c r="R15" s="915">
        <v>15.643</v>
      </c>
      <c r="S15" s="921">
        <f t="shared" si="0"/>
        <v>15.643</v>
      </c>
      <c r="Y15" s="949" t="s">
        <v>430</v>
      </c>
      <c r="Z15" s="229" t="s">
        <v>3277</v>
      </c>
      <c r="AA15" s="951"/>
      <c r="AI15" s="408" t="s">
        <v>3272</v>
      </c>
      <c r="AJ15" s="1543" t="s">
        <v>2073</v>
      </c>
      <c r="AK15" s="1544"/>
      <c r="AS15" s="989">
        <v>13</v>
      </c>
      <c r="AT15" s="983" t="s">
        <v>2887</v>
      </c>
      <c r="AU15" s="984">
        <v>17.938</v>
      </c>
      <c r="AV15" s="984">
        <v>18.031</v>
      </c>
      <c r="AW15" s="990">
        <v>18.031</v>
      </c>
      <c r="AX15" s="103"/>
      <c r="AY15" s="103"/>
      <c r="AZ15" s="103"/>
      <c r="BA15" s="103"/>
      <c r="BB15" s="83"/>
      <c r="BC15" s="1033" t="s">
        <v>3325</v>
      </c>
      <c r="BD15" s="1031" t="s">
        <v>425</v>
      </c>
      <c r="BE15" s="1011" t="s">
        <v>2971</v>
      </c>
      <c r="BF15" s="1011" t="s">
        <v>2972</v>
      </c>
      <c r="BG15" s="1017" t="s">
        <v>2971</v>
      </c>
      <c r="BH15" s="1004"/>
      <c r="BI15" s="1004"/>
      <c r="BJ15" s="1004"/>
      <c r="BK15" s="1004"/>
      <c r="BL15" s="1004"/>
      <c r="BM15" s="1069" t="s">
        <v>3325</v>
      </c>
      <c r="BN15" s="890" t="s">
        <v>3329</v>
      </c>
      <c r="BO15" s="1059">
        <v>43</v>
      </c>
      <c r="BP15" s="1061" t="s">
        <v>2702</v>
      </c>
      <c r="BQ15" s="1070" t="s">
        <v>3153</v>
      </c>
      <c r="BR15" s="814"/>
      <c r="BS15" s="967" t="s">
        <v>3325</v>
      </c>
      <c r="BT15" s="914" t="s">
        <v>426</v>
      </c>
      <c r="BU15" s="1011" t="s">
        <v>3046</v>
      </c>
      <c r="BV15" s="1011" t="s">
        <v>3047</v>
      </c>
      <c r="BW15" s="1016" t="s">
        <v>3046</v>
      </c>
      <c r="BX15" s="946" t="s">
        <v>208</v>
      </c>
      <c r="BY15" s="1053" t="s">
        <v>3243</v>
      </c>
      <c r="BZ15" s="1053" t="s">
        <v>3104</v>
      </c>
      <c r="CA15" s="1050" t="s">
        <v>3243</v>
      </c>
      <c r="CB15" s="78"/>
      <c r="CC15" s="1094" t="s">
        <v>3325</v>
      </c>
      <c r="CD15" s="1089" t="s">
        <v>1626</v>
      </c>
      <c r="CE15" s="1090">
        <v>15.002</v>
      </c>
      <c r="CF15" s="1090">
        <v>15.165</v>
      </c>
      <c r="CG15" s="929">
        <f t="shared" si="23"/>
        <v>15.165</v>
      </c>
      <c r="CH15" s="133"/>
      <c r="CI15" s="101"/>
      <c r="CJ15" s="101"/>
      <c r="CK15" s="101"/>
      <c r="CL15" s="133"/>
      <c r="CM15" s="1033" t="s">
        <v>3325</v>
      </c>
      <c r="CN15" s="1108" t="s">
        <v>335</v>
      </c>
      <c r="CO15" s="916">
        <v>15.633</v>
      </c>
      <c r="CP15" s="1103">
        <v>15.784</v>
      </c>
      <c r="CQ15" s="1114">
        <v>15.784</v>
      </c>
      <c r="CR15" s="1117" t="s">
        <v>2173</v>
      </c>
      <c r="CS15" s="1103">
        <v>21.433</v>
      </c>
      <c r="CT15" s="1103">
        <v>23.646</v>
      </c>
      <c r="CU15" s="1114">
        <v>23.646</v>
      </c>
      <c r="CV15" s="1118" t="s">
        <v>1666</v>
      </c>
      <c r="CW15" s="1125">
        <v>24.26</v>
      </c>
      <c r="CX15" s="1119">
        <v>26.759</v>
      </c>
      <c r="CY15" s="932">
        <v>26.759</v>
      </c>
      <c r="CZ15" s="78"/>
      <c r="DA15" s="1140" t="s">
        <v>3325</v>
      </c>
      <c r="DB15" s="1013" t="s">
        <v>2226</v>
      </c>
      <c r="DC15" s="916">
        <v>14.831</v>
      </c>
      <c r="DD15" s="1103">
        <v>14.244</v>
      </c>
      <c r="DE15" s="921">
        <f t="shared" si="25"/>
        <v>14.831</v>
      </c>
      <c r="DJ15" s="82"/>
      <c r="DK15" s="82"/>
      <c r="DL15" s="79"/>
      <c r="DM15" s="82"/>
      <c r="DO15" s="1150" t="s">
        <v>3325</v>
      </c>
      <c r="DP15" s="1014" t="s">
        <v>1688</v>
      </c>
      <c r="DQ15" s="648">
        <v>14.866</v>
      </c>
      <c r="DR15" s="648">
        <v>14.107</v>
      </c>
      <c r="DS15" s="649">
        <f t="shared" si="26"/>
        <v>14.866</v>
      </c>
      <c r="DT15" s="688"/>
      <c r="DU15" s="60"/>
      <c r="DV15" s="60"/>
      <c r="DW15" s="85"/>
      <c r="DX15" s="60"/>
      <c r="DY15" s="1150" t="s">
        <v>3325</v>
      </c>
      <c r="DZ15" s="1013" t="s">
        <v>2938</v>
      </c>
      <c r="EA15" s="1013">
        <v>18.735</v>
      </c>
      <c r="EB15" s="916">
        <v>17.023</v>
      </c>
      <c r="EC15" s="929">
        <f t="shared" si="5"/>
        <v>18.735</v>
      </c>
      <c r="ED15" s="78"/>
      <c r="EE15" s="78"/>
      <c r="EF15" s="78"/>
      <c r="EG15" s="78"/>
      <c r="EH15" s="78"/>
      <c r="EI15" s="1191" t="s">
        <v>3325</v>
      </c>
      <c r="EJ15" s="1189" t="s">
        <v>1694</v>
      </c>
      <c r="EK15" s="375">
        <v>14.109</v>
      </c>
      <c r="EL15" s="375">
        <v>15.485</v>
      </c>
      <c r="EM15" s="376">
        <v>15.485</v>
      </c>
      <c r="EO15" s="80"/>
      <c r="ES15" s="1191" t="s">
        <v>3325</v>
      </c>
      <c r="ET15" s="1189" t="s">
        <v>2353</v>
      </c>
      <c r="EU15" s="375">
        <v>33.651</v>
      </c>
      <c r="EV15" s="375">
        <v>21.39</v>
      </c>
      <c r="EW15" s="376">
        <f t="shared" si="27"/>
        <v>33.651</v>
      </c>
      <c r="EX15" s="78"/>
      <c r="EY15" s="1226" t="s">
        <v>3325</v>
      </c>
      <c r="EZ15" s="235" t="s">
        <v>2713</v>
      </c>
      <c r="FA15" s="1012">
        <v>8</v>
      </c>
      <c r="FB15" s="1078" t="s">
        <v>2714</v>
      </c>
      <c r="FC15" s="1227">
        <v>0.003429861111111111</v>
      </c>
      <c r="FE15" s="846" t="s">
        <v>3325</v>
      </c>
      <c r="FF15" s="792" t="s">
        <v>1688</v>
      </c>
      <c r="FG15" s="833">
        <v>15</v>
      </c>
      <c r="FH15" s="833">
        <v>14.59</v>
      </c>
      <c r="FI15" s="837">
        <f t="shared" si="6"/>
        <v>15</v>
      </c>
      <c r="FN15" s="80"/>
      <c r="FO15" s="1239" t="s">
        <v>3325</v>
      </c>
      <c r="FP15" s="1237" t="s">
        <v>2550</v>
      </c>
      <c r="FQ15" s="412">
        <v>17</v>
      </c>
      <c r="FR15" s="1236" t="s">
        <v>2467</v>
      </c>
      <c r="FS15" s="413" t="s">
        <v>2551</v>
      </c>
      <c r="FT15" s="80"/>
      <c r="FU15" s="846" t="s">
        <v>3325</v>
      </c>
      <c r="FV15" s="792" t="s">
        <v>350</v>
      </c>
      <c r="FW15" s="833">
        <v>16.988</v>
      </c>
      <c r="FX15" s="833">
        <v>17.282</v>
      </c>
      <c r="FY15" s="837">
        <f t="shared" si="8"/>
        <v>17.282</v>
      </c>
      <c r="GA15" s="131"/>
      <c r="GB15" s="131"/>
      <c r="GD15" s="131"/>
      <c r="GE15" s="307" t="s">
        <v>3325</v>
      </c>
      <c r="GF15" s="306" t="s">
        <v>425</v>
      </c>
      <c r="GG15" s="349">
        <v>14.271</v>
      </c>
      <c r="GH15" s="349">
        <v>15.44</v>
      </c>
      <c r="GI15" s="350">
        <f t="shared" si="10"/>
        <v>15.44</v>
      </c>
      <c r="GO15" s="224" t="s">
        <v>3325</v>
      </c>
      <c r="GP15" s="788" t="s">
        <v>1626</v>
      </c>
      <c r="GQ15" s="375" t="s">
        <v>3286</v>
      </c>
      <c r="GR15" s="375" t="s">
        <v>42</v>
      </c>
      <c r="GS15" s="375" t="s">
        <v>42</v>
      </c>
      <c r="GT15" s="375" t="s">
        <v>42</v>
      </c>
      <c r="GU15" s="375" t="s">
        <v>3272</v>
      </c>
      <c r="GV15" s="375">
        <v>14.802</v>
      </c>
      <c r="GW15" s="375">
        <v>15.179</v>
      </c>
      <c r="GX15" s="375">
        <f aca="true" t="shared" si="28" ref="GX15:GX20">MAX(GV15:GW15)</f>
        <v>15.179</v>
      </c>
      <c r="GY15" s="376">
        <f t="shared" si="14"/>
        <v>15.179</v>
      </c>
      <c r="HK15" s="846" t="s">
        <v>3325</v>
      </c>
      <c r="HL15" s="792" t="s">
        <v>2049</v>
      </c>
      <c r="HM15" s="833">
        <v>15.011</v>
      </c>
      <c r="HN15" s="833">
        <v>14.779</v>
      </c>
      <c r="HO15" s="837">
        <f t="shared" si="17"/>
        <v>15.011</v>
      </c>
      <c r="HT15" s="82"/>
      <c r="HU15" s="82"/>
      <c r="HV15" s="82"/>
      <c r="HW15" s="82"/>
      <c r="HY15" s="351" t="s">
        <v>3325</v>
      </c>
      <c r="HZ15" s="1031" t="s">
        <v>2875</v>
      </c>
      <c r="IA15" s="1041">
        <v>20.674</v>
      </c>
      <c r="IB15" s="1041">
        <v>20.108</v>
      </c>
      <c r="IC15" s="716">
        <f t="shared" si="19"/>
        <v>20.674</v>
      </c>
      <c r="ID15" s="628"/>
      <c r="IE15" s="1283"/>
      <c r="IF15" s="1283"/>
      <c r="IG15" s="710"/>
      <c r="IJ15" s="304"/>
      <c r="IM15" s="307" t="s">
        <v>3325</v>
      </c>
      <c r="IN15" s="306" t="s">
        <v>1669</v>
      </c>
      <c r="IO15" s="349">
        <v>15.642</v>
      </c>
      <c r="IP15" s="349">
        <v>16.263</v>
      </c>
      <c r="IQ15" s="350">
        <f t="shared" si="21"/>
        <v>16.263</v>
      </c>
    </row>
    <row r="16" spans="1:251" ht="13.5" customHeight="1">
      <c r="A16" s="892" t="s">
        <v>3252</v>
      </c>
      <c r="B16" s="890" t="s">
        <v>2861</v>
      </c>
      <c r="C16" s="891">
        <v>14.674</v>
      </c>
      <c r="D16" s="891">
        <v>16.586</v>
      </c>
      <c r="E16" s="893">
        <v>16.586</v>
      </c>
      <c r="F16" s="900" t="s">
        <v>195</v>
      </c>
      <c r="G16" s="891">
        <v>33.815</v>
      </c>
      <c r="H16" s="891">
        <v>35.116</v>
      </c>
      <c r="I16" s="893">
        <v>35.116</v>
      </c>
      <c r="O16" s="920" t="s">
        <v>3252</v>
      </c>
      <c r="P16" s="914" t="s">
        <v>1683</v>
      </c>
      <c r="Q16" s="915">
        <v>15.66</v>
      </c>
      <c r="R16" s="915">
        <v>14.847</v>
      </c>
      <c r="S16" s="921">
        <f t="shared" si="0"/>
        <v>15.66</v>
      </c>
      <c r="Y16" s="949" t="s">
        <v>431</v>
      </c>
      <c r="Z16" s="229" t="s">
        <v>3270</v>
      </c>
      <c r="AA16" s="119"/>
      <c r="AI16" s="408" t="s">
        <v>433</v>
      </c>
      <c r="AJ16" s="1543" t="s">
        <v>3319</v>
      </c>
      <c r="AK16" s="1544"/>
      <c r="AS16" s="989">
        <v>14</v>
      </c>
      <c r="AT16" s="983" t="s">
        <v>1588</v>
      </c>
      <c r="AU16" s="984">
        <v>17.408</v>
      </c>
      <c r="AV16" s="984">
        <v>18.834</v>
      </c>
      <c r="AW16" s="990">
        <v>18.834</v>
      </c>
      <c r="AX16" s="103"/>
      <c r="AY16" s="103"/>
      <c r="AZ16" s="103"/>
      <c r="BA16" s="103"/>
      <c r="BB16" s="83"/>
      <c r="BC16" s="1033" t="s">
        <v>3252</v>
      </c>
      <c r="BD16" s="1031" t="s">
        <v>198</v>
      </c>
      <c r="BE16" s="1011" t="s">
        <v>2973</v>
      </c>
      <c r="BF16" s="1011" t="s">
        <v>2974</v>
      </c>
      <c r="BG16" s="1017" t="s">
        <v>2974</v>
      </c>
      <c r="BH16" s="1004"/>
      <c r="BI16" s="1004"/>
      <c r="BJ16" s="1004"/>
      <c r="BK16" s="1004"/>
      <c r="BL16" s="1004"/>
      <c r="BM16" s="1069" t="s">
        <v>3252</v>
      </c>
      <c r="BN16" s="890" t="s">
        <v>2713</v>
      </c>
      <c r="BO16" s="1059">
        <v>5</v>
      </c>
      <c r="BP16" s="1060" t="s">
        <v>2714</v>
      </c>
      <c r="BQ16" s="1070" t="s">
        <v>3154</v>
      </c>
      <c r="BR16" s="814"/>
      <c r="BS16" s="967" t="s">
        <v>3252</v>
      </c>
      <c r="BT16" s="1010" t="s">
        <v>2226</v>
      </c>
      <c r="BU16" s="1011" t="s">
        <v>3048</v>
      </c>
      <c r="BV16" s="1011" t="s">
        <v>3049</v>
      </c>
      <c r="BW16" s="1016" t="s">
        <v>3048</v>
      </c>
      <c r="BX16" s="928" t="s">
        <v>195</v>
      </c>
      <c r="BY16" s="1012" t="s">
        <v>3105</v>
      </c>
      <c r="BZ16" s="1012" t="s">
        <v>3243</v>
      </c>
      <c r="CA16" s="1018" t="s">
        <v>3243</v>
      </c>
      <c r="CB16" s="78"/>
      <c r="CC16" s="1094" t="s">
        <v>3252</v>
      </c>
      <c r="CD16" s="1089" t="s">
        <v>1585</v>
      </c>
      <c r="CE16" s="1090">
        <v>15.242</v>
      </c>
      <c r="CF16" s="1090">
        <v>14.906</v>
      </c>
      <c r="CG16" s="929">
        <f t="shared" si="23"/>
        <v>15.242</v>
      </c>
      <c r="CH16" s="133"/>
      <c r="CI16" s="101"/>
      <c r="CJ16" s="101"/>
      <c r="CK16" s="101"/>
      <c r="CL16" s="133"/>
      <c r="CM16" s="1033" t="s">
        <v>3252</v>
      </c>
      <c r="CN16" s="1108" t="s">
        <v>218</v>
      </c>
      <c r="CO16" s="916">
        <v>15.453</v>
      </c>
      <c r="CP16" s="1103">
        <v>15.833</v>
      </c>
      <c r="CQ16" s="1114">
        <v>15.833</v>
      </c>
      <c r="CR16" s="1117" t="s">
        <v>194</v>
      </c>
      <c r="CS16" s="1103">
        <v>26.533</v>
      </c>
      <c r="CT16" s="1103">
        <v>26.493</v>
      </c>
      <c r="CU16" s="1105">
        <v>26.533</v>
      </c>
      <c r="CW16" s="133"/>
      <c r="CX16" s="101"/>
      <c r="CY16" s="78"/>
      <c r="CZ16" s="78"/>
      <c r="DA16" s="1140" t="s">
        <v>3252</v>
      </c>
      <c r="DB16" s="1013" t="s">
        <v>425</v>
      </c>
      <c r="DC16" s="916">
        <v>14.21</v>
      </c>
      <c r="DD16" s="1103">
        <v>14.88</v>
      </c>
      <c r="DE16" s="921">
        <f t="shared" si="25"/>
        <v>14.88</v>
      </c>
      <c r="DJ16" s="82"/>
      <c r="DK16" s="82"/>
      <c r="DL16" s="79"/>
      <c r="DM16" s="82"/>
      <c r="DO16" s="1150" t="s">
        <v>3252</v>
      </c>
      <c r="DP16" s="1013" t="s">
        <v>317</v>
      </c>
      <c r="DQ16" s="648">
        <v>15.091</v>
      </c>
      <c r="DR16" s="648">
        <v>13.756</v>
      </c>
      <c r="DS16" s="649">
        <f t="shared" si="26"/>
        <v>15.091</v>
      </c>
      <c r="DT16" s="688"/>
      <c r="DU16" s="60"/>
      <c r="DV16" s="60"/>
      <c r="DW16" s="85"/>
      <c r="DX16" s="60"/>
      <c r="DY16" s="1150" t="s">
        <v>3252</v>
      </c>
      <c r="DZ16" s="1013" t="s">
        <v>2939</v>
      </c>
      <c r="EA16" s="1013">
        <v>18.736</v>
      </c>
      <c r="EB16" s="916">
        <v>16.618</v>
      </c>
      <c r="EC16" s="929">
        <f t="shared" si="5"/>
        <v>18.736</v>
      </c>
      <c r="ED16" s="78"/>
      <c r="EE16" s="78"/>
      <c r="EF16" s="78"/>
      <c r="EG16" s="78"/>
      <c r="EH16" s="78"/>
      <c r="EI16" s="1191" t="s">
        <v>3252</v>
      </c>
      <c r="EJ16" s="1189" t="s">
        <v>1689</v>
      </c>
      <c r="EK16" s="375">
        <v>15.121</v>
      </c>
      <c r="EL16" s="375">
        <v>15.65</v>
      </c>
      <c r="EM16" s="376">
        <v>15.65</v>
      </c>
      <c r="EO16" s="80"/>
      <c r="ES16" s="1191" t="s">
        <v>3252</v>
      </c>
      <c r="ET16" s="1189" t="s">
        <v>2354</v>
      </c>
      <c r="EU16" s="375">
        <v>33.724</v>
      </c>
      <c r="EV16" s="375">
        <v>33.591</v>
      </c>
      <c r="EW16" s="376">
        <f t="shared" si="27"/>
        <v>33.724</v>
      </c>
      <c r="EX16" s="78"/>
      <c r="EY16" s="1226" t="s">
        <v>3252</v>
      </c>
      <c r="EZ16" s="235" t="s">
        <v>2716</v>
      </c>
      <c r="FA16" s="1012">
        <v>11</v>
      </c>
      <c r="FB16" s="1078" t="s">
        <v>2714</v>
      </c>
      <c r="FC16" s="1227">
        <v>0.00346099537037037</v>
      </c>
      <c r="FE16" s="846" t="s">
        <v>3252</v>
      </c>
      <c r="FF16" s="792" t="s">
        <v>1582</v>
      </c>
      <c r="FG16" s="833">
        <v>15.007</v>
      </c>
      <c r="FH16" s="833">
        <v>14.191</v>
      </c>
      <c r="FI16" s="837">
        <f t="shared" si="6"/>
        <v>15.007</v>
      </c>
      <c r="FN16" s="80"/>
      <c r="FO16" s="1239" t="s">
        <v>3252</v>
      </c>
      <c r="FP16" s="1236" t="s">
        <v>2552</v>
      </c>
      <c r="FQ16" s="412">
        <v>24</v>
      </c>
      <c r="FR16" s="1236" t="s">
        <v>2553</v>
      </c>
      <c r="FS16" s="413" t="s">
        <v>2554</v>
      </c>
      <c r="FT16" s="80"/>
      <c r="FU16" s="846" t="s">
        <v>3252</v>
      </c>
      <c r="FV16" s="792" t="s">
        <v>195</v>
      </c>
      <c r="FW16" s="833">
        <v>17.285</v>
      </c>
      <c r="FX16" s="833">
        <v>15.211</v>
      </c>
      <c r="FY16" s="837">
        <f t="shared" si="8"/>
        <v>17.285</v>
      </c>
      <c r="GA16" s="131"/>
      <c r="GB16" s="131"/>
      <c r="GD16" s="131"/>
      <c r="GE16" s="307" t="s">
        <v>3252</v>
      </c>
      <c r="GF16" s="306" t="s">
        <v>1698</v>
      </c>
      <c r="GG16" s="349">
        <v>15.731</v>
      </c>
      <c r="GH16" s="349">
        <v>15.243</v>
      </c>
      <c r="GI16" s="350">
        <f t="shared" si="10"/>
        <v>15.731</v>
      </c>
      <c r="GO16" s="224" t="s">
        <v>3252</v>
      </c>
      <c r="GP16" s="788" t="s">
        <v>256</v>
      </c>
      <c r="GQ16" s="375" t="s">
        <v>3272</v>
      </c>
      <c r="GR16" s="375">
        <v>15.303</v>
      </c>
      <c r="GS16" s="375">
        <v>14.049</v>
      </c>
      <c r="GT16" s="375">
        <f>MAX(GR16:GS16)</f>
        <v>15.303</v>
      </c>
      <c r="GU16" s="375" t="s">
        <v>3286</v>
      </c>
      <c r="GV16" s="375">
        <v>15.25</v>
      </c>
      <c r="GW16" s="375">
        <v>14.544</v>
      </c>
      <c r="GX16" s="375">
        <f t="shared" si="28"/>
        <v>15.25</v>
      </c>
      <c r="GY16" s="376">
        <f t="shared" si="14"/>
        <v>15.25</v>
      </c>
      <c r="HK16" s="846" t="s">
        <v>3252</v>
      </c>
      <c r="HL16" s="792" t="s">
        <v>2226</v>
      </c>
      <c r="HM16" s="833">
        <v>15.213</v>
      </c>
      <c r="HN16" s="833">
        <v>14.571</v>
      </c>
      <c r="HO16" s="837">
        <f t="shared" si="17"/>
        <v>15.213</v>
      </c>
      <c r="HT16" s="82"/>
      <c r="HU16" s="82"/>
      <c r="HV16" s="82"/>
      <c r="HW16" s="82"/>
      <c r="HY16" s="351" t="s">
        <v>3252</v>
      </c>
      <c r="HZ16" s="1031" t="s">
        <v>1628</v>
      </c>
      <c r="IA16" s="1041">
        <v>21.616</v>
      </c>
      <c r="IB16" s="1041">
        <v>21.164</v>
      </c>
      <c r="IC16" s="716">
        <f t="shared" si="19"/>
        <v>21.616</v>
      </c>
      <c r="ID16" s="628"/>
      <c r="IE16" s="710"/>
      <c r="IF16" s="710"/>
      <c r="IG16" s="710"/>
      <c r="IJ16" s="304"/>
      <c r="IM16" s="307" t="s">
        <v>3252</v>
      </c>
      <c r="IN16" s="306" t="s">
        <v>195</v>
      </c>
      <c r="IO16" s="349">
        <v>16.6</v>
      </c>
      <c r="IP16" s="349">
        <v>14.519</v>
      </c>
      <c r="IQ16" s="350">
        <f t="shared" si="21"/>
        <v>16.6</v>
      </c>
    </row>
    <row r="17" spans="1:255" ht="13.5" customHeight="1" thickBot="1">
      <c r="A17" s="892" t="s">
        <v>3336</v>
      </c>
      <c r="B17" s="890" t="s">
        <v>195</v>
      </c>
      <c r="C17" s="891">
        <v>15.072</v>
      </c>
      <c r="D17" s="891">
        <v>16.747</v>
      </c>
      <c r="E17" s="893">
        <v>16.747</v>
      </c>
      <c r="F17" s="900" t="s">
        <v>200</v>
      </c>
      <c r="G17" s="891">
        <v>40.491</v>
      </c>
      <c r="H17" s="891">
        <v>41.108</v>
      </c>
      <c r="I17" s="893">
        <v>41.108</v>
      </c>
      <c r="O17" s="920" t="s">
        <v>3336</v>
      </c>
      <c r="P17" s="914" t="s">
        <v>195</v>
      </c>
      <c r="Q17" s="915">
        <v>15.684</v>
      </c>
      <c r="R17" s="915">
        <v>15.744</v>
      </c>
      <c r="S17" s="921">
        <f t="shared" si="0"/>
        <v>15.744</v>
      </c>
      <c r="Y17" s="949" t="s">
        <v>432</v>
      </c>
      <c r="Z17" s="229" t="s">
        <v>3271</v>
      </c>
      <c r="AA17" s="119"/>
      <c r="AI17" s="408" t="s">
        <v>434</v>
      </c>
      <c r="AJ17" s="1543" t="s">
        <v>3343</v>
      </c>
      <c r="AK17" s="1544"/>
      <c r="AS17" s="989">
        <v>15</v>
      </c>
      <c r="AT17" s="983" t="s">
        <v>1581</v>
      </c>
      <c r="AU17" s="984">
        <v>20.698</v>
      </c>
      <c r="AV17" s="984">
        <v>21.042</v>
      </c>
      <c r="AW17" s="990">
        <v>21.042</v>
      </c>
      <c r="AX17" s="103"/>
      <c r="AY17" s="103"/>
      <c r="AZ17" s="103"/>
      <c r="BA17" s="103"/>
      <c r="BB17" s="83"/>
      <c r="BC17" s="1033" t="s">
        <v>3336</v>
      </c>
      <c r="BD17" s="1031" t="s">
        <v>1687</v>
      </c>
      <c r="BE17" s="1011" t="s">
        <v>2975</v>
      </c>
      <c r="BF17" s="1011" t="s">
        <v>2976</v>
      </c>
      <c r="BG17" s="1017" t="s">
        <v>2976</v>
      </c>
      <c r="BH17" s="1004"/>
      <c r="BI17" s="1004"/>
      <c r="BJ17" s="1004"/>
      <c r="BK17" s="1004"/>
      <c r="BL17" s="1004"/>
      <c r="BM17" s="1069" t="s">
        <v>3336</v>
      </c>
      <c r="BN17" s="890" t="s">
        <v>49</v>
      </c>
      <c r="BO17" s="1059">
        <v>3</v>
      </c>
      <c r="BP17" s="1060" t="s">
        <v>3374</v>
      </c>
      <c r="BQ17" s="1070" t="s">
        <v>1623</v>
      </c>
      <c r="BR17" s="814"/>
      <c r="BS17" s="967" t="s">
        <v>3336</v>
      </c>
      <c r="BT17" s="914" t="s">
        <v>1692</v>
      </c>
      <c r="BU17" s="1011" t="s">
        <v>3050</v>
      </c>
      <c r="BV17" s="1011" t="s">
        <v>3051</v>
      </c>
      <c r="BW17" s="1016" t="s">
        <v>3050</v>
      </c>
      <c r="BX17" s="930" t="s">
        <v>1574</v>
      </c>
      <c r="BY17" s="1020" t="s">
        <v>3243</v>
      </c>
      <c r="BZ17" s="1020" t="s">
        <v>3243</v>
      </c>
      <c r="CA17" s="1021" t="s">
        <v>3243</v>
      </c>
      <c r="CB17" s="78"/>
      <c r="CC17" s="1094" t="s">
        <v>3336</v>
      </c>
      <c r="CD17" s="1089" t="s">
        <v>1575</v>
      </c>
      <c r="CE17" s="1090">
        <v>15.412</v>
      </c>
      <c r="CF17" s="1090">
        <v>14.993</v>
      </c>
      <c r="CG17" s="929">
        <f t="shared" si="23"/>
        <v>15.412</v>
      </c>
      <c r="CH17" s="133"/>
      <c r="CI17" s="101"/>
      <c r="CJ17" s="101"/>
      <c r="CK17" s="101"/>
      <c r="CL17" s="133"/>
      <c r="CM17" s="1033" t="s">
        <v>3336</v>
      </c>
      <c r="CN17" s="1108" t="s">
        <v>1670</v>
      </c>
      <c r="CO17" s="916">
        <v>15.533</v>
      </c>
      <c r="CP17" s="1103">
        <v>15.972</v>
      </c>
      <c r="CQ17" s="1114">
        <v>15.972</v>
      </c>
      <c r="CR17" s="1117" t="s">
        <v>207</v>
      </c>
      <c r="CS17" s="1103">
        <v>29.56</v>
      </c>
      <c r="CT17" s="1103">
        <v>33.433</v>
      </c>
      <c r="CU17" s="1105">
        <v>33.433</v>
      </c>
      <c r="CW17" s="133"/>
      <c r="CX17" s="101"/>
      <c r="CY17" s="78"/>
      <c r="CZ17" s="78"/>
      <c r="DA17" s="1140" t="s">
        <v>3336</v>
      </c>
      <c r="DB17" s="1013" t="s">
        <v>195</v>
      </c>
      <c r="DC17" s="916">
        <v>14.131</v>
      </c>
      <c r="DD17" s="1103">
        <v>14.907</v>
      </c>
      <c r="DE17" s="921">
        <f t="shared" si="25"/>
        <v>14.907</v>
      </c>
      <c r="DF17" s="80"/>
      <c r="DG17" s="130"/>
      <c r="DH17" s="83"/>
      <c r="DI17" s="83"/>
      <c r="DJ17" s="82"/>
      <c r="DK17" s="82"/>
      <c r="DL17" s="79"/>
      <c r="DM17" s="82"/>
      <c r="DO17" s="1150" t="s">
        <v>3336</v>
      </c>
      <c r="DP17" s="1013" t="s">
        <v>1694</v>
      </c>
      <c r="DQ17" s="648">
        <v>14.349</v>
      </c>
      <c r="DR17" s="648">
        <v>15.161</v>
      </c>
      <c r="DS17" s="649">
        <f t="shared" si="26"/>
        <v>15.161</v>
      </c>
      <c r="DT17" s="688"/>
      <c r="DU17" s="60"/>
      <c r="DV17" s="60"/>
      <c r="DW17" s="1007"/>
      <c r="DX17" s="60"/>
      <c r="DY17" s="1150" t="s">
        <v>3336</v>
      </c>
      <c r="DZ17" s="1013" t="s">
        <v>2940</v>
      </c>
      <c r="EA17" s="1013">
        <v>17.295</v>
      </c>
      <c r="EB17" s="916">
        <v>18.808</v>
      </c>
      <c r="EC17" s="929">
        <f t="shared" si="5"/>
        <v>18.808</v>
      </c>
      <c r="ED17" s="78"/>
      <c r="EE17" s="78"/>
      <c r="EF17" s="78"/>
      <c r="EG17" s="78"/>
      <c r="EH17" s="78"/>
      <c r="EI17" s="1191" t="s">
        <v>3336</v>
      </c>
      <c r="EJ17" s="1189" t="s">
        <v>425</v>
      </c>
      <c r="EK17" s="375">
        <v>15.956</v>
      </c>
      <c r="EL17" s="375">
        <v>14.462</v>
      </c>
      <c r="EM17" s="376">
        <v>15.956</v>
      </c>
      <c r="EO17" s="80"/>
      <c r="ES17" s="1191" t="s">
        <v>3336</v>
      </c>
      <c r="ET17" s="1189" t="s">
        <v>2355</v>
      </c>
      <c r="EU17" s="375">
        <v>33.665</v>
      </c>
      <c r="EV17" s="375">
        <v>32.942</v>
      </c>
      <c r="EW17" s="376">
        <f t="shared" si="27"/>
        <v>33.665</v>
      </c>
      <c r="EX17" s="78"/>
      <c r="EY17" s="1226" t="s">
        <v>3336</v>
      </c>
      <c r="EZ17" s="235" t="s">
        <v>3125</v>
      </c>
      <c r="FA17" s="1012">
        <v>14</v>
      </c>
      <c r="FB17" s="1078" t="s">
        <v>3136</v>
      </c>
      <c r="FC17" s="228" t="s">
        <v>2469</v>
      </c>
      <c r="FE17" s="846" t="s">
        <v>3336</v>
      </c>
      <c r="FF17" s="792" t="s">
        <v>1587</v>
      </c>
      <c r="FG17" s="833">
        <v>14.977</v>
      </c>
      <c r="FH17" s="833">
        <v>15.136</v>
      </c>
      <c r="FI17" s="837">
        <f t="shared" si="6"/>
        <v>15.136</v>
      </c>
      <c r="FN17" s="80"/>
      <c r="FO17" s="1239" t="s">
        <v>3336</v>
      </c>
      <c r="FP17" s="1236" t="s">
        <v>2555</v>
      </c>
      <c r="FQ17" s="412">
        <v>22</v>
      </c>
      <c r="FR17" s="1236" t="s">
        <v>2532</v>
      </c>
      <c r="FS17" s="413" t="s">
        <v>2556</v>
      </c>
      <c r="FT17" s="80"/>
      <c r="FU17" s="846" t="s">
        <v>3336</v>
      </c>
      <c r="FV17" s="792" t="s">
        <v>1575</v>
      </c>
      <c r="FW17" s="833" t="s">
        <v>3243</v>
      </c>
      <c r="FX17" s="833">
        <v>15.326</v>
      </c>
      <c r="FY17" s="837" t="s">
        <v>3243</v>
      </c>
      <c r="GA17" s="131"/>
      <c r="GB17" s="131"/>
      <c r="GD17" s="131"/>
      <c r="GE17" s="420" t="s">
        <v>3336</v>
      </c>
      <c r="GF17" s="421" t="s">
        <v>208</v>
      </c>
      <c r="GG17" s="418">
        <v>14.918</v>
      </c>
      <c r="GH17" s="418">
        <v>15.849</v>
      </c>
      <c r="GI17" s="419">
        <f t="shared" si="10"/>
        <v>15.849</v>
      </c>
      <c r="GO17" s="224" t="s">
        <v>3336</v>
      </c>
      <c r="GP17" s="788" t="s">
        <v>2182</v>
      </c>
      <c r="GQ17" s="375" t="s">
        <v>3272</v>
      </c>
      <c r="GR17" s="375">
        <v>15.399</v>
      </c>
      <c r="GS17" s="375">
        <v>14.558</v>
      </c>
      <c r="GT17" s="375">
        <f>MAX(GR17:GS17)</f>
        <v>15.399</v>
      </c>
      <c r="GU17" s="375" t="s">
        <v>3272</v>
      </c>
      <c r="GV17" s="375">
        <v>15.944</v>
      </c>
      <c r="GW17" s="375">
        <v>15.091</v>
      </c>
      <c r="GX17" s="375">
        <f t="shared" si="28"/>
        <v>15.944</v>
      </c>
      <c r="GY17" s="376">
        <f t="shared" si="14"/>
        <v>15.399</v>
      </c>
      <c r="HK17" s="846" t="s">
        <v>3336</v>
      </c>
      <c r="HL17" s="792" t="s">
        <v>1585</v>
      </c>
      <c r="HM17" s="833">
        <v>15.261</v>
      </c>
      <c r="HN17" s="833">
        <v>15.05</v>
      </c>
      <c r="HO17" s="837">
        <f t="shared" si="17"/>
        <v>15.261</v>
      </c>
      <c r="HP17" s="80"/>
      <c r="HQ17" s="130"/>
      <c r="HR17" s="83"/>
      <c r="HS17" s="83"/>
      <c r="HT17" s="82"/>
      <c r="HU17" s="82"/>
      <c r="HV17" s="82"/>
      <c r="HW17" s="82"/>
      <c r="HY17" s="351" t="s">
        <v>3336</v>
      </c>
      <c r="HZ17" s="1031" t="s">
        <v>1945</v>
      </c>
      <c r="IA17" s="1041">
        <v>24.263</v>
      </c>
      <c r="IB17" s="1041">
        <v>21.337</v>
      </c>
      <c r="IC17" s="716">
        <f t="shared" si="19"/>
        <v>24.263</v>
      </c>
      <c r="ID17" s="370"/>
      <c r="IE17" s="370"/>
      <c r="IF17" s="370"/>
      <c r="IG17" s="370"/>
      <c r="IJ17" s="304"/>
      <c r="IM17" s="420" t="s">
        <v>3336</v>
      </c>
      <c r="IN17" s="421" t="s">
        <v>208</v>
      </c>
      <c r="IO17" s="418">
        <v>14.662</v>
      </c>
      <c r="IP17" s="418">
        <v>16.626</v>
      </c>
      <c r="IQ17" s="419">
        <f t="shared" si="21"/>
        <v>16.626</v>
      </c>
      <c r="IR17" s="80"/>
      <c r="IS17" s="130"/>
      <c r="IT17" s="83"/>
      <c r="IU17" s="83"/>
    </row>
    <row r="18" spans="1:255" ht="13.5" customHeight="1" thickBot="1">
      <c r="A18" s="892" t="s">
        <v>3337</v>
      </c>
      <c r="B18" s="890" t="s">
        <v>2862</v>
      </c>
      <c r="C18" s="891">
        <v>16.83</v>
      </c>
      <c r="D18" s="891">
        <v>16.766</v>
      </c>
      <c r="E18" s="893">
        <v>16.83</v>
      </c>
      <c r="F18" s="901" t="s">
        <v>2857</v>
      </c>
      <c r="G18" s="896" t="s">
        <v>3243</v>
      </c>
      <c r="H18" s="896" t="s">
        <v>3243</v>
      </c>
      <c r="I18" s="897" t="s">
        <v>3243</v>
      </c>
      <c r="O18" s="920" t="s">
        <v>3337</v>
      </c>
      <c r="P18" s="914" t="s">
        <v>2183</v>
      </c>
      <c r="Q18" s="915">
        <v>15.819</v>
      </c>
      <c r="R18" s="915">
        <v>14.2</v>
      </c>
      <c r="S18" s="921">
        <f t="shared" si="0"/>
        <v>15.819</v>
      </c>
      <c r="Y18" s="949" t="s">
        <v>3272</v>
      </c>
      <c r="Z18" s="229" t="s">
        <v>3334</v>
      </c>
      <c r="AA18" s="119"/>
      <c r="AI18" s="408" t="s">
        <v>435</v>
      </c>
      <c r="AJ18" s="1543" t="s">
        <v>2838</v>
      </c>
      <c r="AK18" s="1544"/>
      <c r="AS18" s="989">
        <v>16</v>
      </c>
      <c r="AT18" s="983" t="s">
        <v>1941</v>
      </c>
      <c r="AU18" s="984">
        <v>21.078</v>
      </c>
      <c r="AV18" s="984">
        <v>23.553</v>
      </c>
      <c r="AW18" s="990">
        <v>23.553</v>
      </c>
      <c r="AX18" s="103"/>
      <c r="AY18" s="103"/>
      <c r="AZ18" s="103"/>
      <c r="BA18" s="103"/>
      <c r="BB18" s="83"/>
      <c r="BC18" s="1033" t="s">
        <v>3337</v>
      </c>
      <c r="BD18" s="1031" t="s">
        <v>426</v>
      </c>
      <c r="BE18" s="1011" t="s">
        <v>2977</v>
      </c>
      <c r="BF18" s="1011" t="s">
        <v>2978</v>
      </c>
      <c r="BG18" s="1017" t="s">
        <v>2977</v>
      </c>
      <c r="BH18" s="1004"/>
      <c r="BI18" s="1004"/>
      <c r="BJ18" s="1004"/>
      <c r="BK18" s="1004"/>
      <c r="BL18" s="1004"/>
      <c r="BM18" s="1069" t="s">
        <v>3337</v>
      </c>
      <c r="BN18" s="890" t="s">
        <v>3375</v>
      </c>
      <c r="BO18" s="1059">
        <v>46</v>
      </c>
      <c r="BP18" s="1058" t="s">
        <v>3132</v>
      </c>
      <c r="BQ18" s="1070" t="s">
        <v>3155</v>
      </c>
      <c r="BR18" s="814"/>
      <c r="BS18" s="967" t="s">
        <v>3337</v>
      </c>
      <c r="BT18" s="1010" t="s">
        <v>1587</v>
      </c>
      <c r="BU18" s="1011" t="s">
        <v>3052</v>
      </c>
      <c r="BV18" s="1011" t="s">
        <v>3053</v>
      </c>
      <c r="BW18" s="1016" t="s">
        <v>3053</v>
      </c>
      <c r="BX18" s="1006"/>
      <c r="BY18" s="80"/>
      <c r="BZ18" s="130"/>
      <c r="CB18" s="78"/>
      <c r="CC18" s="1094" t="s">
        <v>3337</v>
      </c>
      <c r="CD18" s="1089" t="s">
        <v>201</v>
      </c>
      <c r="CE18" s="1090">
        <v>15.421</v>
      </c>
      <c r="CF18" s="1090">
        <v>15.333</v>
      </c>
      <c r="CG18" s="929">
        <f t="shared" si="23"/>
        <v>15.421</v>
      </c>
      <c r="CH18" s="133"/>
      <c r="CI18" s="101"/>
      <c r="CJ18" s="101"/>
      <c r="CK18" s="101"/>
      <c r="CL18" s="133"/>
      <c r="CM18" s="1033" t="s">
        <v>3337</v>
      </c>
      <c r="CN18" s="1108" t="s">
        <v>425</v>
      </c>
      <c r="CO18" s="916">
        <v>15.333</v>
      </c>
      <c r="CP18" s="1103">
        <v>16.033</v>
      </c>
      <c r="CQ18" s="1114">
        <v>16.033</v>
      </c>
      <c r="CR18" s="1117" t="s">
        <v>427</v>
      </c>
      <c r="CS18" s="1103">
        <v>32.733</v>
      </c>
      <c r="CT18" s="1103">
        <v>33.934</v>
      </c>
      <c r="CU18" s="1105">
        <v>33.934</v>
      </c>
      <c r="CW18" s="133"/>
      <c r="CX18" s="101"/>
      <c r="CY18" s="78"/>
      <c r="CZ18" s="78"/>
      <c r="DA18" s="1140" t="s">
        <v>3337</v>
      </c>
      <c r="DB18" s="1013" t="s">
        <v>1626</v>
      </c>
      <c r="DC18" s="916">
        <v>15.025</v>
      </c>
      <c r="DD18" s="1103">
        <v>14.649</v>
      </c>
      <c r="DE18" s="921">
        <f t="shared" si="25"/>
        <v>15.025</v>
      </c>
      <c r="DF18" s="80"/>
      <c r="DG18" s="130"/>
      <c r="DH18" s="83"/>
      <c r="DI18" s="83"/>
      <c r="DJ18" s="82"/>
      <c r="DK18" s="82"/>
      <c r="DL18" s="79"/>
      <c r="DM18" s="82"/>
      <c r="DO18" s="1047" t="s">
        <v>3337</v>
      </c>
      <c r="DP18" s="1052" t="s">
        <v>1589</v>
      </c>
      <c r="DQ18" s="934">
        <v>14.938</v>
      </c>
      <c r="DR18" s="934">
        <v>15.175</v>
      </c>
      <c r="DS18" s="938">
        <f t="shared" si="26"/>
        <v>15.175</v>
      </c>
      <c r="DT18" s="688"/>
      <c r="DU18" s="60"/>
      <c r="DV18" s="60"/>
      <c r="DW18" s="85"/>
      <c r="DX18" s="60"/>
      <c r="DY18" s="1150" t="s">
        <v>3337</v>
      </c>
      <c r="DZ18" s="1013" t="s">
        <v>2941</v>
      </c>
      <c r="EA18" s="1013">
        <v>18.988</v>
      </c>
      <c r="EB18" s="916">
        <v>18.144</v>
      </c>
      <c r="EC18" s="929">
        <f t="shared" si="5"/>
        <v>18.988</v>
      </c>
      <c r="ED18" s="78"/>
      <c r="EE18" s="78"/>
      <c r="EF18" s="78"/>
      <c r="EG18" s="78"/>
      <c r="EH18" s="78"/>
      <c r="EI18" s="1191" t="s">
        <v>3337</v>
      </c>
      <c r="EJ18" s="1189" t="s">
        <v>317</v>
      </c>
      <c r="EK18" s="375">
        <v>16.07</v>
      </c>
      <c r="EL18" s="375">
        <v>14.411</v>
      </c>
      <c r="EM18" s="376">
        <v>16.07</v>
      </c>
      <c r="EO18" s="80"/>
      <c r="ES18" s="1191" t="s">
        <v>3337</v>
      </c>
      <c r="ET18" s="1189" t="s">
        <v>2356</v>
      </c>
      <c r="EU18" s="375">
        <v>59.615</v>
      </c>
      <c r="EV18" s="375">
        <v>58.241</v>
      </c>
      <c r="EW18" s="376">
        <f t="shared" si="27"/>
        <v>59.615</v>
      </c>
      <c r="EX18" s="78"/>
      <c r="EY18" s="1226" t="s">
        <v>3337</v>
      </c>
      <c r="EZ18" s="235" t="s">
        <v>49</v>
      </c>
      <c r="FA18" s="1012">
        <v>5</v>
      </c>
      <c r="FB18" s="1078" t="s">
        <v>3374</v>
      </c>
      <c r="FC18" s="228" t="s">
        <v>2470</v>
      </c>
      <c r="FE18" s="846" t="s">
        <v>3337</v>
      </c>
      <c r="FF18" s="792" t="s">
        <v>1691</v>
      </c>
      <c r="FG18" s="833">
        <v>15.342</v>
      </c>
      <c r="FH18" s="833">
        <v>14.446</v>
      </c>
      <c r="FI18" s="837">
        <f t="shared" si="6"/>
        <v>15.342</v>
      </c>
      <c r="FN18" s="80"/>
      <c r="FO18" s="1239" t="s">
        <v>3337</v>
      </c>
      <c r="FP18" s="1236" t="s">
        <v>2582</v>
      </c>
      <c r="FQ18" s="412">
        <v>12</v>
      </c>
      <c r="FR18" s="1236" t="s">
        <v>2544</v>
      </c>
      <c r="FS18" s="413" t="s">
        <v>2557</v>
      </c>
      <c r="FT18" s="80"/>
      <c r="FU18" s="846" t="s">
        <v>3337</v>
      </c>
      <c r="FV18" s="792" t="s">
        <v>1585</v>
      </c>
      <c r="FW18" s="833">
        <v>16.06</v>
      </c>
      <c r="FX18" s="833" t="s">
        <v>3243</v>
      </c>
      <c r="FY18" s="837" t="s">
        <v>3243</v>
      </c>
      <c r="GE18" s="307" t="s">
        <v>3337</v>
      </c>
      <c r="GF18" s="306" t="s">
        <v>2184</v>
      </c>
      <c r="GG18" s="349">
        <v>16.121</v>
      </c>
      <c r="GH18" s="349">
        <v>15.824</v>
      </c>
      <c r="GI18" s="350">
        <f t="shared" si="10"/>
        <v>16.121</v>
      </c>
      <c r="GO18" s="224" t="s">
        <v>3337</v>
      </c>
      <c r="GP18" s="788" t="s">
        <v>1689</v>
      </c>
      <c r="GQ18" s="375" t="s">
        <v>3286</v>
      </c>
      <c r="GR18" s="375">
        <v>16.264</v>
      </c>
      <c r="GS18" s="375">
        <v>16.183</v>
      </c>
      <c r="GT18" s="375">
        <f>MAX(GR18:GS18)</f>
        <v>16.264</v>
      </c>
      <c r="GU18" s="375" t="s">
        <v>3272</v>
      </c>
      <c r="GV18" s="375">
        <v>15.161</v>
      </c>
      <c r="GW18" s="375">
        <v>15.42</v>
      </c>
      <c r="GX18" s="375">
        <f t="shared" si="28"/>
        <v>15.42</v>
      </c>
      <c r="GY18" s="376">
        <f t="shared" si="14"/>
        <v>15.42</v>
      </c>
      <c r="HK18" s="846" t="s">
        <v>3337</v>
      </c>
      <c r="HL18" s="792" t="s">
        <v>2225</v>
      </c>
      <c r="HM18" s="833">
        <v>15.007</v>
      </c>
      <c r="HN18" s="833">
        <v>15.52</v>
      </c>
      <c r="HO18" s="837">
        <f t="shared" si="17"/>
        <v>15.52</v>
      </c>
      <c r="HP18" s="80"/>
      <c r="HQ18" s="130"/>
      <c r="HR18" s="83"/>
      <c r="HS18" s="83"/>
      <c r="HT18" s="82"/>
      <c r="HU18" s="82"/>
      <c r="HV18" s="82"/>
      <c r="HW18" s="82"/>
      <c r="HY18" s="351" t="s">
        <v>3337</v>
      </c>
      <c r="HZ18" s="1031" t="s">
        <v>2616</v>
      </c>
      <c r="IA18" s="1041">
        <v>24.532</v>
      </c>
      <c r="IB18" s="1041">
        <v>24.277</v>
      </c>
      <c r="IC18" s="716">
        <f t="shared" si="19"/>
        <v>24.532</v>
      </c>
      <c r="ID18" s="370"/>
      <c r="IE18" s="370"/>
      <c r="IF18" s="370"/>
      <c r="IG18" s="370"/>
      <c r="IJ18" s="304"/>
      <c r="IM18" s="307" t="s">
        <v>3337</v>
      </c>
      <c r="IN18" s="306" t="s">
        <v>2829</v>
      </c>
      <c r="IO18" s="349">
        <v>15.932</v>
      </c>
      <c r="IP18" s="349">
        <v>16.841</v>
      </c>
      <c r="IQ18" s="350">
        <f t="shared" si="21"/>
        <v>16.841</v>
      </c>
      <c r="IR18" s="80"/>
      <c r="IS18" s="130"/>
      <c r="IT18" s="83"/>
      <c r="IU18" s="83"/>
    </row>
    <row r="19" spans="1:255" ht="13.5" customHeight="1" thickBot="1">
      <c r="A19" s="892" t="s">
        <v>3261</v>
      </c>
      <c r="B19" s="890" t="s">
        <v>2174</v>
      </c>
      <c r="C19" s="891">
        <v>16.595</v>
      </c>
      <c r="D19" s="891">
        <v>16.836</v>
      </c>
      <c r="E19" s="893">
        <v>16.836</v>
      </c>
      <c r="O19" s="920" t="s">
        <v>3261</v>
      </c>
      <c r="P19" s="914" t="s">
        <v>1687</v>
      </c>
      <c r="Q19" s="915">
        <v>15.095</v>
      </c>
      <c r="R19" s="915">
        <v>15.918</v>
      </c>
      <c r="S19" s="921">
        <f t="shared" si="0"/>
        <v>15.918</v>
      </c>
      <c r="Y19" s="949" t="s">
        <v>433</v>
      </c>
      <c r="Z19" s="229" t="s">
        <v>3283</v>
      </c>
      <c r="AA19" s="119"/>
      <c r="AS19" s="987">
        <v>17</v>
      </c>
      <c r="AT19" s="985" t="s">
        <v>1584</v>
      </c>
      <c r="AU19" s="986" t="s">
        <v>3243</v>
      </c>
      <c r="AV19" s="986">
        <v>15.908</v>
      </c>
      <c r="AW19" s="988" t="s">
        <v>3243</v>
      </c>
      <c r="AX19" s="103"/>
      <c r="AY19" s="103"/>
      <c r="AZ19" s="103"/>
      <c r="BA19" s="103"/>
      <c r="BB19" s="83"/>
      <c r="BC19" s="1033" t="s">
        <v>3261</v>
      </c>
      <c r="BD19" s="1031" t="s">
        <v>195</v>
      </c>
      <c r="BE19" s="1011" t="s">
        <v>2979</v>
      </c>
      <c r="BF19" s="1011" t="s">
        <v>2980</v>
      </c>
      <c r="BG19" s="1017" t="s">
        <v>2980</v>
      </c>
      <c r="BH19" s="1003"/>
      <c r="BI19" s="1003"/>
      <c r="BJ19" s="1003"/>
      <c r="BK19" s="1003"/>
      <c r="BL19" s="1003"/>
      <c r="BM19" s="1069" t="s">
        <v>3261</v>
      </c>
      <c r="BN19" s="890" t="s">
        <v>253</v>
      </c>
      <c r="BO19" s="1059">
        <v>31</v>
      </c>
      <c r="BP19" s="1062" t="s">
        <v>3133</v>
      </c>
      <c r="BQ19" s="1070" t="s">
        <v>3156</v>
      </c>
      <c r="BR19" s="1232"/>
      <c r="BS19" s="967" t="s">
        <v>3261</v>
      </c>
      <c r="BT19" s="1010" t="s">
        <v>1687</v>
      </c>
      <c r="BU19" s="1012" t="s">
        <v>3054</v>
      </c>
      <c r="BV19" s="1012" t="s">
        <v>3055</v>
      </c>
      <c r="BW19" s="1017" t="s">
        <v>3054</v>
      </c>
      <c r="BX19" s="1006"/>
      <c r="BY19" s="80"/>
      <c r="BZ19" s="130"/>
      <c r="CB19" s="78"/>
      <c r="CC19" s="1094" t="s">
        <v>3261</v>
      </c>
      <c r="CD19" s="1089" t="s">
        <v>195</v>
      </c>
      <c r="CE19" s="1090">
        <v>15.495</v>
      </c>
      <c r="CF19" s="1090">
        <v>15.169</v>
      </c>
      <c r="CG19" s="929">
        <f t="shared" si="23"/>
        <v>15.495</v>
      </c>
      <c r="CH19" s="133"/>
      <c r="CI19" s="101"/>
      <c r="CJ19" s="101"/>
      <c r="CK19" s="101"/>
      <c r="CL19" s="133"/>
      <c r="CM19" s="1033" t="s">
        <v>3261</v>
      </c>
      <c r="CN19" s="1108" t="s">
        <v>1666</v>
      </c>
      <c r="CO19" s="916">
        <v>15.458</v>
      </c>
      <c r="CP19" s="1103">
        <v>16.096</v>
      </c>
      <c r="CQ19" s="1114">
        <v>16.096</v>
      </c>
      <c r="CR19" s="1117" t="s">
        <v>3203</v>
      </c>
      <c r="CS19" s="1103" t="s">
        <v>3243</v>
      </c>
      <c r="CT19" s="1103" t="s">
        <v>3243</v>
      </c>
      <c r="CU19" s="1105" t="s">
        <v>3243</v>
      </c>
      <c r="CW19" s="133"/>
      <c r="CX19" s="101"/>
      <c r="CY19" s="78"/>
      <c r="CZ19" s="78"/>
      <c r="DA19" s="1140" t="s">
        <v>3261</v>
      </c>
      <c r="DB19" s="1013" t="s">
        <v>2189</v>
      </c>
      <c r="DC19" s="916">
        <v>14.574</v>
      </c>
      <c r="DD19" s="1103">
        <v>15.085</v>
      </c>
      <c r="DE19" s="921">
        <f t="shared" si="25"/>
        <v>15.085</v>
      </c>
      <c r="DF19" s="133"/>
      <c r="DG19" s="130"/>
      <c r="DH19" s="83"/>
      <c r="DI19" s="83"/>
      <c r="DJ19" s="82"/>
      <c r="DK19" s="82"/>
      <c r="DL19" s="79"/>
      <c r="DM19" s="82"/>
      <c r="DO19" s="1150" t="s">
        <v>3261</v>
      </c>
      <c r="DP19" s="1013" t="s">
        <v>1698</v>
      </c>
      <c r="DQ19" s="648">
        <v>15.32</v>
      </c>
      <c r="DR19" s="648">
        <v>13.961</v>
      </c>
      <c r="DS19" s="649">
        <f t="shared" si="26"/>
        <v>15.32</v>
      </c>
      <c r="DT19" s="688"/>
      <c r="DU19" s="60"/>
      <c r="DV19" s="60"/>
      <c r="DW19" s="85"/>
      <c r="DX19" s="60"/>
      <c r="DY19" s="1150" t="s">
        <v>3261</v>
      </c>
      <c r="DZ19" s="1013" t="s">
        <v>2942</v>
      </c>
      <c r="EA19" s="1013">
        <v>15.941</v>
      </c>
      <c r="EB19" s="916">
        <v>19.76</v>
      </c>
      <c r="EC19" s="929">
        <f t="shared" si="5"/>
        <v>19.76</v>
      </c>
      <c r="ED19" s="78"/>
      <c r="EE19" s="78"/>
      <c r="EF19" s="78"/>
      <c r="EG19" s="78"/>
      <c r="EH19" s="78"/>
      <c r="EI19" s="1191" t="s">
        <v>3261</v>
      </c>
      <c r="EJ19" s="1189" t="s">
        <v>1582</v>
      </c>
      <c r="EK19" s="375">
        <v>14.054</v>
      </c>
      <c r="EL19" s="375">
        <v>16.118</v>
      </c>
      <c r="EM19" s="376">
        <v>16.118</v>
      </c>
      <c r="EO19" s="80"/>
      <c r="ES19" s="1191" t="s">
        <v>3261</v>
      </c>
      <c r="ET19" s="1189" t="s">
        <v>2357</v>
      </c>
      <c r="EU19" s="375">
        <v>67.472</v>
      </c>
      <c r="EV19" s="375">
        <v>68.726</v>
      </c>
      <c r="EW19" s="376">
        <f t="shared" si="27"/>
        <v>68.726</v>
      </c>
      <c r="EX19" s="78"/>
      <c r="EY19" s="1226" t="s">
        <v>3261</v>
      </c>
      <c r="EZ19" s="235" t="s">
        <v>3368</v>
      </c>
      <c r="FA19" s="1012">
        <v>13</v>
      </c>
      <c r="FB19" s="1078" t="s">
        <v>50</v>
      </c>
      <c r="FC19" s="228" t="s">
        <v>2471</v>
      </c>
      <c r="FE19" s="873" t="s">
        <v>3261</v>
      </c>
      <c r="FF19" s="1208" t="s">
        <v>1589</v>
      </c>
      <c r="FG19" s="870">
        <v>15.282</v>
      </c>
      <c r="FH19" s="870">
        <v>15.857</v>
      </c>
      <c r="FI19" s="871">
        <f t="shared" si="6"/>
        <v>15.857</v>
      </c>
      <c r="FN19" s="80"/>
      <c r="FO19" s="1239" t="s">
        <v>3261</v>
      </c>
      <c r="FP19" s="1236" t="s">
        <v>2558</v>
      </c>
      <c r="FQ19" s="412">
        <v>14</v>
      </c>
      <c r="FR19" s="1236" t="s">
        <v>2523</v>
      </c>
      <c r="FS19" s="413" t="s">
        <v>2559</v>
      </c>
      <c r="FT19" s="80"/>
      <c r="FU19" s="846" t="s">
        <v>3261</v>
      </c>
      <c r="FV19" s="792" t="s">
        <v>1626</v>
      </c>
      <c r="FW19" s="833" t="s">
        <v>3243</v>
      </c>
      <c r="FX19" s="833">
        <v>20.285</v>
      </c>
      <c r="FY19" s="837" t="s">
        <v>3243</v>
      </c>
      <c r="GA19" s="131"/>
      <c r="GB19" s="131"/>
      <c r="GD19" s="131"/>
      <c r="GE19" s="307" t="s">
        <v>3261</v>
      </c>
      <c r="GF19" s="306" t="s">
        <v>1953</v>
      </c>
      <c r="GG19" s="349">
        <v>16.299</v>
      </c>
      <c r="GH19" s="349">
        <v>15.56</v>
      </c>
      <c r="GI19" s="350">
        <f t="shared" si="10"/>
        <v>16.299</v>
      </c>
      <c r="GO19" s="224" t="s">
        <v>3261</v>
      </c>
      <c r="GP19" s="788" t="s">
        <v>1940</v>
      </c>
      <c r="GQ19" s="375" t="s">
        <v>3272</v>
      </c>
      <c r="GR19" s="375">
        <v>16.557</v>
      </c>
      <c r="GS19" s="375">
        <v>15.478</v>
      </c>
      <c r="GT19" s="375">
        <f>MAX(GR19:GS19)</f>
        <v>16.557</v>
      </c>
      <c r="GU19" s="375" t="s">
        <v>3286</v>
      </c>
      <c r="GV19" s="375">
        <v>15.443</v>
      </c>
      <c r="GW19" s="375">
        <v>15.165</v>
      </c>
      <c r="GX19" s="375">
        <f t="shared" si="28"/>
        <v>15.443</v>
      </c>
      <c r="GY19" s="376">
        <f t="shared" si="14"/>
        <v>15.443</v>
      </c>
      <c r="HK19" s="873" t="s">
        <v>3261</v>
      </c>
      <c r="HL19" s="1208" t="s">
        <v>1584</v>
      </c>
      <c r="HM19" s="870">
        <v>15.558</v>
      </c>
      <c r="HN19" s="870">
        <v>15.671</v>
      </c>
      <c r="HO19" s="871">
        <f t="shared" si="17"/>
        <v>15.671</v>
      </c>
      <c r="HP19" s="133"/>
      <c r="HQ19" s="130"/>
      <c r="HR19" s="83"/>
      <c r="HS19" s="83"/>
      <c r="HT19" s="82"/>
      <c r="HU19" s="82"/>
      <c r="HV19" s="82"/>
      <c r="HW19" s="82"/>
      <c r="HY19" s="351" t="s">
        <v>3261</v>
      </c>
      <c r="HZ19" s="1031" t="s">
        <v>1629</v>
      </c>
      <c r="IA19" s="1041">
        <v>25.643</v>
      </c>
      <c r="IB19" s="1041">
        <v>15.079</v>
      </c>
      <c r="IC19" s="716">
        <f t="shared" si="19"/>
        <v>25.643</v>
      </c>
      <c r="IH19" s="333"/>
      <c r="II19" s="304"/>
      <c r="IK19" s="304"/>
      <c r="IM19" s="307" t="s">
        <v>3261</v>
      </c>
      <c r="IN19" s="306" t="s">
        <v>2050</v>
      </c>
      <c r="IO19" s="349">
        <v>17.331</v>
      </c>
      <c r="IP19" s="349">
        <v>17.069</v>
      </c>
      <c r="IQ19" s="350">
        <f t="shared" si="21"/>
        <v>17.331</v>
      </c>
      <c r="IR19" s="133"/>
      <c r="IS19" s="130"/>
      <c r="IT19" s="83"/>
      <c r="IU19" s="83"/>
    </row>
    <row r="20" spans="1:255" ht="13.5" customHeight="1" thickBot="1">
      <c r="A20" s="892" t="s">
        <v>3326</v>
      </c>
      <c r="B20" s="890" t="s">
        <v>2863</v>
      </c>
      <c r="C20" s="891">
        <v>17.332</v>
      </c>
      <c r="D20" s="891">
        <v>14.739</v>
      </c>
      <c r="E20" s="893">
        <v>17.332</v>
      </c>
      <c r="O20" s="920" t="s">
        <v>3326</v>
      </c>
      <c r="P20" s="914" t="s">
        <v>426</v>
      </c>
      <c r="Q20" s="915">
        <v>16.221</v>
      </c>
      <c r="R20" s="915">
        <v>16.12</v>
      </c>
      <c r="S20" s="921">
        <f t="shared" si="0"/>
        <v>16.221</v>
      </c>
      <c r="Y20" s="949" t="s">
        <v>434</v>
      </c>
      <c r="Z20" s="229" t="s">
        <v>3275</v>
      </c>
      <c r="AA20" s="119"/>
      <c r="AS20" s="991">
        <v>18</v>
      </c>
      <c r="AT20" s="992" t="s">
        <v>2906</v>
      </c>
      <c r="AU20" s="993" t="s">
        <v>3243</v>
      </c>
      <c r="AV20" s="993" t="s">
        <v>3243</v>
      </c>
      <c r="AW20" s="994" t="s">
        <v>3243</v>
      </c>
      <c r="AX20" s="103"/>
      <c r="AY20" s="103"/>
      <c r="AZ20" s="103"/>
      <c r="BA20" s="103"/>
      <c r="BB20" s="83"/>
      <c r="BC20" s="1033" t="s">
        <v>3326</v>
      </c>
      <c r="BD20" s="1031" t="s">
        <v>2177</v>
      </c>
      <c r="BE20" s="1011" t="s">
        <v>2981</v>
      </c>
      <c r="BF20" s="1011" t="s">
        <v>2982</v>
      </c>
      <c r="BG20" s="1017" t="s">
        <v>2981</v>
      </c>
      <c r="BH20" s="1003"/>
      <c r="BI20" s="1003"/>
      <c r="BJ20" s="1003"/>
      <c r="BK20" s="1003"/>
      <c r="BL20" s="1003"/>
      <c r="BM20" s="1069" t="s">
        <v>3326</v>
      </c>
      <c r="BN20" s="890" t="s">
        <v>3123</v>
      </c>
      <c r="BO20" s="1059">
        <v>51</v>
      </c>
      <c r="BP20" s="1062" t="s">
        <v>3134</v>
      </c>
      <c r="BQ20" s="1070" t="s">
        <v>3157</v>
      </c>
      <c r="BR20" s="1232"/>
      <c r="BS20" s="967" t="s">
        <v>3326</v>
      </c>
      <c r="BT20" s="1010" t="s">
        <v>2225</v>
      </c>
      <c r="BU20" s="1012" t="s">
        <v>3056</v>
      </c>
      <c r="BV20" s="1012" t="s">
        <v>3057</v>
      </c>
      <c r="BW20" s="1017" t="s">
        <v>3057</v>
      </c>
      <c r="BX20" s="1007"/>
      <c r="BY20" s="80"/>
      <c r="BZ20" s="130"/>
      <c r="CB20" s="78"/>
      <c r="CC20" s="1094" t="s">
        <v>3326</v>
      </c>
      <c r="CD20" s="1089" t="s">
        <v>425</v>
      </c>
      <c r="CE20" s="1090">
        <v>15.123</v>
      </c>
      <c r="CF20" s="1090">
        <v>15.503</v>
      </c>
      <c r="CG20" s="929">
        <f t="shared" si="23"/>
        <v>15.503</v>
      </c>
      <c r="CH20" s="133"/>
      <c r="CI20" s="101"/>
      <c r="CJ20" s="101"/>
      <c r="CK20" s="101"/>
      <c r="CL20" s="133"/>
      <c r="CM20" s="1033" t="s">
        <v>3326</v>
      </c>
      <c r="CN20" s="1108" t="s">
        <v>3203</v>
      </c>
      <c r="CO20" s="916">
        <v>16.533</v>
      </c>
      <c r="CP20" s="1103">
        <v>16.547</v>
      </c>
      <c r="CQ20" s="1114">
        <v>16.547</v>
      </c>
      <c r="CR20" s="1118" t="s">
        <v>227</v>
      </c>
      <c r="CS20" s="1119" t="s">
        <v>3243</v>
      </c>
      <c r="CT20" s="1119" t="s">
        <v>3243</v>
      </c>
      <c r="CU20" s="1120" t="s">
        <v>3243</v>
      </c>
      <c r="CW20" s="133"/>
      <c r="CX20" s="101"/>
      <c r="CY20" s="78"/>
      <c r="CZ20" s="78"/>
      <c r="DA20" s="1140" t="s">
        <v>3326</v>
      </c>
      <c r="DB20" s="1013" t="s">
        <v>1694</v>
      </c>
      <c r="DC20" s="916">
        <v>14.777</v>
      </c>
      <c r="DD20" s="1103">
        <v>15.14</v>
      </c>
      <c r="DE20" s="921">
        <f t="shared" si="25"/>
        <v>15.14</v>
      </c>
      <c r="DF20" s="133"/>
      <c r="DG20" s="130"/>
      <c r="DH20" s="83"/>
      <c r="DI20" s="83"/>
      <c r="DJ20" s="82"/>
      <c r="DK20" s="82"/>
      <c r="DL20" s="79"/>
      <c r="DM20" s="82"/>
      <c r="DO20" s="1150" t="s">
        <v>3326</v>
      </c>
      <c r="DP20" s="1013" t="s">
        <v>2226</v>
      </c>
      <c r="DQ20" s="648">
        <v>15.33</v>
      </c>
      <c r="DR20" s="648">
        <v>15.3</v>
      </c>
      <c r="DS20" s="649">
        <f t="shared" si="26"/>
        <v>15.33</v>
      </c>
      <c r="DT20" s="688"/>
      <c r="DU20" s="60"/>
      <c r="DV20" s="60"/>
      <c r="DW20" s="1007"/>
      <c r="DX20" s="60"/>
      <c r="DY20" s="1150" t="s">
        <v>3326</v>
      </c>
      <c r="DZ20" s="1013" t="s">
        <v>2943</v>
      </c>
      <c r="EA20" s="1013">
        <v>17.539</v>
      </c>
      <c r="EB20" s="916">
        <v>20.631</v>
      </c>
      <c r="EC20" s="929">
        <f t="shared" si="5"/>
        <v>20.631</v>
      </c>
      <c r="ED20" s="78"/>
      <c r="EE20" s="78"/>
      <c r="EF20" s="78"/>
      <c r="EG20" s="78"/>
      <c r="EH20" s="78"/>
      <c r="EI20" s="1191" t="s">
        <v>3326</v>
      </c>
      <c r="EJ20" s="1189" t="s">
        <v>1587</v>
      </c>
      <c r="EK20" s="375">
        <v>15.623</v>
      </c>
      <c r="EL20" s="375">
        <v>16.609</v>
      </c>
      <c r="EM20" s="376">
        <v>16.609</v>
      </c>
      <c r="EO20" s="80"/>
      <c r="ES20" s="712" t="s">
        <v>2342</v>
      </c>
      <c r="ET20" s="918"/>
      <c r="EU20" s="966" t="s">
        <v>434</v>
      </c>
      <c r="EV20" s="631" t="s">
        <v>435</v>
      </c>
      <c r="EW20" s="632"/>
      <c r="EX20" s="78"/>
      <c r="EY20" s="1226" t="s">
        <v>3326</v>
      </c>
      <c r="EZ20" s="235" t="s">
        <v>2711</v>
      </c>
      <c r="FA20" s="1012">
        <v>41</v>
      </c>
      <c r="FB20" s="235" t="s">
        <v>2825</v>
      </c>
      <c r="FC20" s="228" t="s">
        <v>2472</v>
      </c>
      <c r="FE20" s="846" t="s">
        <v>3326</v>
      </c>
      <c r="FF20" s="792" t="s">
        <v>198</v>
      </c>
      <c r="FG20" s="833">
        <v>15.522</v>
      </c>
      <c r="FH20" s="833">
        <v>16.373</v>
      </c>
      <c r="FI20" s="837">
        <f t="shared" si="6"/>
        <v>16.373</v>
      </c>
      <c r="FO20" s="1239" t="s">
        <v>3326</v>
      </c>
      <c r="FP20" s="1236" t="s">
        <v>2560</v>
      </c>
      <c r="FQ20" s="412">
        <v>19</v>
      </c>
      <c r="FR20" s="1236" t="s">
        <v>2541</v>
      </c>
      <c r="FS20" s="413" t="s">
        <v>2561</v>
      </c>
      <c r="FU20" s="846" t="s">
        <v>3326</v>
      </c>
      <c r="FV20" s="1214" t="s">
        <v>2879</v>
      </c>
      <c r="FW20" s="1215" t="s">
        <v>3243</v>
      </c>
      <c r="FX20" s="1215" t="s">
        <v>3243</v>
      </c>
      <c r="FY20" s="1216" t="s">
        <v>3243</v>
      </c>
      <c r="FZ20" s="131"/>
      <c r="GC20" s="80"/>
      <c r="GE20" s="307" t="s">
        <v>3326</v>
      </c>
      <c r="GF20" s="306" t="s">
        <v>2453</v>
      </c>
      <c r="GG20" s="349">
        <v>16.494</v>
      </c>
      <c r="GH20" s="349">
        <v>17.427</v>
      </c>
      <c r="GI20" s="350">
        <f t="shared" si="10"/>
        <v>17.427</v>
      </c>
      <c r="GN20" s="80"/>
      <c r="GO20" s="224" t="s">
        <v>3326</v>
      </c>
      <c r="GP20" s="788" t="s">
        <v>2189</v>
      </c>
      <c r="GQ20" s="375" t="s">
        <v>3272</v>
      </c>
      <c r="GR20" s="375" t="s">
        <v>428</v>
      </c>
      <c r="GS20" s="375" t="s">
        <v>428</v>
      </c>
      <c r="GT20" s="375" t="s">
        <v>428</v>
      </c>
      <c r="GU20" s="375" t="s">
        <v>3286</v>
      </c>
      <c r="GV20" s="375">
        <v>14.688</v>
      </c>
      <c r="GW20" s="375">
        <v>15.637</v>
      </c>
      <c r="GX20" s="375">
        <f t="shared" si="28"/>
        <v>15.637</v>
      </c>
      <c r="GY20" s="376">
        <f t="shared" si="14"/>
        <v>15.637</v>
      </c>
      <c r="HK20" s="846" t="s">
        <v>3326</v>
      </c>
      <c r="HL20" s="792" t="s">
        <v>1690</v>
      </c>
      <c r="HM20" s="833">
        <v>15.36</v>
      </c>
      <c r="HN20" s="833">
        <v>15.753</v>
      </c>
      <c r="HO20" s="837">
        <f t="shared" si="17"/>
        <v>15.753</v>
      </c>
      <c r="HP20" s="133"/>
      <c r="HQ20" s="130"/>
      <c r="HR20" s="83"/>
      <c r="HS20" s="83"/>
      <c r="HT20" s="82"/>
      <c r="HU20" s="82"/>
      <c r="HV20" s="82"/>
      <c r="HW20" s="82"/>
      <c r="HY20" s="362" t="s">
        <v>3326</v>
      </c>
      <c r="HZ20" s="1287" t="s">
        <v>1574</v>
      </c>
      <c r="IA20" s="1044">
        <v>37.392</v>
      </c>
      <c r="IB20" s="1044">
        <v>15.487</v>
      </c>
      <c r="IC20" s="723">
        <f t="shared" si="19"/>
        <v>37.392</v>
      </c>
      <c r="IH20" s="333"/>
      <c r="II20" s="304"/>
      <c r="IK20" s="304"/>
      <c r="IM20" s="307" t="s">
        <v>3326</v>
      </c>
      <c r="IN20" s="306" t="s">
        <v>227</v>
      </c>
      <c r="IO20" s="349">
        <v>18.697</v>
      </c>
      <c r="IP20" s="349">
        <v>18.572</v>
      </c>
      <c r="IQ20" s="350">
        <f t="shared" si="21"/>
        <v>18.697</v>
      </c>
      <c r="IR20" s="133"/>
      <c r="IS20" s="130"/>
      <c r="IT20" s="83"/>
      <c r="IU20" s="83"/>
    </row>
    <row r="21" spans="1:253" ht="13.5" customHeight="1" thickBot="1">
      <c r="A21" s="892" t="s">
        <v>3257</v>
      </c>
      <c r="B21" s="890" t="s">
        <v>2864</v>
      </c>
      <c r="C21" s="891">
        <v>14.932</v>
      </c>
      <c r="D21" s="891">
        <v>17.344</v>
      </c>
      <c r="E21" s="893">
        <v>17.344</v>
      </c>
      <c r="O21" s="920" t="s">
        <v>3257</v>
      </c>
      <c r="P21" s="914" t="s">
        <v>1953</v>
      </c>
      <c r="Q21" s="915">
        <v>16.502</v>
      </c>
      <c r="R21" s="915">
        <v>15.462</v>
      </c>
      <c r="S21" s="921">
        <f t="shared" si="0"/>
        <v>16.502</v>
      </c>
      <c r="Y21" s="949" t="s">
        <v>2884</v>
      </c>
      <c r="Z21" s="229" t="s">
        <v>3276</v>
      </c>
      <c r="AA21" s="119"/>
      <c r="BC21" s="1033" t="s">
        <v>3257</v>
      </c>
      <c r="BD21" s="1031" t="s">
        <v>1591</v>
      </c>
      <c r="BE21" s="1011" t="s">
        <v>2983</v>
      </c>
      <c r="BF21" s="1011" t="s">
        <v>2984</v>
      </c>
      <c r="BG21" s="1017" t="s">
        <v>2983</v>
      </c>
      <c r="BH21" s="1003"/>
      <c r="BI21" s="1003"/>
      <c r="BJ21" s="1003"/>
      <c r="BK21" s="1003"/>
      <c r="BL21" s="1003"/>
      <c r="BM21" s="1069" t="s">
        <v>3257</v>
      </c>
      <c r="BN21" s="890" t="s">
        <v>2705</v>
      </c>
      <c r="BO21" s="1059">
        <v>2</v>
      </c>
      <c r="BP21" s="1062" t="s">
        <v>2706</v>
      </c>
      <c r="BQ21" s="1070" t="s">
        <v>3158</v>
      </c>
      <c r="BR21" s="1232"/>
      <c r="BS21" s="967" t="s">
        <v>3257</v>
      </c>
      <c r="BT21" s="1013" t="s">
        <v>195</v>
      </c>
      <c r="BU21" s="1012" t="s">
        <v>3058</v>
      </c>
      <c r="BV21" s="1012" t="s">
        <v>3059</v>
      </c>
      <c r="BW21" s="1017" t="s">
        <v>3059</v>
      </c>
      <c r="BX21" s="1007"/>
      <c r="BZ21" s="130"/>
      <c r="CC21" s="1094" t="s">
        <v>3257</v>
      </c>
      <c r="CD21" s="1089" t="s">
        <v>317</v>
      </c>
      <c r="CE21" s="1090">
        <v>15.512</v>
      </c>
      <c r="CF21" s="1090">
        <v>13.97</v>
      </c>
      <c r="CG21" s="929">
        <f t="shared" si="23"/>
        <v>15.512</v>
      </c>
      <c r="CM21" s="1033" t="s">
        <v>3257</v>
      </c>
      <c r="CN21" s="1013" t="s">
        <v>193</v>
      </c>
      <c r="CO21" s="1103">
        <v>16.573</v>
      </c>
      <c r="CP21" s="1103">
        <v>16.433</v>
      </c>
      <c r="CQ21" s="1105">
        <v>16.573</v>
      </c>
      <c r="DA21" s="1140" t="s">
        <v>3257</v>
      </c>
      <c r="DB21" s="1108" t="s">
        <v>1687</v>
      </c>
      <c r="DC21" s="1103">
        <v>15.242</v>
      </c>
      <c r="DD21" s="1103">
        <v>15.246</v>
      </c>
      <c r="DE21" s="921">
        <f t="shared" si="25"/>
        <v>15.246</v>
      </c>
      <c r="DF21" s="133"/>
      <c r="DG21" s="130"/>
      <c r="DO21" s="1150" t="s">
        <v>3257</v>
      </c>
      <c r="DP21" s="914" t="s">
        <v>1689</v>
      </c>
      <c r="DQ21" s="915">
        <v>14.676</v>
      </c>
      <c r="DR21" s="915">
        <v>15.435</v>
      </c>
      <c r="DS21" s="649">
        <f t="shared" si="26"/>
        <v>15.435</v>
      </c>
      <c r="DT21" s="688"/>
      <c r="DU21" s="60"/>
      <c r="DV21" s="60"/>
      <c r="DY21" s="1150" t="s">
        <v>3257</v>
      </c>
      <c r="DZ21" s="914" t="s">
        <v>2944</v>
      </c>
      <c r="EA21" s="915">
        <v>24.361</v>
      </c>
      <c r="EB21" s="1013">
        <v>20.391</v>
      </c>
      <c r="EC21" s="929">
        <f t="shared" si="5"/>
        <v>24.361</v>
      </c>
      <c r="EI21" s="1191" t="s">
        <v>3257</v>
      </c>
      <c r="EJ21" s="1189" t="s">
        <v>1692</v>
      </c>
      <c r="EK21" s="375">
        <v>15.2</v>
      </c>
      <c r="EL21" s="375">
        <v>16.646</v>
      </c>
      <c r="EM21" s="376">
        <v>16.646</v>
      </c>
      <c r="ES21" s="1203" t="s">
        <v>2343</v>
      </c>
      <c r="ET21" s="1189" t="s">
        <v>2358</v>
      </c>
      <c r="EU21" s="375">
        <v>33.583</v>
      </c>
      <c r="EV21" s="375">
        <v>33.7</v>
      </c>
      <c r="EW21" s="376">
        <f>MAX(EU21:EV21)</f>
        <v>33.7</v>
      </c>
      <c r="EX21" s="78"/>
      <c r="EY21" s="1226" t="s">
        <v>3257</v>
      </c>
      <c r="EZ21" s="235" t="s">
        <v>2502</v>
      </c>
      <c r="FA21" s="1012">
        <v>15</v>
      </c>
      <c r="FB21" s="1078" t="s">
        <v>3374</v>
      </c>
      <c r="FC21" s="228" t="s">
        <v>2473</v>
      </c>
      <c r="FE21" s="846" t="s">
        <v>3257</v>
      </c>
      <c r="FF21" s="792" t="s">
        <v>1692</v>
      </c>
      <c r="FG21" s="833">
        <v>17.049</v>
      </c>
      <c r="FH21" s="833">
        <v>15.764</v>
      </c>
      <c r="FI21" s="837">
        <f t="shared" si="6"/>
        <v>17.049</v>
      </c>
      <c r="FO21" s="1239" t="s">
        <v>3257</v>
      </c>
      <c r="FP21" s="1236" t="s">
        <v>2562</v>
      </c>
      <c r="FQ21" s="412">
        <v>13</v>
      </c>
      <c r="FR21" s="1236" t="s">
        <v>2547</v>
      </c>
      <c r="FS21" s="413" t="s">
        <v>2563</v>
      </c>
      <c r="FU21" s="847" t="s">
        <v>3257</v>
      </c>
      <c r="FV21" s="1209" t="s">
        <v>2226</v>
      </c>
      <c r="FW21" s="839" t="s">
        <v>3243</v>
      </c>
      <c r="FX21" s="839" t="s">
        <v>3243</v>
      </c>
      <c r="FY21" s="840" t="s">
        <v>3243</v>
      </c>
      <c r="GB21" s="102"/>
      <c r="GC21" s="103"/>
      <c r="GD21" s="102"/>
      <c r="GE21" s="307" t="s">
        <v>3257</v>
      </c>
      <c r="GF21" s="306" t="s">
        <v>1585</v>
      </c>
      <c r="GG21" s="349">
        <v>14.842</v>
      </c>
      <c r="GH21" s="349">
        <v>17.979</v>
      </c>
      <c r="GI21" s="350">
        <f t="shared" si="10"/>
        <v>17.979</v>
      </c>
      <c r="GO21" s="224" t="s">
        <v>3257</v>
      </c>
      <c r="GP21" s="788" t="s">
        <v>1692</v>
      </c>
      <c r="GQ21" s="375" t="s">
        <v>3286</v>
      </c>
      <c r="GR21" s="375">
        <v>15.054</v>
      </c>
      <c r="GS21" s="375">
        <v>15.724</v>
      </c>
      <c r="GT21" s="375">
        <f>MAX(GR21:GS21)</f>
        <v>15.724</v>
      </c>
      <c r="GU21" s="375" t="s">
        <v>3272</v>
      </c>
      <c r="GV21" s="375">
        <v>16.119</v>
      </c>
      <c r="GW21" s="375" t="s">
        <v>42</v>
      </c>
      <c r="GX21" s="375" t="s">
        <v>42</v>
      </c>
      <c r="GY21" s="376">
        <f t="shared" si="14"/>
        <v>15.724</v>
      </c>
      <c r="HK21" s="846" t="s">
        <v>3257</v>
      </c>
      <c r="HL21" s="792" t="s">
        <v>1626</v>
      </c>
      <c r="HM21" s="833">
        <v>15.335</v>
      </c>
      <c r="HN21" s="833">
        <v>16.154</v>
      </c>
      <c r="HO21" s="837">
        <f t="shared" si="17"/>
        <v>16.154</v>
      </c>
      <c r="HP21" s="133"/>
      <c r="HQ21" s="130"/>
      <c r="HY21" s="102"/>
      <c r="IH21" s="333"/>
      <c r="II21" s="304"/>
      <c r="IK21" s="304"/>
      <c r="IM21" s="307" t="s">
        <v>3257</v>
      </c>
      <c r="IN21" s="306" t="s">
        <v>1586</v>
      </c>
      <c r="IO21" s="349">
        <v>19.136</v>
      </c>
      <c r="IP21" s="349">
        <v>18.499</v>
      </c>
      <c r="IQ21" s="350">
        <f t="shared" si="21"/>
        <v>19.136</v>
      </c>
      <c r="IR21" s="133"/>
      <c r="IS21" s="130"/>
    </row>
    <row r="22" spans="1:253" ht="13.5" customHeight="1">
      <c r="A22" s="892" t="s">
        <v>3256</v>
      </c>
      <c r="B22" s="890" t="s">
        <v>2865</v>
      </c>
      <c r="C22" s="891">
        <v>17.718</v>
      </c>
      <c r="D22" s="891">
        <v>14.673</v>
      </c>
      <c r="E22" s="893">
        <v>17.718</v>
      </c>
      <c r="O22" s="942" t="s">
        <v>3256</v>
      </c>
      <c r="P22" s="943" t="s">
        <v>1584</v>
      </c>
      <c r="Q22" s="944">
        <v>16.849</v>
      </c>
      <c r="R22" s="944">
        <v>17.189</v>
      </c>
      <c r="S22" s="945">
        <f t="shared" si="0"/>
        <v>17.189</v>
      </c>
      <c r="Y22" s="950" t="s">
        <v>435</v>
      </c>
      <c r="Z22" s="952" t="s">
        <v>3278</v>
      </c>
      <c r="AA22" s="119"/>
      <c r="AS22" s="467" t="s">
        <v>225</v>
      </c>
      <c r="AT22" s="103"/>
      <c r="AU22" s="103"/>
      <c r="AV22" s="102"/>
      <c r="AW22" s="102"/>
      <c r="BC22" s="1033" t="s">
        <v>3256</v>
      </c>
      <c r="BD22" s="1010" t="s">
        <v>1585</v>
      </c>
      <c r="BE22" s="1011" t="s">
        <v>2985</v>
      </c>
      <c r="BF22" s="1011" t="s">
        <v>2986</v>
      </c>
      <c r="BG22" s="1017" t="s">
        <v>2986</v>
      </c>
      <c r="BH22" s="1002"/>
      <c r="BI22" s="1002"/>
      <c r="BJ22" s="1002"/>
      <c r="BK22" s="1002"/>
      <c r="BL22" s="1002"/>
      <c r="BM22" s="1069" t="s">
        <v>3256</v>
      </c>
      <c r="BN22" s="890" t="s">
        <v>454</v>
      </c>
      <c r="BO22" s="1063">
        <v>33</v>
      </c>
      <c r="BP22" s="1062" t="s">
        <v>3135</v>
      </c>
      <c r="BQ22" s="1070" t="s">
        <v>3159</v>
      </c>
      <c r="BR22" s="1233"/>
      <c r="BS22" s="967" t="s">
        <v>3256</v>
      </c>
      <c r="BT22" s="1014" t="s">
        <v>317</v>
      </c>
      <c r="BU22" s="1012" t="s">
        <v>3060</v>
      </c>
      <c r="BV22" s="1012" t="s">
        <v>2256</v>
      </c>
      <c r="BW22" s="1017" t="s">
        <v>3060</v>
      </c>
      <c r="BX22" s="1007"/>
      <c r="BZ22" s="130"/>
      <c r="CC22" s="1094" t="s">
        <v>3256</v>
      </c>
      <c r="CD22" s="1089" t="s">
        <v>1582</v>
      </c>
      <c r="CE22" s="1090">
        <v>15.786</v>
      </c>
      <c r="CF22" s="1090">
        <v>16.009</v>
      </c>
      <c r="CG22" s="929">
        <f t="shared" si="23"/>
        <v>16.009</v>
      </c>
      <c r="CM22" s="1033" t="s">
        <v>3256</v>
      </c>
      <c r="CN22" s="1013" t="s">
        <v>3204</v>
      </c>
      <c r="CO22" s="1103">
        <v>16.261</v>
      </c>
      <c r="CP22" s="1103">
        <v>16.689</v>
      </c>
      <c r="CQ22" s="1105">
        <v>16.689</v>
      </c>
      <c r="DA22" s="1140" t="s">
        <v>3256</v>
      </c>
      <c r="DB22" s="1108" t="s">
        <v>1575</v>
      </c>
      <c r="DC22" s="1103">
        <v>15.539</v>
      </c>
      <c r="DD22" s="1103">
        <v>13.691</v>
      </c>
      <c r="DE22" s="921">
        <f t="shared" si="25"/>
        <v>15.539</v>
      </c>
      <c r="DF22" s="133"/>
      <c r="DG22" s="130"/>
      <c r="DO22" s="1150" t="s">
        <v>3256</v>
      </c>
      <c r="DP22" s="914" t="s">
        <v>1692</v>
      </c>
      <c r="DQ22" s="915">
        <v>15.563</v>
      </c>
      <c r="DR22" s="915">
        <v>14.637</v>
      </c>
      <c r="DS22" s="649">
        <f t="shared" si="26"/>
        <v>15.563</v>
      </c>
      <c r="DT22" s="688"/>
      <c r="DU22" s="60"/>
      <c r="DV22" s="60"/>
      <c r="DY22" s="1150" t="s">
        <v>3256</v>
      </c>
      <c r="DZ22" s="914" t="s">
        <v>2945</v>
      </c>
      <c r="EA22" s="915">
        <v>25.053</v>
      </c>
      <c r="EB22" s="1013">
        <v>26.716</v>
      </c>
      <c r="EC22" s="929">
        <f t="shared" si="5"/>
        <v>26.716</v>
      </c>
      <c r="EI22" s="1191" t="s">
        <v>3256</v>
      </c>
      <c r="EJ22" s="1189" t="s">
        <v>198</v>
      </c>
      <c r="EK22" s="375">
        <v>16.707</v>
      </c>
      <c r="EL22" s="375">
        <v>14.068</v>
      </c>
      <c r="EM22" s="376">
        <v>16.707</v>
      </c>
      <c r="ES22" s="1203" t="s">
        <v>2343</v>
      </c>
      <c r="ET22" s="1189" t="s">
        <v>2359</v>
      </c>
      <c r="EU22" s="375">
        <v>17.211</v>
      </c>
      <c r="EV22" s="375">
        <v>16.319</v>
      </c>
      <c r="EW22" s="376">
        <f>MAX(EU22:EV22)</f>
        <v>17.211</v>
      </c>
      <c r="EX22" s="78"/>
      <c r="EY22" s="1226" t="s">
        <v>3256</v>
      </c>
      <c r="EZ22" s="235" t="s">
        <v>253</v>
      </c>
      <c r="FA22" s="1012">
        <v>33</v>
      </c>
      <c r="FB22" s="1078" t="s">
        <v>3133</v>
      </c>
      <c r="FC22" s="228" t="s">
        <v>2474</v>
      </c>
      <c r="FE22" s="846" t="s">
        <v>3256</v>
      </c>
      <c r="FF22" s="792" t="s">
        <v>1698</v>
      </c>
      <c r="FG22" s="833">
        <v>17.75</v>
      </c>
      <c r="FH22" s="833">
        <v>17.037</v>
      </c>
      <c r="FI22" s="837">
        <f t="shared" si="6"/>
        <v>17.75</v>
      </c>
      <c r="FO22" s="1239" t="s">
        <v>3256</v>
      </c>
      <c r="FP22" s="1236" t="s">
        <v>2564</v>
      </c>
      <c r="FQ22" s="412">
        <v>3</v>
      </c>
      <c r="FR22" s="1236" t="s">
        <v>2565</v>
      </c>
      <c r="FS22" s="413" t="s">
        <v>2566</v>
      </c>
      <c r="FW22" s="102"/>
      <c r="FX22" s="103"/>
      <c r="FY22" s="102"/>
      <c r="FZ22" s="136"/>
      <c r="GA22" s="102"/>
      <c r="GE22" s="307" t="s">
        <v>3256</v>
      </c>
      <c r="GF22" s="306" t="s">
        <v>2932</v>
      </c>
      <c r="GG22" s="349">
        <v>17.613</v>
      </c>
      <c r="GH22" s="349">
        <v>18.129</v>
      </c>
      <c r="GI22" s="350">
        <f t="shared" si="10"/>
        <v>18.129</v>
      </c>
      <c r="GJ22" s="136"/>
      <c r="GK22" s="102"/>
      <c r="GO22" s="224" t="s">
        <v>3256</v>
      </c>
      <c r="GP22" s="788" t="s">
        <v>1585</v>
      </c>
      <c r="GQ22" s="375" t="s">
        <v>3272</v>
      </c>
      <c r="GR22" s="375">
        <v>15.743</v>
      </c>
      <c r="GS22" s="375">
        <v>14.392</v>
      </c>
      <c r="GT22" s="375">
        <f>MAX(GR22:GS22)</f>
        <v>15.743</v>
      </c>
      <c r="GU22" s="375" t="s">
        <v>3286</v>
      </c>
      <c r="GV22" s="375">
        <v>13.971</v>
      </c>
      <c r="GW22" s="375">
        <v>17.051</v>
      </c>
      <c r="GX22" s="375">
        <f>MAX(GV22:GW22)</f>
        <v>17.051</v>
      </c>
      <c r="GY22" s="376">
        <f t="shared" si="14"/>
        <v>15.743</v>
      </c>
      <c r="HK22" s="846" t="s">
        <v>3256</v>
      </c>
      <c r="HL22" s="792" t="s">
        <v>1691</v>
      </c>
      <c r="HM22" s="833">
        <v>16.214</v>
      </c>
      <c r="HN22" s="833">
        <v>14.154</v>
      </c>
      <c r="HO22" s="837">
        <f t="shared" si="17"/>
        <v>16.214</v>
      </c>
      <c r="HP22" s="133"/>
      <c r="HQ22" s="130"/>
      <c r="HY22" s="508" t="s">
        <v>225</v>
      </c>
      <c r="HZ22" s="305"/>
      <c r="IH22" s="333"/>
      <c r="II22" s="304"/>
      <c r="IK22" s="304"/>
      <c r="IM22" s="307" t="s">
        <v>3256</v>
      </c>
      <c r="IN22" s="306" t="s">
        <v>2057</v>
      </c>
      <c r="IO22" s="349">
        <v>20.151</v>
      </c>
      <c r="IP22" s="349">
        <v>18.967</v>
      </c>
      <c r="IQ22" s="350">
        <f t="shared" si="21"/>
        <v>20.151</v>
      </c>
      <c r="IR22" s="133"/>
      <c r="IS22" s="130"/>
    </row>
    <row r="23" spans="1:253" ht="13.5" customHeight="1" thickBot="1">
      <c r="A23" s="892" t="s">
        <v>3338</v>
      </c>
      <c r="B23" s="890" t="s">
        <v>224</v>
      </c>
      <c r="C23" s="891">
        <v>16.743</v>
      </c>
      <c r="D23" s="891">
        <v>17.839</v>
      </c>
      <c r="E23" s="893">
        <v>17.839</v>
      </c>
      <c r="O23" s="920" t="s">
        <v>3338</v>
      </c>
      <c r="P23" s="914" t="s">
        <v>1585</v>
      </c>
      <c r="Q23" s="915">
        <v>14.968</v>
      </c>
      <c r="R23" s="915">
        <v>18.099</v>
      </c>
      <c r="S23" s="921">
        <f t="shared" si="0"/>
        <v>18.099</v>
      </c>
      <c r="AS23" s="469" t="s">
        <v>430</v>
      </c>
      <c r="AT23" s="306" t="s">
        <v>3269</v>
      </c>
      <c r="AU23" s="306" t="s">
        <v>3277</v>
      </c>
      <c r="AV23" s="229"/>
      <c r="AW23" s="119"/>
      <c r="BC23" s="1033" t="s">
        <v>3338</v>
      </c>
      <c r="BD23" s="1010" t="s">
        <v>1692</v>
      </c>
      <c r="BE23" s="1011" t="s">
        <v>2987</v>
      </c>
      <c r="BF23" s="1011" t="s">
        <v>2988</v>
      </c>
      <c r="BG23" s="1017" t="s">
        <v>2987</v>
      </c>
      <c r="BH23" s="1002"/>
      <c r="BI23" s="1002"/>
      <c r="BJ23" s="1002"/>
      <c r="BK23" s="1002"/>
      <c r="BL23" s="1002"/>
      <c r="BM23" s="1069" t="s">
        <v>3338</v>
      </c>
      <c r="BN23" s="890" t="s">
        <v>3124</v>
      </c>
      <c r="BO23" s="1063">
        <v>55</v>
      </c>
      <c r="BP23" s="1058" t="s">
        <v>3180</v>
      </c>
      <c r="BQ23" s="1070" t="s">
        <v>3160</v>
      </c>
      <c r="BR23" s="1233"/>
      <c r="BS23" s="967" t="s">
        <v>3338</v>
      </c>
      <c r="BT23" s="1013" t="s">
        <v>1583</v>
      </c>
      <c r="BU23" s="1012" t="s">
        <v>3061</v>
      </c>
      <c r="BV23" s="1012" t="s">
        <v>3062</v>
      </c>
      <c r="BW23" s="1017" t="s">
        <v>3062</v>
      </c>
      <c r="BX23" s="1007"/>
      <c r="BZ23" s="130"/>
      <c r="CC23" s="1094" t="s">
        <v>3338</v>
      </c>
      <c r="CD23" s="1089" t="s">
        <v>2212</v>
      </c>
      <c r="CE23" s="1090">
        <v>16</v>
      </c>
      <c r="CF23" s="1090">
        <v>16.334</v>
      </c>
      <c r="CG23" s="929">
        <f t="shared" si="23"/>
        <v>16.334</v>
      </c>
      <c r="CM23" s="1033" t="s">
        <v>3338</v>
      </c>
      <c r="CN23" s="1013" t="s">
        <v>1570</v>
      </c>
      <c r="CO23" s="1103">
        <v>18.033</v>
      </c>
      <c r="CP23" s="1103">
        <v>16.376</v>
      </c>
      <c r="CQ23" s="1105">
        <v>18.033</v>
      </c>
      <c r="DA23" s="1140" t="s">
        <v>3338</v>
      </c>
      <c r="DB23" s="1108" t="s">
        <v>1585</v>
      </c>
      <c r="DC23" s="1103">
        <v>15.476</v>
      </c>
      <c r="DD23" s="1103">
        <v>15.619</v>
      </c>
      <c r="DE23" s="921">
        <f t="shared" si="25"/>
        <v>15.619</v>
      </c>
      <c r="DF23" s="133"/>
      <c r="DG23" s="130"/>
      <c r="DO23" s="1150" t="s">
        <v>3338</v>
      </c>
      <c r="DP23" s="914" t="s">
        <v>1687</v>
      </c>
      <c r="DQ23" s="915">
        <v>14.799</v>
      </c>
      <c r="DR23" s="915">
        <v>15.638</v>
      </c>
      <c r="DS23" s="649">
        <f t="shared" si="26"/>
        <v>15.638</v>
      </c>
      <c r="DT23" s="688"/>
      <c r="DU23" s="60"/>
      <c r="DV23" s="60"/>
      <c r="DY23" s="1151" t="s">
        <v>3338</v>
      </c>
      <c r="DZ23" s="923" t="s">
        <v>2947</v>
      </c>
      <c r="EA23" s="924">
        <v>18.809</v>
      </c>
      <c r="EB23" s="1152">
        <v>57.681</v>
      </c>
      <c r="EC23" s="932">
        <f t="shared" si="5"/>
        <v>57.681</v>
      </c>
      <c r="EI23" s="1191" t="s">
        <v>3338</v>
      </c>
      <c r="EJ23" s="1189" t="s">
        <v>1685</v>
      </c>
      <c r="EK23" s="375" t="s">
        <v>3243</v>
      </c>
      <c r="EL23" s="375" t="s">
        <v>3243</v>
      </c>
      <c r="EM23" s="376" t="s">
        <v>3243</v>
      </c>
      <c r="ES23" s="1204" t="s">
        <v>2343</v>
      </c>
      <c r="ET23" s="1193" t="s">
        <v>2360</v>
      </c>
      <c r="EU23" s="378">
        <v>30.607</v>
      </c>
      <c r="EV23" s="378">
        <v>30.625</v>
      </c>
      <c r="EW23" s="379">
        <f>MAX(EU23:EV23)</f>
        <v>30.625</v>
      </c>
      <c r="EX23" s="78"/>
      <c r="EY23" s="1226" t="s">
        <v>3338</v>
      </c>
      <c r="EZ23" s="235" t="s">
        <v>2730</v>
      </c>
      <c r="FA23" s="1012">
        <v>4</v>
      </c>
      <c r="FB23" s="1078" t="s">
        <v>2731</v>
      </c>
      <c r="FC23" s="228" t="s">
        <v>2475</v>
      </c>
      <c r="FE23" s="846" t="s">
        <v>3338</v>
      </c>
      <c r="FF23" s="792" t="s">
        <v>2185</v>
      </c>
      <c r="FG23" s="833">
        <v>17.38</v>
      </c>
      <c r="FH23" s="833">
        <v>17.771</v>
      </c>
      <c r="FI23" s="837">
        <f t="shared" si="6"/>
        <v>17.771</v>
      </c>
      <c r="FO23" s="1239" t="s">
        <v>3338</v>
      </c>
      <c r="FP23" s="1236" t="s">
        <v>2567</v>
      </c>
      <c r="FQ23" s="412">
        <v>15</v>
      </c>
      <c r="FR23" s="1236" t="s">
        <v>2532</v>
      </c>
      <c r="FS23" s="413" t="s">
        <v>2568</v>
      </c>
      <c r="FU23" s="467" t="s">
        <v>225</v>
      </c>
      <c r="FV23" s="103"/>
      <c r="FW23" s="103"/>
      <c r="FX23" s="102"/>
      <c r="FY23" s="102"/>
      <c r="FZ23" s="102"/>
      <c r="GA23" s="102"/>
      <c r="GE23" s="307" t="s">
        <v>3338</v>
      </c>
      <c r="GF23" s="306" t="s">
        <v>1689</v>
      </c>
      <c r="GG23" s="349">
        <v>20.427</v>
      </c>
      <c r="GH23" s="349">
        <v>23</v>
      </c>
      <c r="GI23" s="350">
        <f t="shared" si="10"/>
        <v>23</v>
      </c>
      <c r="GJ23" s="102"/>
      <c r="GK23" s="102"/>
      <c r="GO23" s="224" t="s">
        <v>3338</v>
      </c>
      <c r="GP23" s="788" t="s">
        <v>1683</v>
      </c>
      <c r="GQ23" s="375" t="s">
        <v>3272</v>
      </c>
      <c r="GR23" s="375" t="s">
        <v>42</v>
      </c>
      <c r="GS23" s="375" t="s">
        <v>42</v>
      </c>
      <c r="GT23" s="375" t="s">
        <v>42</v>
      </c>
      <c r="GU23" s="375" t="s">
        <v>3272</v>
      </c>
      <c r="GV23" s="375">
        <v>15.758</v>
      </c>
      <c r="GW23" s="375">
        <v>15.037</v>
      </c>
      <c r="GX23" s="375">
        <f>MAX(GV23:GW23)</f>
        <v>15.758</v>
      </c>
      <c r="GY23" s="376">
        <f t="shared" si="14"/>
        <v>15.758</v>
      </c>
      <c r="HK23" s="846" t="s">
        <v>3338</v>
      </c>
      <c r="HL23" s="792" t="s">
        <v>3222</v>
      </c>
      <c r="HM23" s="833">
        <v>15.283</v>
      </c>
      <c r="HN23" s="833">
        <v>16.471</v>
      </c>
      <c r="HO23" s="837">
        <f t="shared" si="17"/>
        <v>16.471</v>
      </c>
      <c r="HP23" s="133"/>
      <c r="HQ23" s="130"/>
      <c r="HY23" s="408" t="s">
        <v>430</v>
      </c>
      <c r="HZ23" s="1543" t="s">
        <v>3309</v>
      </c>
      <c r="IA23" s="1544"/>
      <c r="IH23" s="333"/>
      <c r="II23" s="304"/>
      <c r="IK23" s="304"/>
      <c r="IM23" s="307" t="s">
        <v>3338</v>
      </c>
      <c r="IN23" s="306" t="s">
        <v>2065</v>
      </c>
      <c r="IO23" s="349">
        <v>21.666</v>
      </c>
      <c r="IP23" s="349">
        <v>19.887</v>
      </c>
      <c r="IQ23" s="350">
        <f t="shared" si="21"/>
        <v>21.666</v>
      </c>
      <c r="IR23" s="133"/>
      <c r="IS23" s="130"/>
    </row>
    <row r="24" spans="1:253" ht="13.5" customHeight="1">
      <c r="A24" s="911" t="s">
        <v>3339</v>
      </c>
      <c r="B24" s="912" t="s">
        <v>1584</v>
      </c>
      <c r="C24" s="906">
        <v>17.911</v>
      </c>
      <c r="D24" s="906">
        <v>17.331</v>
      </c>
      <c r="E24" s="907">
        <v>17.911</v>
      </c>
      <c r="O24" s="920" t="s">
        <v>3339</v>
      </c>
      <c r="P24" s="914" t="s">
        <v>2879</v>
      </c>
      <c r="Q24" s="915">
        <v>18.317</v>
      </c>
      <c r="R24" s="915">
        <v>14.206</v>
      </c>
      <c r="S24" s="921">
        <f t="shared" si="0"/>
        <v>18.317</v>
      </c>
      <c r="AS24" s="469" t="s">
        <v>431</v>
      </c>
      <c r="AT24" s="306" t="s">
        <v>3270</v>
      </c>
      <c r="AU24" s="306" t="s">
        <v>3279</v>
      </c>
      <c r="AV24" s="229"/>
      <c r="AW24" s="119"/>
      <c r="BC24" s="1033" t="s">
        <v>3339</v>
      </c>
      <c r="BD24" s="1010" t="s">
        <v>1689</v>
      </c>
      <c r="BE24" s="1011" t="s">
        <v>2989</v>
      </c>
      <c r="BF24" s="1011" t="s">
        <v>2990</v>
      </c>
      <c r="BG24" s="1017" t="s">
        <v>2990</v>
      </c>
      <c r="BH24" s="1002"/>
      <c r="BI24" s="1002"/>
      <c r="BJ24" s="1002"/>
      <c r="BK24" s="1002"/>
      <c r="BL24" s="1002"/>
      <c r="BM24" s="1069" t="s">
        <v>3339</v>
      </c>
      <c r="BN24" s="890" t="s">
        <v>460</v>
      </c>
      <c r="BO24" s="1063">
        <v>1</v>
      </c>
      <c r="BP24" s="1062" t="s">
        <v>453</v>
      </c>
      <c r="BQ24" s="1070" t="s">
        <v>3161</v>
      </c>
      <c r="BR24" s="1233"/>
      <c r="BS24" s="967" t="s">
        <v>3339</v>
      </c>
      <c r="BT24" s="1013" t="s">
        <v>266</v>
      </c>
      <c r="BU24" s="1012" t="s">
        <v>3063</v>
      </c>
      <c r="BV24" s="1012" t="s">
        <v>3064</v>
      </c>
      <c r="BW24" s="1017" t="s">
        <v>3064</v>
      </c>
      <c r="BX24" s="1007"/>
      <c r="BZ24" s="130"/>
      <c r="CC24" s="1094" t="s">
        <v>3339</v>
      </c>
      <c r="CD24" s="1089" t="s">
        <v>1587</v>
      </c>
      <c r="CE24" s="1090">
        <v>15.546</v>
      </c>
      <c r="CF24" s="1090">
        <v>16.357</v>
      </c>
      <c r="CG24" s="929">
        <f t="shared" si="23"/>
        <v>16.357</v>
      </c>
      <c r="CM24" s="1033" t="s">
        <v>3339</v>
      </c>
      <c r="CN24" s="1013" t="s">
        <v>3205</v>
      </c>
      <c r="CO24" s="1103">
        <v>18.168</v>
      </c>
      <c r="CP24" s="1103">
        <v>17.447</v>
      </c>
      <c r="CQ24" s="1105">
        <v>18.168</v>
      </c>
      <c r="DA24" s="1140" t="s">
        <v>3339</v>
      </c>
      <c r="DB24" s="1108" t="s">
        <v>1689</v>
      </c>
      <c r="DC24" s="1103">
        <v>15.693</v>
      </c>
      <c r="DD24" s="1103">
        <v>15.639</v>
      </c>
      <c r="DE24" s="921">
        <f t="shared" si="25"/>
        <v>15.693</v>
      </c>
      <c r="DF24" s="133"/>
      <c r="DG24" s="130"/>
      <c r="DO24" s="1150" t="s">
        <v>3339</v>
      </c>
      <c r="DP24" s="914" t="s">
        <v>2323</v>
      </c>
      <c r="DQ24" s="915">
        <v>15.758</v>
      </c>
      <c r="DR24" s="915">
        <v>16.296</v>
      </c>
      <c r="DS24" s="649">
        <f t="shared" si="26"/>
        <v>16.296</v>
      </c>
      <c r="DT24" s="688"/>
      <c r="DU24" s="60"/>
      <c r="DV24" s="60"/>
      <c r="DW24" s="1144"/>
      <c r="DY24" s="80"/>
      <c r="EI24" s="1191" t="s">
        <v>3339</v>
      </c>
      <c r="EJ24" s="1189" t="s">
        <v>1683</v>
      </c>
      <c r="EK24" s="375" t="s">
        <v>3243</v>
      </c>
      <c r="EL24" s="375" t="s">
        <v>3243</v>
      </c>
      <c r="EM24" s="376" t="s">
        <v>3243</v>
      </c>
      <c r="ES24" s="80"/>
      <c r="ET24" s="78"/>
      <c r="EX24" s="78"/>
      <c r="EY24" s="1226" t="s">
        <v>3339</v>
      </c>
      <c r="EZ24" s="235" t="s">
        <v>261</v>
      </c>
      <c r="FA24" s="1012">
        <v>37</v>
      </c>
      <c r="FB24" s="1078" t="s">
        <v>3140</v>
      </c>
      <c r="FC24" s="228" t="s">
        <v>2476</v>
      </c>
      <c r="FE24" s="846" t="s">
        <v>3339</v>
      </c>
      <c r="FF24" s="792" t="s">
        <v>426</v>
      </c>
      <c r="FG24" s="833">
        <v>15.707</v>
      </c>
      <c r="FH24" s="833">
        <v>17.998</v>
      </c>
      <c r="FI24" s="837">
        <f t="shared" si="6"/>
        <v>17.998</v>
      </c>
      <c r="FO24" s="1239" t="s">
        <v>3339</v>
      </c>
      <c r="FP24" s="1236" t="s">
        <v>2569</v>
      </c>
      <c r="FQ24" s="412">
        <v>25</v>
      </c>
      <c r="FR24" s="1236" t="s">
        <v>2532</v>
      </c>
      <c r="FS24" s="413" t="s">
        <v>2570</v>
      </c>
      <c r="FU24" s="469" t="s">
        <v>430</v>
      </c>
      <c r="FV24" s="306" t="s">
        <v>3269</v>
      </c>
      <c r="FW24" s="306" t="s">
        <v>3277</v>
      </c>
      <c r="FX24" s="349"/>
      <c r="FY24" s="306" t="s">
        <v>3320</v>
      </c>
      <c r="FZ24" s="306"/>
      <c r="GA24" s="102"/>
      <c r="GE24" s="307" t="s">
        <v>3339</v>
      </c>
      <c r="GF24" s="306" t="s">
        <v>1683</v>
      </c>
      <c r="GG24" s="349" t="s">
        <v>3243</v>
      </c>
      <c r="GH24" s="349">
        <v>15.844</v>
      </c>
      <c r="GI24" s="350" t="s">
        <v>3243</v>
      </c>
      <c r="GK24" s="102"/>
      <c r="GO24" s="224" t="s">
        <v>3339</v>
      </c>
      <c r="GP24" s="788" t="s">
        <v>195</v>
      </c>
      <c r="GQ24" s="375" t="s">
        <v>3272</v>
      </c>
      <c r="GR24" s="375" t="s">
        <v>428</v>
      </c>
      <c r="GS24" s="375" t="s">
        <v>428</v>
      </c>
      <c r="GT24" s="375" t="s">
        <v>428</v>
      </c>
      <c r="GU24" s="375" t="s">
        <v>3286</v>
      </c>
      <c r="GV24" s="375">
        <v>14.767</v>
      </c>
      <c r="GW24" s="375">
        <v>15.789</v>
      </c>
      <c r="GX24" s="375">
        <f>MAX(GV24:GW24)</f>
        <v>15.789</v>
      </c>
      <c r="GY24" s="376">
        <f t="shared" si="14"/>
        <v>15.789</v>
      </c>
      <c r="HK24" s="846" t="s">
        <v>3339</v>
      </c>
      <c r="HL24" s="792" t="s">
        <v>317</v>
      </c>
      <c r="HM24" s="833">
        <v>16.485</v>
      </c>
      <c r="HN24" s="833">
        <v>15.863</v>
      </c>
      <c r="HO24" s="837">
        <f t="shared" si="17"/>
        <v>16.485</v>
      </c>
      <c r="HP24" s="133"/>
      <c r="HQ24" s="130"/>
      <c r="HY24" s="408" t="s">
        <v>431</v>
      </c>
      <c r="HZ24" s="1543" t="s">
        <v>3229</v>
      </c>
      <c r="IA24" s="1544"/>
      <c r="IH24" s="333"/>
      <c r="II24" s="304"/>
      <c r="IK24" s="304"/>
      <c r="IM24" s="307" t="s">
        <v>3339</v>
      </c>
      <c r="IN24" s="306" t="s">
        <v>2623</v>
      </c>
      <c r="IO24" s="349" t="s">
        <v>428</v>
      </c>
      <c r="IP24" s="349" t="s">
        <v>428</v>
      </c>
      <c r="IQ24" s="350" t="s">
        <v>3243</v>
      </c>
      <c r="IR24" s="133"/>
      <c r="IS24" s="130"/>
    </row>
    <row r="25" spans="1:253" ht="13.5" customHeight="1">
      <c r="A25" s="892" t="s">
        <v>3344</v>
      </c>
      <c r="B25" s="890" t="s">
        <v>256</v>
      </c>
      <c r="C25" s="891">
        <v>17.918</v>
      </c>
      <c r="D25" s="891">
        <v>15.982</v>
      </c>
      <c r="E25" s="893">
        <v>17.918</v>
      </c>
      <c r="O25" s="920" t="s">
        <v>3344</v>
      </c>
      <c r="P25" s="914" t="s">
        <v>1689</v>
      </c>
      <c r="Q25" s="915">
        <v>18.319</v>
      </c>
      <c r="R25" s="915">
        <v>18.632</v>
      </c>
      <c r="S25" s="921">
        <f t="shared" si="0"/>
        <v>18.632</v>
      </c>
      <c r="AS25" s="469" t="s">
        <v>432</v>
      </c>
      <c r="AT25" s="306" t="s">
        <v>3274</v>
      </c>
      <c r="AU25" s="306" t="s">
        <v>3271</v>
      </c>
      <c r="AV25" s="229"/>
      <c r="AW25" s="119"/>
      <c r="BC25" s="1033" t="s">
        <v>3344</v>
      </c>
      <c r="BD25" s="1010" t="s">
        <v>1690</v>
      </c>
      <c r="BE25" s="1011" t="s">
        <v>2991</v>
      </c>
      <c r="BF25" s="1011" t="s">
        <v>2992</v>
      </c>
      <c r="BG25" s="1017" t="s">
        <v>2992</v>
      </c>
      <c r="BH25" s="1002"/>
      <c r="BI25" s="1002"/>
      <c r="BJ25" s="1002"/>
      <c r="BK25" s="1002"/>
      <c r="BL25" s="1002"/>
      <c r="BM25" s="1069" t="s">
        <v>3344</v>
      </c>
      <c r="BN25" s="890" t="s">
        <v>2745</v>
      </c>
      <c r="BO25" s="1063">
        <v>38</v>
      </c>
      <c r="BP25" s="1014" t="s">
        <v>2706</v>
      </c>
      <c r="BQ25" s="1070" t="s">
        <v>3162</v>
      </c>
      <c r="BR25" s="1233"/>
      <c r="BS25" s="967" t="s">
        <v>3344</v>
      </c>
      <c r="BT25" s="1013" t="s">
        <v>201</v>
      </c>
      <c r="BU25" s="1012" t="s">
        <v>3065</v>
      </c>
      <c r="BV25" s="1012" t="s">
        <v>3066</v>
      </c>
      <c r="BW25" s="1017" t="s">
        <v>3065</v>
      </c>
      <c r="BX25" s="1007"/>
      <c r="BZ25" s="130"/>
      <c r="CC25" s="1094" t="s">
        <v>3344</v>
      </c>
      <c r="CD25" s="1089" t="s">
        <v>355</v>
      </c>
      <c r="CE25" s="1090">
        <v>16.251</v>
      </c>
      <c r="CF25" s="1090">
        <v>16.984</v>
      </c>
      <c r="CG25" s="929">
        <f t="shared" si="23"/>
        <v>16.984</v>
      </c>
      <c r="CM25" s="1033" t="s">
        <v>3344</v>
      </c>
      <c r="CN25" s="1013" t="s">
        <v>194</v>
      </c>
      <c r="CO25" s="1103">
        <v>17.533</v>
      </c>
      <c r="CP25" s="1103">
        <v>19.475</v>
      </c>
      <c r="CQ25" s="1105">
        <v>19.475</v>
      </c>
      <c r="DA25" s="1140" t="s">
        <v>3344</v>
      </c>
      <c r="DB25" s="1108" t="s">
        <v>198</v>
      </c>
      <c r="DC25" s="1103">
        <v>15.764</v>
      </c>
      <c r="DD25" s="1103">
        <v>13.996</v>
      </c>
      <c r="DE25" s="921">
        <f t="shared" si="25"/>
        <v>15.764</v>
      </c>
      <c r="DF25" s="133"/>
      <c r="DG25" s="130"/>
      <c r="DO25" s="1150" t="s">
        <v>3344</v>
      </c>
      <c r="DP25" s="914" t="s">
        <v>1586</v>
      </c>
      <c r="DQ25" s="915">
        <v>16.304</v>
      </c>
      <c r="DR25" s="915">
        <v>15.774</v>
      </c>
      <c r="DS25" s="649">
        <f t="shared" si="26"/>
        <v>16.304</v>
      </c>
      <c r="DT25" s="688"/>
      <c r="DU25" s="60"/>
      <c r="DV25" s="60"/>
      <c r="DW25" s="1144"/>
      <c r="DY25" s="467" t="s">
        <v>225</v>
      </c>
      <c r="DZ25" s="103"/>
      <c r="EI25" s="1191" t="s">
        <v>3344</v>
      </c>
      <c r="EJ25" s="1189" t="s">
        <v>426</v>
      </c>
      <c r="EK25" s="375" t="s">
        <v>3243</v>
      </c>
      <c r="EL25" s="375" t="s">
        <v>3243</v>
      </c>
      <c r="EM25" s="376" t="s">
        <v>3243</v>
      </c>
      <c r="ES25" s="1205" t="s">
        <v>2341</v>
      </c>
      <c r="EX25" s="78"/>
      <c r="EY25" s="1226" t="s">
        <v>3344</v>
      </c>
      <c r="EZ25" s="235" t="s">
        <v>2503</v>
      </c>
      <c r="FA25" s="1012">
        <v>31</v>
      </c>
      <c r="FB25" s="1078" t="s">
        <v>2462</v>
      </c>
      <c r="FC25" s="228" t="s">
        <v>2477</v>
      </c>
      <c r="FE25" s="846" t="s">
        <v>3344</v>
      </c>
      <c r="FF25" s="792" t="s">
        <v>317</v>
      </c>
      <c r="FG25" s="833">
        <v>16.027</v>
      </c>
      <c r="FH25" s="833">
        <v>18.914</v>
      </c>
      <c r="FI25" s="837">
        <f t="shared" si="6"/>
        <v>18.914</v>
      </c>
      <c r="FO25" s="1239" t="s">
        <v>3344</v>
      </c>
      <c r="FP25" s="1236" t="s">
        <v>2571</v>
      </c>
      <c r="FQ25" s="412">
        <v>18</v>
      </c>
      <c r="FR25" s="1236" t="s">
        <v>2565</v>
      </c>
      <c r="FS25" s="413" t="s">
        <v>2572</v>
      </c>
      <c r="FU25" s="469" t="s">
        <v>431</v>
      </c>
      <c r="FV25" s="306" t="s">
        <v>3270</v>
      </c>
      <c r="FW25" s="306" t="s">
        <v>3279</v>
      </c>
      <c r="FX25" s="349"/>
      <c r="FY25" s="306" t="s">
        <v>3295</v>
      </c>
      <c r="FZ25" s="306"/>
      <c r="GA25" s="102"/>
      <c r="GE25" s="307" t="s">
        <v>3344</v>
      </c>
      <c r="GF25" s="306" t="s">
        <v>2176</v>
      </c>
      <c r="GG25" s="349" t="s">
        <v>3243</v>
      </c>
      <c r="GH25" s="349" t="s">
        <v>3243</v>
      </c>
      <c r="GI25" s="350" t="s">
        <v>3243</v>
      </c>
      <c r="GK25" s="102"/>
      <c r="GO25" s="224" t="s">
        <v>3344</v>
      </c>
      <c r="GP25" s="788" t="s">
        <v>426</v>
      </c>
      <c r="GQ25" s="375" t="s">
        <v>3286</v>
      </c>
      <c r="GR25" s="375">
        <v>16.362</v>
      </c>
      <c r="GS25" s="375">
        <v>16.074</v>
      </c>
      <c r="GT25" s="375">
        <f>MAX(GR25:GS25)</f>
        <v>16.362</v>
      </c>
      <c r="GU25" s="375" t="s">
        <v>3272</v>
      </c>
      <c r="GV25" s="375">
        <v>15.917</v>
      </c>
      <c r="GW25" s="375">
        <v>15.454</v>
      </c>
      <c r="GX25" s="375">
        <f>MAX(GV25:GW25)</f>
        <v>15.917</v>
      </c>
      <c r="GY25" s="376">
        <f t="shared" si="14"/>
        <v>15.917</v>
      </c>
      <c r="HK25" s="873" t="s">
        <v>3344</v>
      </c>
      <c r="HL25" s="1208" t="s">
        <v>1589</v>
      </c>
      <c r="HM25" s="870">
        <v>16.797</v>
      </c>
      <c r="HN25" s="870">
        <v>14.311</v>
      </c>
      <c r="HO25" s="871">
        <f t="shared" si="17"/>
        <v>16.797</v>
      </c>
      <c r="HP25" s="133"/>
      <c r="HQ25" s="130"/>
      <c r="HY25" s="408" t="s">
        <v>432</v>
      </c>
      <c r="HZ25" s="1543" t="s">
        <v>2195</v>
      </c>
      <c r="IA25" s="1544"/>
      <c r="IB25" s="304"/>
      <c r="IH25" s="333"/>
      <c r="II25" s="304"/>
      <c r="IK25" s="304"/>
      <c r="IM25" s="307" t="s">
        <v>3344</v>
      </c>
      <c r="IN25" s="306" t="s">
        <v>256</v>
      </c>
      <c r="IO25" s="349" t="s">
        <v>428</v>
      </c>
      <c r="IP25" s="349" t="s">
        <v>428</v>
      </c>
      <c r="IQ25" s="350" t="s">
        <v>3243</v>
      </c>
      <c r="IR25" s="133"/>
      <c r="IS25" s="130"/>
    </row>
    <row r="26" spans="1:253" ht="13.5" customHeight="1">
      <c r="A26" s="892" t="s">
        <v>3345</v>
      </c>
      <c r="B26" s="890" t="s">
        <v>1696</v>
      </c>
      <c r="C26" s="891">
        <v>17.946</v>
      </c>
      <c r="D26" s="891">
        <v>16.302</v>
      </c>
      <c r="E26" s="893">
        <v>17.946</v>
      </c>
      <c r="O26" s="920" t="s">
        <v>3345</v>
      </c>
      <c r="P26" s="914" t="s">
        <v>2052</v>
      </c>
      <c r="Q26" s="915">
        <v>19.023</v>
      </c>
      <c r="R26" s="915">
        <v>19.137</v>
      </c>
      <c r="S26" s="921">
        <f t="shared" si="0"/>
        <v>19.137</v>
      </c>
      <c r="AQ26" s="998"/>
      <c r="AS26" s="469" t="s">
        <v>3272</v>
      </c>
      <c r="AT26" s="306" t="s">
        <v>3334</v>
      </c>
      <c r="AU26" s="306" t="s">
        <v>3365</v>
      </c>
      <c r="AV26" s="229"/>
      <c r="AW26" s="119"/>
      <c r="BC26" s="1033" t="s">
        <v>3345</v>
      </c>
      <c r="BD26" s="1010" t="s">
        <v>3106</v>
      </c>
      <c r="BE26" s="1011" t="s">
        <v>2993</v>
      </c>
      <c r="BF26" s="1011" t="s">
        <v>2994</v>
      </c>
      <c r="BG26" s="1017" t="s">
        <v>2993</v>
      </c>
      <c r="BH26" s="1005"/>
      <c r="BI26" s="1005"/>
      <c r="BJ26" s="1005"/>
      <c r="BK26" s="1005"/>
      <c r="BL26" s="1005"/>
      <c r="BM26" s="1069" t="s">
        <v>3345</v>
      </c>
      <c r="BN26" s="890" t="s">
        <v>3125</v>
      </c>
      <c r="BO26" s="1063">
        <v>7</v>
      </c>
      <c r="BP26" s="1062" t="s">
        <v>3136</v>
      </c>
      <c r="BQ26" s="1070" t="s">
        <v>3163</v>
      </c>
      <c r="BR26" s="1233"/>
      <c r="BS26" s="942" t="s">
        <v>3345</v>
      </c>
      <c r="BT26" s="1052" t="s">
        <v>208</v>
      </c>
      <c r="BU26" s="1053" t="s">
        <v>3067</v>
      </c>
      <c r="BV26" s="1053" t="s">
        <v>3068</v>
      </c>
      <c r="BW26" s="1050" t="s">
        <v>3068</v>
      </c>
      <c r="BX26" s="1007"/>
      <c r="BZ26" s="130"/>
      <c r="CC26" s="1094" t="s">
        <v>3345</v>
      </c>
      <c r="CD26" s="1089" t="s">
        <v>1690</v>
      </c>
      <c r="CE26" s="1090">
        <v>18.154</v>
      </c>
      <c r="CF26" s="1090">
        <v>16.038</v>
      </c>
      <c r="CG26" s="929">
        <f t="shared" si="23"/>
        <v>18.154</v>
      </c>
      <c r="CM26" s="1033" t="s">
        <v>3345</v>
      </c>
      <c r="CN26" s="1013" t="s">
        <v>1593</v>
      </c>
      <c r="CO26" s="1103">
        <v>19.668</v>
      </c>
      <c r="CP26" s="1103">
        <v>19.233</v>
      </c>
      <c r="CQ26" s="1105">
        <v>19.668</v>
      </c>
      <c r="DA26" s="1140" t="s">
        <v>3345</v>
      </c>
      <c r="DB26" s="1108" t="s">
        <v>317</v>
      </c>
      <c r="DC26" s="1103">
        <v>14.064</v>
      </c>
      <c r="DD26" s="1103">
        <v>15.91</v>
      </c>
      <c r="DE26" s="921">
        <f t="shared" si="25"/>
        <v>15.91</v>
      </c>
      <c r="DF26" s="133"/>
      <c r="DG26" s="130"/>
      <c r="DO26" s="1150" t="s">
        <v>3345</v>
      </c>
      <c r="DP26" s="914" t="s">
        <v>201</v>
      </c>
      <c r="DQ26" s="915">
        <v>15.469</v>
      </c>
      <c r="DR26" s="915">
        <v>16.409</v>
      </c>
      <c r="DS26" s="649">
        <f t="shared" si="26"/>
        <v>16.409</v>
      </c>
      <c r="DT26" s="688"/>
      <c r="DU26" s="60"/>
      <c r="DV26" s="60"/>
      <c r="DW26" s="1144"/>
      <c r="DY26" s="469" t="s">
        <v>430</v>
      </c>
      <c r="DZ26" s="306" t="s">
        <v>3277</v>
      </c>
      <c r="EI26" s="1191" t="s">
        <v>3345</v>
      </c>
      <c r="EJ26" s="1189" t="s">
        <v>1573</v>
      </c>
      <c r="EK26" s="375" t="s">
        <v>3243</v>
      </c>
      <c r="EL26" s="375" t="s">
        <v>3243</v>
      </c>
      <c r="EM26" s="376" t="s">
        <v>3243</v>
      </c>
      <c r="ES26" s="142" t="s">
        <v>430</v>
      </c>
      <c r="ET26" s="1148" t="s">
        <v>2414</v>
      </c>
      <c r="EX26" s="78"/>
      <c r="EY26" s="1226" t="s">
        <v>3345</v>
      </c>
      <c r="EZ26" s="235" t="s">
        <v>2772</v>
      </c>
      <c r="FA26" s="1012">
        <v>2</v>
      </c>
      <c r="FB26" s="235" t="s">
        <v>2773</v>
      </c>
      <c r="FC26" s="228" t="s">
        <v>2478</v>
      </c>
      <c r="FE26" s="846" t="s">
        <v>3345</v>
      </c>
      <c r="FF26" s="792" t="s">
        <v>1689</v>
      </c>
      <c r="FG26" s="833">
        <v>19.289</v>
      </c>
      <c r="FH26" s="833">
        <v>18.98</v>
      </c>
      <c r="FI26" s="837">
        <f t="shared" si="6"/>
        <v>19.289</v>
      </c>
      <c r="FO26" s="1239" t="s">
        <v>3345</v>
      </c>
      <c r="FP26" s="1236" t="s">
        <v>2573</v>
      </c>
      <c r="FQ26" s="412">
        <v>11</v>
      </c>
      <c r="FR26" s="1236" t="s">
        <v>2565</v>
      </c>
      <c r="FS26" s="413" t="s">
        <v>2574</v>
      </c>
      <c r="FU26" s="469" t="s">
        <v>432</v>
      </c>
      <c r="FV26" s="306" t="s">
        <v>3271</v>
      </c>
      <c r="FW26" s="306" t="s">
        <v>3274</v>
      </c>
      <c r="FX26" s="349"/>
      <c r="FY26" s="306" t="s">
        <v>3281</v>
      </c>
      <c r="FZ26" s="306"/>
      <c r="GA26" s="102"/>
      <c r="GE26" s="307" t="s">
        <v>3345</v>
      </c>
      <c r="GF26" s="306" t="s">
        <v>1940</v>
      </c>
      <c r="GG26" s="349" t="s">
        <v>3243</v>
      </c>
      <c r="GH26" s="349" t="s">
        <v>3243</v>
      </c>
      <c r="GI26" s="350" t="s">
        <v>3243</v>
      </c>
      <c r="GK26" s="102"/>
      <c r="GO26" s="1246" t="s">
        <v>3345</v>
      </c>
      <c r="GP26" s="801" t="s">
        <v>1584</v>
      </c>
      <c r="GQ26" s="1200" t="s">
        <v>3272</v>
      </c>
      <c r="GR26" s="1200">
        <v>15.901</v>
      </c>
      <c r="GS26" s="1200">
        <v>16.007</v>
      </c>
      <c r="GT26" s="1200">
        <f>MAX(GR26:GS26)</f>
        <v>16.007</v>
      </c>
      <c r="GU26" s="1200" t="s">
        <v>3286</v>
      </c>
      <c r="GV26" s="1200" t="s">
        <v>42</v>
      </c>
      <c r="GW26" s="1200" t="s">
        <v>42</v>
      </c>
      <c r="GX26" s="1200" t="s">
        <v>42</v>
      </c>
      <c r="GY26" s="1201">
        <f t="shared" si="14"/>
        <v>16.007</v>
      </c>
      <c r="HK26" s="846" t="s">
        <v>3345</v>
      </c>
      <c r="HL26" s="792" t="s">
        <v>201</v>
      </c>
      <c r="HM26" s="833">
        <v>15.395</v>
      </c>
      <c r="HN26" s="833">
        <v>17.035</v>
      </c>
      <c r="HO26" s="837">
        <f t="shared" si="17"/>
        <v>17.035</v>
      </c>
      <c r="HP26" s="133"/>
      <c r="HQ26" s="130"/>
      <c r="HY26" s="408" t="s">
        <v>3272</v>
      </c>
      <c r="HZ26" s="1543" t="s">
        <v>2073</v>
      </c>
      <c r="IA26" s="1544"/>
      <c r="IB26" s="304"/>
      <c r="IH26" s="333"/>
      <c r="II26" s="304"/>
      <c r="IK26" s="304"/>
      <c r="IM26" s="307" t="s">
        <v>3345</v>
      </c>
      <c r="IN26" s="306" t="s">
        <v>2051</v>
      </c>
      <c r="IO26" s="349" t="s">
        <v>428</v>
      </c>
      <c r="IP26" s="349" t="s">
        <v>428</v>
      </c>
      <c r="IQ26" s="350" t="s">
        <v>3243</v>
      </c>
      <c r="IR26" s="133"/>
      <c r="IS26" s="130"/>
    </row>
    <row r="27" spans="1:253" ht="13.5" customHeight="1" thickBot="1">
      <c r="A27" s="892" t="s">
        <v>3340</v>
      </c>
      <c r="B27" s="890" t="s">
        <v>1684</v>
      </c>
      <c r="C27" s="891">
        <v>18.523</v>
      </c>
      <c r="D27" s="891">
        <v>14.058</v>
      </c>
      <c r="E27" s="893">
        <v>18.523</v>
      </c>
      <c r="O27" s="920" t="s">
        <v>3340</v>
      </c>
      <c r="P27" s="914" t="s">
        <v>1587</v>
      </c>
      <c r="Q27" s="915">
        <v>18.211</v>
      </c>
      <c r="R27" s="915">
        <v>19.524</v>
      </c>
      <c r="S27" s="921">
        <f t="shared" si="0"/>
        <v>19.524</v>
      </c>
      <c r="AS27" s="469" t="s">
        <v>433</v>
      </c>
      <c r="AT27" s="306" t="s">
        <v>3283</v>
      </c>
      <c r="AU27" s="306" t="s">
        <v>3280</v>
      </c>
      <c r="AV27" s="229"/>
      <c r="AW27" s="119"/>
      <c r="BC27" s="1033" t="s">
        <v>3340</v>
      </c>
      <c r="BD27" s="1010" t="s">
        <v>2052</v>
      </c>
      <c r="BE27" s="1011" t="s">
        <v>2995</v>
      </c>
      <c r="BF27" s="1011" t="s">
        <v>2996</v>
      </c>
      <c r="BG27" s="1017" t="s">
        <v>2995</v>
      </c>
      <c r="BH27" s="1005"/>
      <c r="BI27" s="1005"/>
      <c r="BJ27" s="1005"/>
      <c r="BK27" s="1005"/>
      <c r="BL27" s="1005"/>
      <c r="BM27" s="1069" t="s">
        <v>3340</v>
      </c>
      <c r="BN27" s="890" t="s">
        <v>2777</v>
      </c>
      <c r="BO27" s="1063">
        <v>54</v>
      </c>
      <c r="BP27" s="1062" t="s">
        <v>2778</v>
      </c>
      <c r="BQ27" s="1070" t="s">
        <v>3164</v>
      </c>
      <c r="BR27" s="1233"/>
      <c r="BS27" s="967" t="s">
        <v>3340</v>
      </c>
      <c r="BT27" s="1014" t="s">
        <v>1626</v>
      </c>
      <c r="BU27" s="1012" t="s">
        <v>2976</v>
      </c>
      <c r="BV27" s="1012" t="s">
        <v>3069</v>
      </c>
      <c r="BW27" s="1017" t="s">
        <v>3069</v>
      </c>
      <c r="BX27" s="1007"/>
      <c r="BZ27" s="130"/>
      <c r="CC27" s="1094" t="s">
        <v>3340</v>
      </c>
      <c r="CD27" s="1089" t="s">
        <v>1687</v>
      </c>
      <c r="CE27" s="1090">
        <v>19.235</v>
      </c>
      <c r="CF27" s="1090">
        <v>15.339</v>
      </c>
      <c r="CG27" s="929">
        <f t="shared" si="23"/>
        <v>19.235</v>
      </c>
      <c r="CM27" s="1033" t="s">
        <v>3340</v>
      </c>
      <c r="CN27" s="1013" t="s">
        <v>347</v>
      </c>
      <c r="CO27" s="1103">
        <v>19.869</v>
      </c>
      <c r="CP27" s="1103">
        <v>20.05</v>
      </c>
      <c r="CQ27" s="1105">
        <v>20.05</v>
      </c>
      <c r="DA27" s="1140" t="s">
        <v>3340</v>
      </c>
      <c r="DB27" s="1108" t="s">
        <v>426</v>
      </c>
      <c r="DC27" s="1103">
        <v>15.945</v>
      </c>
      <c r="DD27" s="1103">
        <v>15.754</v>
      </c>
      <c r="DE27" s="921">
        <f t="shared" si="25"/>
        <v>15.945</v>
      </c>
      <c r="DF27" s="133"/>
      <c r="DG27" s="130"/>
      <c r="DO27" s="1150" t="s">
        <v>3340</v>
      </c>
      <c r="DP27" s="914" t="s">
        <v>1585</v>
      </c>
      <c r="DQ27" s="915">
        <v>16.504</v>
      </c>
      <c r="DR27" s="915">
        <v>15.894</v>
      </c>
      <c r="DS27" s="649">
        <f t="shared" si="26"/>
        <v>16.504</v>
      </c>
      <c r="DT27" s="688"/>
      <c r="DU27" s="60"/>
      <c r="DV27" s="60"/>
      <c r="DY27" s="469" t="s">
        <v>431</v>
      </c>
      <c r="DZ27" s="306" t="s">
        <v>3279</v>
      </c>
      <c r="EI27" s="1191" t="s">
        <v>3340</v>
      </c>
      <c r="EJ27" s="1189" t="s">
        <v>256</v>
      </c>
      <c r="EK27" s="375" t="s">
        <v>3243</v>
      </c>
      <c r="EL27" s="375" t="s">
        <v>3243</v>
      </c>
      <c r="EM27" s="376" t="s">
        <v>3243</v>
      </c>
      <c r="ES27" s="142" t="s">
        <v>431</v>
      </c>
      <c r="ET27" s="1148" t="s">
        <v>2415</v>
      </c>
      <c r="EX27" s="78"/>
      <c r="EY27" s="1226" t="s">
        <v>3340</v>
      </c>
      <c r="EZ27" s="235" t="s">
        <v>2504</v>
      </c>
      <c r="FA27" s="1012">
        <v>32</v>
      </c>
      <c r="FB27" s="1078" t="s">
        <v>2462</v>
      </c>
      <c r="FC27" s="228" t="s">
        <v>2479</v>
      </c>
      <c r="FE27" s="846" t="s">
        <v>3340</v>
      </c>
      <c r="FF27" s="792" t="s">
        <v>2055</v>
      </c>
      <c r="FG27" s="833">
        <v>18.888</v>
      </c>
      <c r="FH27" s="833">
        <v>22.395</v>
      </c>
      <c r="FI27" s="837">
        <f t="shared" si="6"/>
        <v>22.395</v>
      </c>
      <c r="FO27" s="1240" t="s">
        <v>3340</v>
      </c>
      <c r="FP27" s="1241" t="s">
        <v>2575</v>
      </c>
      <c r="FQ27" s="532">
        <v>20</v>
      </c>
      <c r="FR27" s="1241" t="s">
        <v>2532</v>
      </c>
      <c r="FS27" s="490" t="s">
        <v>3243</v>
      </c>
      <c r="FU27" s="469" t="s">
        <v>3272</v>
      </c>
      <c r="FV27" s="306" t="s">
        <v>3317</v>
      </c>
      <c r="FW27" s="306" t="s">
        <v>3334</v>
      </c>
      <c r="FX27" s="349"/>
      <c r="FY27" s="306" t="s">
        <v>29</v>
      </c>
      <c r="FZ27" s="306"/>
      <c r="GA27" s="102"/>
      <c r="GE27" s="307" t="s">
        <v>3340</v>
      </c>
      <c r="GF27" s="306" t="s">
        <v>1626</v>
      </c>
      <c r="GG27" s="349" t="s">
        <v>3243</v>
      </c>
      <c r="GH27" s="349" t="s">
        <v>3243</v>
      </c>
      <c r="GI27" s="350" t="s">
        <v>3243</v>
      </c>
      <c r="GK27" s="102"/>
      <c r="GO27" s="224" t="s">
        <v>3340</v>
      </c>
      <c r="GP27" s="788" t="s">
        <v>1587</v>
      </c>
      <c r="GQ27" s="375" t="s">
        <v>3286</v>
      </c>
      <c r="GR27" s="375">
        <v>15.072</v>
      </c>
      <c r="GS27" s="375">
        <v>16.063</v>
      </c>
      <c r="GT27" s="375">
        <f>MAX(GR27:GS27)</f>
        <v>16.063</v>
      </c>
      <c r="GU27" s="375" t="s">
        <v>3272</v>
      </c>
      <c r="GV27" s="375" t="s">
        <v>42</v>
      </c>
      <c r="GW27" s="375" t="s">
        <v>42</v>
      </c>
      <c r="GX27" s="375" t="s">
        <v>42</v>
      </c>
      <c r="GY27" s="376">
        <f t="shared" si="14"/>
        <v>16.063</v>
      </c>
      <c r="HK27" s="846" t="s">
        <v>3340</v>
      </c>
      <c r="HL27" s="792" t="s">
        <v>1940</v>
      </c>
      <c r="HM27" s="833">
        <v>18.036</v>
      </c>
      <c r="HN27" s="833">
        <v>14.497</v>
      </c>
      <c r="HO27" s="837">
        <f t="shared" si="17"/>
        <v>18.036</v>
      </c>
      <c r="HP27" s="133"/>
      <c r="HQ27" s="130"/>
      <c r="HY27" s="408" t="s">
        <v>433</v>
      </c>
      <c r="HZ27" s="1543" t="s">
        <v>3319</v>
      </c>
      <c r="IA27" s="1544"/>
      <c r="IB27" s="304"/>
      <c r="IH27" s="333"/>
      <c r="II27" s="304"/>
      <c r="IK27" s="304"/>
      <c r="IM27" s="307" t="s">
        <v>3340</v>
      </c>
      <c r="IN27" s="306" t="s">
        <v>1575</v>
      </c>
      <c r="IO27" s="349" t="s">
        <v>428</v>
      </c>
      <c r="IP27" s="349" t="s">
        <v>428</v>
      </c>
      <c r="IQ27" s="350" t="s">
        <v>3243</v>
      </c>
      <c r="IR27" s="133"/>
      <c r="IS27" s="130"/>
    </row>
    <row r="28" spans="1:253" ht="13.5" customHeight="1" thickBot="1">
      <c r="A28" s="892" t="s">
        <v>3341</v>
      </c>
      <c r="B28" s="890" t="s">
        <v>2172</v>
      </c>
      <c r="C28" s="891">
        <v>19.613</v>
      </c>
      <c r="D28" s="891">
        <v>16.274</v>
      </c>
      <c r="E28" s="893">
        <v>19.613</v>
      </c>
      <c r="O28" s="920" t="s">
        <v>3341</v>
      </c>
      <c r="P28" s="914" t="s">
        <v>2063</v>
      </c>
      <c r="Q28" s="915">
        <v>20.193</v>
      </c>
      <c r="R28" s="915">
        <v>19.835</v>
      </c>
      <c r="S28" s="921">
        <f t="shared" si="0"/>
        <v>20.193</v>
      </c>
      <c r="AS28" s="469" t="s">
        <v>434</v>
      </c>
      <c r="AT28" s="306" t="s">
        <v>3275</v>
      </c>
      <c r="AU28" s="306" t="s">
        <v>28</v>
      </c>
      <c r="AV28" s="229"/>
      <c r="AW28" s="119"/>
      <c r="BC28" s="1033" t="s">
        <v>3341</v>
      </c>
      <c r="BD28" s="1010" t="s">
        <v>2226</v>
      </c>
      <c r="BE28" s="1011" t="s">
        <v>2285</v>
      </c>
      <c r="BF28" s="1011" t="s">
        <v>2997</v>
      </c>
      <c r="BG28" s="1017" t="s">
        <v>2997</v>
      </c>
      <c r="BH28" s="1005"/>
      <c r="BI28" s="1005"/>
      <c r="BJ28" s="1005"/>
      <c r="BK28" s="1005"/>
      <c r="BL28" s="1005"/>
      <c r="BM28" s="1069" t="s">
        <v>3341</v>
      </c>
      <c r="BN28" s="890" t="s">
        <v>3376</v>
      </c>
      <c r="BO28" s="1063">
        <v>8</v>
      </c>
      <c r="BP28" s="1062" t="s">
        <v>3374</v>
      </c>
      <c r="BQ28" s="1070" t="s">
        <v>3165</v>
      </c>
      <c r="BR28" s="1233"/>
      <c r="BS28" s="967" t="s">
        <v>3341</v>
      </c>
      <c r="BT28" s="1014" t="s">
        <v>2214</v>
      </c>
      <c r="BU28" s="1012" t="s">
        <v>3070</v>
      </c>
      <c r="BV28" s="1012" t="s">
        <v>3071</v>
      </c>
      <c r="BW28" s="1017" t="s">
        <v>3071</v>
      </c>
      <c r="BX28" s="1007"/>
      <c r="BZ28" s="130"/>
      <c r="CC28" s="1094" t="s">
        <v>3341</v>
      </c>
      <c r="CD28" s="1089" t="s">
        <v>2887</v>
      </c>
      <c r="CE28" s="1090">
        <v>20.082</v>
      </c>
      <c r="CF28" s="1090">
        <v>19.621</v>
      </c>
      <c r="CG28" s="929">
        <f t="shared" si="23"/>
        <v>20.082</v>
      </c>
      <c r="CM28" s="1033" t="s">
        <v>3341</v>
      </c>
      <c r="CN28" s="1013" t="s">
        <v>227</v>
      </c>
      <c r="CO28" s="1103">
        <v>20.533</v>
      </c>
      <c r="CP28" s="1103">
        <v>20.656</v>
      </c>
      <c r="CQ28" s="1105">
        <v>20.656</v>
      </c>
      <c r="DA28" s="1140" t="s">
        <v>3341</v>
      </c>
      <c r="DB28" s="1108" t="s">
        <v>1692</v>
      </c>
      <c r="DC28" s="1103">
        <v>16.011</v>
      </c>
      <c r="DD28" s="1103">
        <v>14.183</v>
      </c>
      <c r="DE28" s="921">
        <f t="shared" si="25"/>
        <v>16.011</v>
      </c>
      <c r="DF28" s="133"/>
      <c r="DG28" s="130"/>
      <c r="DO28" s="1150" t="s">
        <v>3341</v>
      </c>
      <c r="DP28" s="914" t="s">
        <v>425</v>
      </c>
      <c r="DQ28" s="915">
        <v>17.419</v>
      </c>
      <c r="DR28" s="915">
        <v>17.632</v>
      </c>
      <c r="DS28" s="649">
        <f t="shared" si="26"/>
        <v>17.632</v>
      </c>
      <c r="DT28" s="688"/>
      <c r="DU28" s="60"/>
      <c r="DV28" s="60"/>
      <c r="DY28" s="469" t="s">
        <v>432</v>
      </c>
      <c r="DZ28" s="306" t="s">
        <v>3282</v>
      </c>
      <c r="EI28" s="1192" t="s">
        <v>3341</v>
      </c>
      <c r="EJ28" s="1193" t="s">
        <v>1690</v>
      </c>
      <c r="EK28" s="378" t="s">
        <v>3243</v>
      </c>
      <c r="EL28" s="378" t="s">
        <v>3243</v>
      </c>
      <c r="EM28" s="379" t="s">
        <v>3243</v>
      </c>
      <c r="ES28" s="142" t="s">
        <v>432</v>
      </c>
      <c r="ET28" s="1148" t="s">
        <v>3297</v>
      </c>
      <c r="EX28" s="78"/>
      <c r="EY28" s="1226" t="s">
        <v>3341</v>
      </c>
      <c r="EZ28" s="235" t="s">
        <v>2505</v>
      </c>
      <c r="FA28" s="1012">
        <v>29</v>
      </c>
      <c r="FB28" s="1078" t="s">
        <v>2463</v>
      </c>
      <c r="FC28" s="228" t="s">
        <v>2480</v>
      </c>
      <c r="FE28" s="846" t="s">
        <v>3341</v>
      </c>
      <c r="FF28" s="792" t="s">
        <v>2189</v>
      </c>
      <c r="FG28" s="833">
        <v>23.631</v>
      </c>
      <c r="FH28" s="833">
        <v>14.699</v>
      </c>
      <c r="FI28" s="837">
        <f t="shared" si="6"/>
        <v>23.631</v>
      </c>
      <c r="FQ28" s="1004"/>
      <c r="FU28" s="469" t="s">
        <v>433</v>
      </c>
      <c r="FV28" s="306" t="s">
        <v>3280</v>
      </c>
      <c r="FW28" s="306" t="s">
        <v>3280</v>
      </c>
      <c r="FX28" s="349"/>
      <c r="FY28" s="306" t="s">
        <v>3298</v>
      </c>
      <c r="FZ28" s="306"/>
      <c r="GA28" s="102"/>
      <c r="GE28" s="309" t="s">
        <v>3341</v>
      </c>
      <c r="GF28" s="310" t="s">
        <v>1668</v>
      </c>
      <c r="GG28" s="354">
        <v>15.464</v>
      </c>
      <c r="GH28" s="354">
        <v>15.025</v>
      </c>
      <c r="GI28" s="356" t="s">
        <v>3243</v>
      </c>
      <c r="GK28" s="102"/>
      <c r="GO28" s="224" t="s">
        <v>3341</v>
      </c>
      <c r="GP28" s="788" t="s">
        <v>1586</v>
      </c>
      <c r="GQ28" s="375" t="s">
        <v>3286</v>
      </c>
      <c r="GR28" s="375" t="s">
        <v>428</v>
      </c>
      <c r="GS28" s="375" t="s">
        <v>428</v>
      </c>
      <c r="GT28" s="375" t="s">
        <v>428</v>
      </c>
      <c r="GU28" s="375" t="s">
        <v>3272</v>
      </c>
      <c r="GV28" s="375">
        <v>15.654</v>
      </c>
      <c r="GW28" s="375">
        <v>16.354</v>
      </c>
      <c r="GX28" s="375">
        <f>MAX(GV28:GW28)</f>
        <v>16.354</v>
      </c>
      <c r="GY28" s="376">
        <f t="shared" si="14"/>
        <v>16.354</v>
      </c>
      <c r="HK28" s="846" t="s">
        <v>3341</v>
      </c>
      <c r="HL28" s="792" t="s">
        <v>1587</v>
      </c>
      <c r="HM28" s="833">
        <v>15.907</v>
      </c>
      <c r="HN28" s="833">
        <v>19.831</v>
      </c>
      <c r="HO28" s="837">
        <f t="shared" si="17"/>
        <v>19.831</v>
      </c>
      <c r="HP28" s="133"/>
      <c r="HQ28" s="130"/>
      <c r="HY28" s="408" t="s">
        <v>434</v>
      </c>
      <c r="HZ28" s="1543" t="s">
        <v>3343</v>
      </c>
      <c r="IA28" s="1544"/>
      <c r="IB28" s="304"/>
      <c r="IH28" s="333"/>
      <c r="II28" s="304"/>
      <c r="IK28" s="304"/>
      <c r="IM28" s="307" t="s">
        <v>3341</v>
      </c>
      <c r="IN28" s="306" t="s">
        <v>2879</v>
      </c>
      <c r="IO28" s="349" t="s">
        <v>428</v>
      </c>
      <c r="IP28" s="349" t="s">
        <v>428</v>
      </c>
      <c r="IQ28" s="350" t="s">
        <v>3243</v>
      </c>
      <c r="IR28" s="133"/>
      <c r="IS28" s="130"/>
    </row>
    <row r="29" spans="1:253" ht="13.5" customHeight="1" thickBot="1">
      <c r="A29" s="892" t="s">
        <v>3346</v>
      </c>
      <c r="B29" s="890" t="s">
        <v>2866</v>
      </c>
      <c r="C29" s="891">
        <v>17.731</v>
      </c>
      <c r="D29" s="891">
        <v>21.32</v>
      </c>
      <c r="E29" s="893">
        <v>21.32</v>
      </c>
      <c r="O29" s="920" t="s">
        <v>3346</v>
      </c>
      <c r="P29" s="914" t="s">
        <v>2056</v>
      </c>
      <c r="Q29" s="915">
        <v>20.278</v>
      </c>
      <c r="R29" s="915">
        <v>20.115</v>
      </c>
      <c r="S29" s="921">
        <f t="shared" si="0"/>
        <v>20.278</v>
      </c>
      <c r="AS29" s="469" t="s">
        <v>435</v>
      </c>
      <c r="AT29" s="306" t="s">
        <v>3276</v>
      </c>
      <c r="AU29" s="306" t="s">
        <v>3278</v>
      </c>
      <c r="AV29" s="229"/>
      <c r="AW29" s="119"/>
      <c r="BC29" s="1033" t="s">
        <v>3346</v>
      </c>
      <c r="BD29" s="1010" t="s">
        <v>1572</v>
      </c>
      <c r="BE29" s="1015" t="s">
        <v>2998</v>
      </c>
      <c r="BF29" s="1011" t="s">
        <v>2999</v>
      </c>
      <c r="BG29" s="1017" t="s">
        <v>2999</v>
      </c>
      <c r="BH29" s="1005"/>
      <c r="BI29" s="1005"/>
      <c r="BJ29" s="1005"/>
      <c r="BK29" s="1005"/>
      <c r="BL29" s="1005"/>
      <c r="BM29" s="1069" t="s">
        <v>3346</v>
      </c>
      <c r="BN29" s="890" t="s">
        <v>459</v>
      </c>
      <c r="BO29" s="1063">
        <v>49</v>
      </c>
      <c r="BP29" s="1062" t="s">
        <v>455</v>
      </c>
      <c r="BQ29" s="1070" t="s">
        <v>3166</v>
      </c>
      <c r="BR29" s="1233"/>
      <c r="BS29" s="967" t="s">
        <v>3346</v>
      </c>
      <c r="BT29" s="1014" t="s">
        <v>2177</v>
      </c>
      <c r="BU29" s="1012" t="s">
        <v>3072</v>
      </c>
      <c r="BV29" s="1012" t="s">
        <v>3073</v>
      </c>
      <c r="BW29" s="1017" t="s">
        <v>3073</v>
      </c>
      <c r="BX29" s="1007"/>
      <c r="BZ29" s="130"/>
      <c r="CC29" s="1095" t="s">
        <v>3346</v>
      </c>
      <c r="CD29" s="1091" t="s">
        <v>208</v>
      </c>
      <c r="CE29" s="1092" t="s">
        <v>428</v>
      </c>
      <c r="CF29" s="934" t="s">
        <v>428</v>
      </c>
      <c r="CG29" s="1096" t="s">
        <v>3243</v>
      </c>
      <c r="CM29" s="1033" t="s">
        <v>3346</v>
      </c>
      <c r="CN29" s="1013" t="s">
        <v>1569</v>
      </c>
      <c r="CO29" s="1103">
        <v>18.839</v>
      </c>
      <c r="CP29" s="1103">
        <v>21.833</v>
      </c>
      <c r="CQ29" s="1105">
        <v>21.833</v>
      </c>
      <c r="DA29" s="1140" t="s">
        <v>3346</v>
      </c>
      <c r="DB29" s="1108" t="s">
        <v>1691</v>
      </c>
      <c r="DC29" s="1103">
        <v>16.151</v>
      </c>
      <c r="DD29" s="1103">
        <v>14.927</v>
      </c>
      <c r="DE29" s="921">
        <f t="shared" si="25"/>
        <v>16.151</v>
      </c>
      <c r="DF29" s="133"/>
      <c r="DG29" s="130"/>
      <c r="DO29" s="1150" t="s">
        <v>3346</v>
      </c>
      <c r="DP29" s="914" t="s">
        <v>1940</v>
      </c>
      <c r="DQ29" s="915">
        <v>17.772</v>
      </c>
      <c r="DR29" s="915">
        <v>13.929</v>
      </c>
      <c r="DS29" s="649">
        <f t="shared" si="26"/>
        <v>17.772</v>
      </c>
      <c r="DT29" s="688"/>
      <c r="DU29" s="60"/>
      <c r="DV29" s="60"/>
      <c r="DW29" s="1144"/>
      <c r="DY29" s="469" t="s">
        <v>3272</v>
      </c>
      <c r="DZ29" s="306" t="s">
        <v>3334</v>
      </c>
      <c r="ES29" s="142" t="s">
        <v>3272</v>
      </c>
      <c r="ET29" s="1206" t="s">
        <v>2385</v>
      </c>
      <c r="EX29" s="78"/>
      <c r="EY29" s="1226" t="s">
        <v>3346</v>
      </c>
      <c r="EZ29" s="235" t="s">
        <v>2506</v>
      </c>
      <c r="FA29" s="1012">
        <v>20</v>
      </c>
      <c r="FB29" s="1078" t="s">
        <v>2460</v>
      </c>
      <c r="FC29" s="228" t="s">
        <v>2481</v>
      </c>
      <c r="FE29" s="846" t="s">
        <v>3346</v>
      </c>
      <c r="FF29" s="792" t="s">
        <v>1590</v>
      </c>
      <c r="FG29" s="833" t="s">
        <v>3243</v>
      </c>
      <c r="FH29" s="833" t="s">
        <v>3243</v>
      </c>
      <c r="FI29" s="837" t="s">
        <v>3243</v>
      </c>
      <c r="FU29" s="469" t="s">
        <v>434</v>
      </c>
      <c r="FV29" s="306" t="s">
        <v>3275</v>
      </c>
      <c r="FW29" s="306" t="s">
        <v>3275</v>
      </c>
      <c r="FX29" s="349"/>
      <c r="FY29" s="306" t="s">
        <v>3316</v>
      </c>
      <c r="FZ29" s="306"/>
      <c r="GA29" s="102"/>
      <c r="GO29" s="224" t="s">
        <v>3346</v>
      </c>
      <c r="GP29" s="788" t="s">
        <v>1694</v>
      </c>
      <c r="GQ29" s="375" t="s">
        <v>3272</v>
      </c>
      <c r="GR29" s="375" t="s">
        <v>42</v>
      </c>
      <c r="GS29" s="375" t="s">
        <v>42</v>
      </c>
      <c r="GT29" s="375" t="s">
        <v>42</v>
      </c>
      <c r="GU29" s="375" t="s">
        <v>3286</v>
      </c>
      <c r="GV29" s="375">
        <v>13.873</v>
      </c>
      <c r="GW29" s="375">
        <v>16.462</v>
      </c>
      <c r="GX29" s="375">
        <f>MAX(GV29:GW29)</f>
        <v>16.462</v>
      </c>
      <c r="GY29" s="376">
        <f t="shared" si="14"/>
        <v>16.462</v>
      </c>
      <c r="HK29" s="846" t="s">
        <v>3346</v>
      </c>
      <c r="HL29" s="792" t="s">
        <v>426</v>
      </c>
      <c r="HM29" s="833">
        <v>23.047</v>
      </c>
      <c r="HN29" s="833">
        <v>14.493</v>
      </c>
      <c r="HO29" s="837">
        <f t="shared" si="17"/>
        <v>23.047</v>
      </c>
      <c r="HP29" s="133"/>
      <c r="HQ29" s="130"/>
      <c r="HY29" s="408" t="s">
        <v>435</v>
      </c>
      <c r="HZ29" s="1543" t="s">
        <v>2838</v>
      </c>
      <c r="IA29" s="1544"/>
      <c r="IB29" s="304"/>
      <c r="IH29" s="333"/>
      <c r="II29" s="304"/>
      <c r="IK29" s="304"/>
      <c r="IM29" s="309" t="s">
        <v>3346</v>
      </c>
      <c r="IN29" s="310" t="s">
        <v>1670</v>
      </c>
      <c r="IO29" s="354" t="s">
        <v>428</v>
      </c>
      <c r="IP29" s="354" t="s">
        <v>428</v>
      </c>
      <c r="IQ29" s="356" t="s">
        <v>3243</v>
      </c>
      <c r="IR29" s="133"/>
      <c r="IS29" s="130"/>
    </row>
    <row r="30" spans="1:253" ht="13.5" customHeight="1" thickBot="1">
      <c r="A30" s="892" t="s">
        <v>3349</v>
      </c>
      <c r="B30" s="890" t="s">
        <v>2867</v>
      </c>
      <c r="C30" s="891">
        <v>18.973</v>
      </c>
      <c r="D30" s="891">
        <v>21.656</v>
      </c>
      <c r="E30" s="893">
        <v>21.656</v>
      </c>
      <c r="O30" s="920" t="s">
        <v>3349</v>
      </c>
      <c r="P30" s="914" t="s">
        <v>2221</v>
      </c>
      <c r="Q30" s="915">
        <v>15.615</v>
      </c>
      <c r="R30" s="915">
        <v>15.176</v>
      </c>
      <c r="S30" s="717" t="s">
        <v>3243</v>
      </c>
      <c r="AW30" s="997"/>
      <c r="BC30" s="1033" t="s">
        <v>3349</v>
      </c>
      <c r="BD30" s="1010" t="s">
        <v>2172</v>
      </c>
      <c r="BE30" s="1011" t="s">
        <v>3000</v>
      </c>
      <c r="BF30" s="1011" t="s">
        <v>3001</v>
      </c>
      <c r="BG30" s="1017" t="s">
        <v>3001</v>
      </c>
      <c r="BH30" s="1005"/>
      <c r="BI30" s="1005"/>
      <c r="BJ30" s="1005"/>
      <c r="BK30" s="1005"/>
      <c r="BL30" s="1005"/>
      <c r="BM30" s="1069" t="s">
        <v>3349</v>
      </c>
      <c r="BN30" s="890" t="s">
        <v>2728</v>
      </c>
      <c r="BO30" s="1063">
        <v>35</v>
      </c>
      <c r="BP30" s="1062" t="s">
        <v>2825</v>
      </c>
      <c r="BQ30" s="1070" t="s">
        <v>3167</v>
      </c>
      <c r="BR30" s="1233"/>
      <c r="BS30" s="967" t="s">
        <v>3349</v>
      </c>
      <c r="BT30" s="1014" t="s">
        <v>1685</v>
      </c>
      <c r="BU30" s="1012" t="s">
        <v>3074</v>
      </c>
      <c r="BV30" s="1012" t="s">
        <v>3075</v>
      </c>
      <c r="BW30" s="1017" t="s">
        <v>3075</v>
      </c>
      <c r="BX30" s="1007"/>
      <c r="BZ30" s="130"/>
      <c r="CC30" s="1094" t="s">
        <v>3349</v>
      </c>
      <c r="CD30" s="1089" t="s">
        <v>256</v>
      </c>
      <c r="CE30" s="1090" t="s">
        <v>428</v>
      </c>
      <c r="CF30" s="648" t="s">
        <v>428</v>
      </c>
      <c r="CG30" s="1097" t="s">
        <v>3243</v>
      </c>
      <c r="CM30" s="1033" t="s">
        <v>3349</v>
      </c>
      <c r="CN30" s="1013" t="s">
        <v>226</v>
      </c>
      <c r="CO30" s="1103">
        <v>21.841</v>
      </c>
      <c r="CP30" s="1103">
        <v>21.963</v>
      </c>
      <c r="CQ30" s="1105">
        <v>21.963</v>
      </c>
      <c r="DA30" s="1140" t="s">
        <v>3349</v>
      </c>
      <c r="DB30" s="1108" t="s">
        <v>2176</v>
      </c>
      <c r="DC30" s="1103">
        <v>15.371</v>
      </c>
      <c r="DD30" s="1103">
        <v>16.21</v>
      </c>
      <c r="DE30" s="921">
        <f t="shared" si="25"/>
        <v>16.21</v>
      </c>
      <c r="DF30" s="133"/>
      <c r="DG30" s="130"/>
      <c r="DO30" s="1150" t="s">
        <v>3349</v>
      </c>
      <c r="DP30" s="914" t="s">
        <v>2052</v>
      </c>
      <c r="DQ30" s="915">
        <v>16.07</v>
      </c>
      <c r="DR30" s="915">
        <v>20.64</v>
      </c>
      <c r="DS30" s="649">
        <f t="shared" si="26"/>
        <v>20.64</v>
      </c>
      <c r="DT30" s="688"/>
      <c r="DU30" s="60"/>
      <c r="DV30" s="60"/>
      <c r="DW30" s="1144"/>
      <c r="DY30" s="469" t="s">
        <v>433</v>
      </c>
      <c r="DZ30" s="306" t="s">
        <v>3283</v>
      </c>
      <c r="EI30" s="1158" t="s">
        <v>2324</v>
      </c>
      <c r="EJ30" s="1186"/>
      <c r="EK30" s="1187"/>
      <c r="EL30" s="1187"/>
      <c r="EM30" s="1187"/>
      <c r="EN30" s="1186"/>
      <c r="EO30" s="1187"/>
      <c r="EP30" s="1187"/>
      <c r="EQ30" s="1188"/>
      <c r="ES30" s="142" t="s">
        <v>433</v>
      </c>
      <c r="ET30" s="1148" t="s">
        <v>2416</v>
      </c>
      <c r="EX30" s="78"/>
      <c r="EY30" s="1226" t="s">
        <v>3349</v>
      </c>
      <c r="EZ30" s="235" t="s">
        <v>3126</v>
      </c>
      <c r="FA30" s="1012">
        <v>12</v>
      </c>
      <c r="FB30" s="1078" t="s">
        <v>464</v>
      </c>
      <c r="FC30" s="228" t="s">
        <v>2482</v>
      </c>
      <c r="FE30" s="846" t="s">
        <v>3349</v>
      </c>
      <c r="FF30" s="792" t="s">
        <v>1585</v>
      </c>
      <c r="FG30" s="833" t="s">
        <v>3243</v>
      </c>
      <c r="FH30" s="833" t="s">
        <v>3243</v>
      </c>
      <c r="FI30" s="837" t="s">
        <v>3243</v>
      </c>
      <c r="FU30" s="469" t="s">
        <v>435</v>
      </c>
      <c r="FV30" s="306" t="s">
        <v>3276</v>
      </c>
      <c r="FW30" s="306" t="s">
        <v>3306</v>
      </c>
      <c r="FX30" s="349"/>
      <c r="FY30" s="306" t="s">
        <v>3296</v>
      </c>
      <c r="FZ30" s="306"/>
      <c r="GB30" s="102"/>
      <c r="GC30" s="103"/>
      <c r="GD30" s="102"/>
      <c r="GE30" s="467" t="s">
        <v>225</v>
      </c>
      <c r="GF30" s="103"/>
      <c r="GG30" s="103"/>
      <c r="GH30" s="102"/>
      <c r="GI30" s="102"/>
      <c r="GO30" s="224" t="s">
        <v>3349</v>
      </c>
      <c r="GP30" s="788" t="s">
        <v>1691</v>
      </c>
      <c r="GQ30" s="375" t="s">
        <v>3272</v>
      </c>
      <c r="GR30" s="375" t="s">
        <v>42</v>
      </c>
      <c r="GS30" s="375">
        <v>14.729</v>
      </c>
      <c r="GT30" s="375" t="s">
        <v>42</v>
      </c>
      <c r="GU30" s="375" t="s">
        <v>3286</v>
      </c>
      <c r="GV30" s="375">
        <v>16.571</v>
      </c>
      <c r="GW30" s="375">
        <v>14.575</v>
      </c>
      <c r="GX30" s="375">
        <f>MAX(GV30:GW30)</f>
        <v>16.571</v>
      </c>
      <c r="GY30" s="376">
        <f t="shared" si="14"/>
        <v>16.571</v>
      </c>
      <c r="HK30" s="846" t="s">
        <v>3349</v>
      </c>
      <c r="HL30" s="792" t="s">
        <v>1692</v>
      </c>
      <c r="HM30" s="833">
        <v>14.864</v>
      </c>
      <c r="HN30" s="833" t="s">
        <v>3243</v>
      </c>
      <c r="HO30" s="837" t="s">
        <v>3243</v>
      </c>
      <c r="HP30" s="133"/>
      <c r="HQ30" s="130"/>
      <c r="HY30" s="102"/>
      <c r="IB30" s="304"/>
      <c r="IH30" s="333"/>
      <c r="II30" s="304"/>
      <c r="IK30" s="304"/>
      <c r="IR30" s="133"/>
      <c r="IS30" s="130"/>
    </row>
    <row r="31" spans="1:253" ht="13.5" customHeight="1">
      <c r="A31" s="892" t="s">
        <v>3327</v>
      </c>
      <c r="B31" s="890" t="s">
        <v>211</v>
      </c>
      <c r="C31" s="891">
        <v>24.055</v>
      </c>
      <c r="D31" s="891">
        <v>26.135</v>
      </c>
      <c r="E31" s="893">
        <v>26.135</v>
      </c>
      <c r="O31" s="920" t="s">
        <v>3327</v>
      </c>
      <c r="P31" s="914" t="s">
        <v>1692</v>
      </c>
      <c r="Q31" s="915" t="s">
        <v>3243</v>
      </c>
      <c r="R31" s="915">
        <v>15.128</v>
      </c>
      <c r="S31" s="921" t="s">
        <v>3243</v>
      </c>
      <c r="AS31" s="37" t="s">
        <v>3470</v>
      </c>
      <c r="BC31" s="1033" t="s">
        <v>3327</v>
      </c>
      <c r="BD31" s="1010" t="s">
        <v>1573</v>
      </c>
      <c r="BE31" s="1011" t="s">
        <v>3002</v>
      </c>
      <c r="BF31" s="1011" t="s">
        <v>3003</v>
      </c>
      <c r="BG31" s="1017" t="s">
        <v>3002</v>
      </c>
      <c r="BH31" s="1005"/>
      <c r="BI31" s="1005"/>
      <c r="BJ31" s="1005"/>
      <c r="BK31" s="1005"/>
      <c r="BL31" s="1005"/>
      <c r="BM31" s="1069" t="s">
        <v>3327</v>
      </c>
      <c r="BN31" s="890" t="s">
        <v>3126</v>
      </c>
      <c r="BO31" s="1063">
        <v>56</v>
      </c>
      <c r="BP31" s="1058" t="s">
        <v>464</v>
      </c>
      <c r="BQ31" s="1070" t="s">
        <v>3168</v>
      </c>
      <c r="BR31" s="1233"/>
      <c r="BS31" s="967" t="s">
        <v>3327</v>
      </c>
      <c r="BT31" s="1013" t="s">
        <v>2212</v>
      </c>
      <c r="BU31" s="1012" t="s">
        <v>3076</v>
      </c>
      <c r="BV31" s="1012" t="s">
        <v>3077</v>
      </c>
      <c r="BW31" s="1017" t="s">
        <v>3076</v>
      </c>
      <c r="BX31" s="1007"/>
      <c r="BZ31" s="130"/>
      <c r="CC31" s="1094" t="s">
        <v>3327</v>
      </c>
      <c r="CD31" s="1089" t="s">
        <v>1692</v>
      </c>
      <c r="CE31" s="1090" t="s">
        <v>428</v>
      </c>
      <c r="CF31" s="648" t="s">
        <v>428</v>
      </c>
      <c r="CG31" s="1097" t="s">
        <v>3243</v>
      </c>
      <c r="CM31" s="1033" t="s">
        <v>3327</v>
      </c>
      <c r="CN31" s="1013" t="s">
        <v>207</v>
      </c>
      <c r="CO31" s="1103">
        <v>22.233</v>
      </c>
      <c r="CP31" s="1103">
        <v>23.08</v>
      </c>
      <c r="CQ31" s="1105">
        <v>23.08</v>
      </c>
      <c r="DA31" s="1140" t="s">
        <v>3327</v>
      </c>
      <c r="DB31" s="1108" t="s">
        <v>2214</v>
      </c>
      <c r="DC31" s="1103">
        <v>16.509</v>
      </c>
      <c r="DD31" s="1103">
        <v>16.465</v>
      </c>
      <c r="DE31" s="921">
        <f t="shared" si="25"/>
        <v>16.509</v>
      </c>
      <c r="DF31" s="133"/>
      <c r="DG31" s="130"/>
      <c r="DO31" s="1150" t="s">
        <v>3327</v>
      </c>
      <c r="DP31" s="914" t="s">
        <v>1691</v>
      </c>
      <c r="DQ31" s="915">
        <v>21.912</v>
      </c>
      <c r="DR31" s="915">
        <v>21.538</v>
      </c>
      <c r="DS31" s="649">
        <f t="shared" si="26"/>
        <v>21.912</v>
      </c>
      <c r="DT31" s="688"/>
      <c r="DU31" s="60"/>
      <c r="DV31" s="60"/>
      <c r="DW31" s="1144"/>
      <c r="DY31" s="469" t="s">
        <v>434</v>
      </c>
      <c r="DZ31" s="306" t="s">
        <v>3275</v>
      </c>
      <c r="EI31" s="712" t="s">
        <v>3258</v>
      </c>
      <c r="EJ31" s="918"/>
      <c r="EK31" s="966" t="s">
        <v>434</v>
      </c>
      <c r="EL31" s="631" t="s">
        <v>435</v>
      </c>
      <c r="EM31" s="632"/>
      <c r="EN31" s="1153" t="s">
        <v>3259</v>
      </c>
      <c r="EO31" s="966" t="s">
        <v>434</v>
      </c>
      <c r="EP31" s="631" t="s">
        <v>435</v>
      </c>
      <c r="EQ31" s="632"/>
      <c r="ES31" s="142" t="s">
        <v>434</v>
      </c>
      <c r="ET31" s="1148" t="s">
        <v>2417</v>
      </c>
      <c r="EU31" s="67" t="s">
        <v>2419</v>
      </c>
      <c r="EX31" s="78"/>
      <c r="EY31" s="1226" t="s">
        <v>3327</v>
      </c>
      <c r="EZ31" s="235" t="s">
        <v>2507</v>
      </c>
      <c r="FA31" s="1012">
        <v>19</v>
      </c>
      <c r="FB31" s="1078" t="s">
        <v>464</v>
      </c>
      <c r="FC31" s="228" t="s">
        <v>2483</v>
      </c>
      <c r="FE31" s="846" t="s">
        <v>3327</v>
      </c>
      <c r="FF31" s="792" t="s">
        <v>2186</v>
      </c>
      <c r="FG31" s="833" t="s">
        <v>3243</v>
      </c>
      <c r="FH31" s="833" t="s">
        <v>3243</v>
      </c>
      <c r="FI31" s="837" t="s">
        <v>3243</v>
      </c>
      <c r="GB31" s="102"/>
      <c r="GC31" s="103"/>
      <c r="GD31" s="102"/>
      <c r="GE31" s="469" t="s">
        <v>430</v>
      </c>
      <c r="GF31" s="306" t="s">
        <v>3277</v>
      </c>
      <c r="GG31" s="306" t="s">
        <v>3320</v>
      </c>
      <c r="GH31" s="306"/>
      <c r="GI31" s="916"/>
      <c r="GO31" s="224" t="s">
        <v>3327</v>
      </c>
      <c r="GP31" s="788" t="s">
        <v>1582</v>
      </c>
      <c r="GQ31" s="375" t="s">
        <v>3272</v>
      </c>
      <c r="GR31" s="375">
        <v>16.955</v>
      </c>
      <c r="GS31" s="375">
        <v>14.309</v>
      </c>
      <c r="GT31" s="375">
        <f>MAX(GR31:GS31)</f>
        <v>16.955</v>
      </c>
      <c r="GU31" s="375" t="s">
        <v>3286</v>
      </c>
      <c r="GV31" s="375" t="s">
        <v>42</v>
      </c>
      <c r="GW31" s="375" t="s">
        <v>42</v>
      </c>
      <c r="GX31" s="375" t="s">
        <v>42</v>
      </c>
      <c r="GY31" s="376">
        <f t="shared" si="14"/>
        <v>16.955</v>
      </c>
      <c r="HK31" s="846" t="s">
        <v>3327</v>
      </c>
      <c r="HL31" s="792" t="s">
        <v>195</v>
      </c>
      <c r="HM31" s="833">
        <v>15.275</v>
      </c>
      <c r="HN31" s="833" t="s">
        <v>3243</v>
      </c>
      <c r="HO31" s="837" t="s">
        <v>3243</v>
      </c>
      <c r="HP31" s="133"/>
      <c r="HQ31" s="130"/>
      <c r="HY31" s="102"/>
      <c r="IB31" s="304"/>
      <c r="IH31" s="333"/>
      <c r="II31" s="304"/>
      <c r="IK31" s="304"/>
      <c r="IM31" s="467" t="s">
        <v>225</v>
      </c>
      <c r="IN31" s="103"/>
      <c r="IO31" s="103"/>
      <c r="IP31" s="102"/>
      <c r="IQ31" s="102"/>
      <c r="IR31" s="133"/>
      <c r="IS31" s="130"/>
    </row>
    <row r="32" spans="1:253" ht="13.5" customHeight="1">
      <c r="A32" s="911" t="s">
        <v>3350</v>
      </c>
      <c r="B32" s="912" t="s">
        <v>2868</v>
      </c>
      <c r="C32" s="906">
        <v>16.031</v>
      </c>
      <c r="D32" s="906">
        <v>31.132</v>
      </c>
      <c r="E32" s="907">
        <v>31.132</v>
      </c>
      <c r="O32" s="920" t="s">
        <v>3350</v>
      </c>
      <c r="P32" s="914" t="s">
        <v>1582</v>
      </c>
      <c r="Q32" s="915" t="s">
        <v>3243</v>
      </c>
      <c r="R32" s="915">
        <v>15.51</v>
      </c>
      <c r="S32" s="921" t="s">
        <v>3243</v>
      </c>
      <c r="AS32" s="37" t="s">
        <v>3476</v>
      </c>
      <c r="BC32" s="1047" t="s">
        <v>3350</v>
      </c>
      <c r="BD32" s="943" t="s">
        <v>1584</v>
      </c>
      <c r="BE32" s="944" t="s">
        <v>428</v>
      </c>
      <c r="BF32" s="944" t="s">
        <v>428</v>
      </c>
      <c r="BG32" s="1050" t="s">
        <v>3243</v>
      </c>
      <c r="BH32" s="1005"/>
      <c r="BI32" s="1005"/>
      <c r="BJ32" s="1005"/>
      <c r="BK32" s="1005"/>
      <c r="BL32" s="1005"/>
      <c r="BM32" s="1069" t="s">
        <v>3350</v>
      </c>
      <c r="BN32" s="890" t="s">
        <v>2760</v>
      </c>
      <c r="BO32" s="1063">
        <v>14</v>
      </c>
      <c r="BP32" s="1062" t="s">
        <v>2761</v>
      </c>
      <c r="BQ32" s="1070" t="s">
        <v>3169</v>
      </c>
      <c r="BR32" s="1233"/>
      <c r="BS32" s="967" t="s">
        <v>3350</v>
      </c>
      <c r="BT32" s="1013" t="s">
        <v>2215</v>
      </c>
      <c r="BU32" s="1012" t="s">
        <v>3078</v>
      </c>
      <c r="BV32" s="1012" t="s">
        <v>3079</v>
      </c>
      <c r="BW32" s="1017" t="s">
        <v>3078</v>
      </c>
      <c r="BX32" s="1007"/>
      <c r="BZ32" s="130"/>
      <c r="CC32" s="1094" t="s">
        <v>3350</v>
      </c>
      <c r="CD32" s="1089" t="s">
        <v>1691</v>
      </c>
      <c r="CE32" s="1090" t="s">
        <v>428</v>
      </c>
      <c r="CF32" s="648" t="s">
        <v>428</v>
      </c>
      <c r="CG32" s="1097" t="s">
        <v>3243</v>
      </c>
      <c r="CM32" s="1033" t="s">
        <v>3350</v>
      </c>
      <c r="CN32" s="1013" t="s">
        <v>1588</v>
      </c>
      <c r="CO32" s="1103">
        <v>23.333</v>
      </c>
      <c r="CP32" s="1103">
        <v>21.533</v>
      </c>
      <c r="CQ32" s="1105">
        <v>23.333</v>
      </c>
      <c r="DA32" s="1140" t="s">
        <v>3350</v>
      </c>
      <c r="DB32" s="1108" t="s">
        <v>2913</v>
      </c>
      <c r="DC32" s="1103">
        <v>16.617</v>
      </c>
      <c r="DD32" s="1103">
        <v>17.104</v>
      </c>
      <c r="DE32" s="921">
        <f t="shared" si="25"/>
        <v>17.104</v>
      </c>
      <c r="DF32" s="133"/>
      <c r="DG32" s="130"/>
      <c r="DO32" s="1047" t="s">
        <v>3350</v>
      </c>
      <c r="DP32" s="943" t="s">
        <v>1584</v>
      </c>
      <c r="DQ32" s="944" t="s">
        <v>3243</v>
      </c>
      <c r="DR32" s="944">
        <v>15.268</v>
      </c>
      <c r="DS32" s="945" t="s">
        <v>3243</v>
      </c>
      <c r="DW32" s="1144"/>
      <c r="DY32" s="469" t="s">
        <v>435</v>
      </c>
      <c r="DZ32" s="306" t="s">
        <v>3306</v>
      </c>
      <c r="EI32" s="1191" t="s">
        <v>3244</v>
      </c>
      <c r="EJ32" s="1189" t="s">
        <v>1688</v>
      </c>
      <c r="EK32" s="1190">
        <v>13.598</v>
      </c>
      <c r="EL32" s="1190">
        <v>13.87</v>
      </c>
      <c r="EM32" s="376">
        <f>IF(EK32&gt;EL32,EK32,EL32)</f>
        <v>13.87</v>
      </c>
      <c r="EN32" s="1194" t="s">
        <v>1691</v>
      </c>
      <c r="EO32" s="833">
        <v>16.238</v>
      </c>
      <c r="EP32" s="833">
        <v>17.221</v>
      </c>
      <c r="EQ32" s="837">
        <f>IF(EO32&gt;EP32,EO32,EP32)</f>
        <v>17.221</v>
      </c>
      <c r="ES32" s="142" t="s">
        <v>435</v>
      </c>
      <c r="ET32" s="1148" t="s">
        <v>2418</v>
      </c>
      <c r="EX32" s="78"/>
      <c r="EY32" s="1226" t="s">
        <v>3350</v>
      </c>
      <c r="EZ32" s="235" t="s">
        <v>3128</v>
      </c>
      <c r="FA32" s="1012">
        <v>18</v>
      </c>
      <c r="FB32" s="1078" t="s">
        <v>2761</v>
      </c>
      <c r="FC32" s="228" t="s">
        <v>2484</v>
      </c>
      <c r="FE32" s="873" t="s">
        <v>3350</v>
      </c>
      <c r="FF32" s="1208" t="s">
        <v>1584</v>
      </c>
      <c r="FG32" s="870" t="s">
        <v>3243</v>
      </c>
      <c r="FH32" s="870" t="s">
        <v>3243</v>
      </c>
      <c r="FI32" s="871" t="s">
        <v>3243</v>
      </c>
      <c r="FU32" s="37" t="s">
        <v>3426</v>
      </c>
      <c r="GB32" s="102"/>
      <c r="GC32" s="103"/>
      <c r="GD32" s="102"/>
      <c r="GE32" s="469" t="s">
        <v>431</v>
      </c>
      <c r="GF32" s="306" t="s">
        <v>3279</v>
      </c>
      <c r="GG32" s="1546" t="s">
        <v>3295</v>
      </c>
      <c r="GH32" s="1611"/>
      <c r="GI32" s="1544"/>
      <c r="GO32" s="224" t="s">
        <v>3350</v>
      </c>
      <c r="GP32" s="788" t="s">
        <v>317</v>
      </c>
      <c r="GQ32" s="375" t="s">
        <v>3286</v>
      </c>
      <c r="GR32" s="375">
        <v>16.31</v>
      </c>
      <c r="GS32" s="375">
        <v>17.886</v>
      </c>
      <c r="GT32" s="375">
        <f>MAX(GR32:GS32)</f>
        <v>17.886</v>
      </c>
      <c r="GU32" s="375" t="s">
        <v>3272</v>
      </c>
      <c r="GV32" s="375">
        <v>18.806</v>
      </c>
      <c r="GW32" s="375">
        <v>14.317</v>
      </c>
      <c r="GX32" s="375">
        <f>MAX(GV32:GW32)</f>
        <v>18.806</v>
      </c>
      <c r="GY32" s="376">
        <f t="shared" si="14"/>
        <v>17.886</v>
      </c>
      <c r="HK32" s="846" t="s">
        <v>3350</v>
      </c>
      <c r="HL32" s="792" t="s">
        <v>1689</v>
      </c>
      <c r="HM32" s="833" t="s">
        <v>3243</v>
      </c>
      <c r="HN32" s="833">
        <v>15.641</v>
      </c>
      <c r="HO32" s="837" t="s">
        <v>3243</v>
      </c>
      <c r="HP32" s="133"/>
      <c r="HQ32" s="130"/>
      <c r="HY32" s="102"/>
      <c r="IB32" s="304"/>
      <c r="IH32" s="333"/>
      <c r="II32" s="304"/>
      <c r="IK32" s="304"/>
      <c r="IM32" s="469" t="s">
        <v>430</v>
      </c>
      <c r="IN32" s="306" t="s">
        <v>3277</v>
      </c>
      <c r="IO32" s="306" t="s">
        <v>3320</v>
      </c>
      <c r="IP32" s="306"/>
      <c r="IQ32" s="1103"/>
      <c r="IR32" s="133"/>
      <c r="IS32" s="130"/>
    </row>
    <row r="33" spans="1:253" ht="13.5" customHeight="1">
      <c r="A33" s="911" t="s">
        <v>3351</v>
      </c>
      <c r="B33" s="912" t="s">
        <v>1589</v>
      </c>
      <c r="C33" s="906" t="s">
        <v>3243</v>
      </c>
      <c r="D33" s="906" t="s">
        <v>3243</v>
      </c>
      <c r="E33" s="907" t="s">
        <v>3243</v>
      </c>
      <c r="O33" s="920" t="s">
        <v>3351</v>
      </c>
      <c r="P33" s="914" t="s">
        <v>317</v>
      </c>
      <c r="Q33" s="915" t="s">
        <v>3243</v>
      </c>
      <c r="R33" s="915">
        <v>15.619</v>
      </c>
      <c r="S33" s="921" t="s">
        <v>3243</v>
      </c>
      <c r="AS33" s="37" t="s">
        <v>3477</v>
      </c>
      <c r="BC33" s="1033" t="s">
        <v>3351</v>
      </c>
      <c r="BD33" s="1010" t="s">
        <v>317</v>
      </c>
      <c r="BE33" s="1032" t="s">
        <v>428</v>
      </c>
      <c r="BF33" s="1032" t="s">
        <v>428</v>
      </c>
      <c r="BG33" s="1018" t="s">
        <v>3243</v>
      </c>
      <c r="BH33" s="1005"/>
      <c r="BI33" s="1005"/>
      <c r="BJ33" s="1005"/>
      <c r="BK33" s="1005"/>
      <c r="BL33" s="1005"/>
      <c r="BM33" s="1069" t="s">
        <v>3351</v>
      </c>
      <c r="BN33" s="890" t="s">
        <v>2743</v>
      </c>
      <c r="BO33" s="1063">
        <v>45</v>
      </c>
      <c r="BP33" s="1062" t="s">
        <v>2706</v>
      </c>
      <c r="BQ33" s="1070" t="s">
        <v>3170</v>
      </c>
      <c r="BR33" s="1233"/>
      <c r="BS33" s="967" t="s">
        <v>3351</v>
      </c>
      <c r="BT33" s="1013" t="s">
        <v>355</v>
      </c>
      <c r="BU33" s="1012" t="s">
        <v>3243</v>
      </c>
      <c r="BV33" s="1012" t="s">
        <v>3080</v>
      </c>
      <c r="BW33" s="1018" t="s">
        <v>3243</v>
      </c>
      <c r="BX33" s="1007"/>
      <c r="BZ33" s="130"/>
      <c r="CC33" s="1094" t="s">
        <v>3351</v>
      </c>
      <c r="CD33" s="1089" t="s">
        <v>426</v>
      </c>
      <c r="CE33" s="1090" t="s">
        <v>428</v>
      </c>
      <c r="CF33" s="648" t="s">
        <v>428</v>
      </c>
      <c r="CG33" s="1097" t="s">
        <v>3243</v>
      </c>
      <c r="CM33" s="1033" t="s">
        <v>3351</v>
      </c>
      <c r="CN33" s="1013" t="s">
        <v>1945</v>
      </c>
      <c r="CO33" s="1103">
        <v>25.233</v>
      </c>
      <c r="CP33" s="1103">
        <v>24.791</v>
      </c>
      <c r="CQ33" s="1105">
        <v>25.233</v>
      </c>
      <c r="DA33" s="1140" t="s">
        <v>3351</v>
      </c>
      <c r="DB33" s="1108" t="s">
        <v>256</v>
      </c>
      <c r="DC33" s="1103">
        <v>17.283</v>
      </c>
      <c r="DD33" s="1103">
        <v>16.556</v>
      </c>
      <c r="DE33" s="921">
        <f t="shared" si="25"/>
        <v>17.283</v>
      </c>
      <c r="DF33" s="133"/>
      <c r="DG33" s="130"/>
      <c r="DO33" s="1150" t="s">
        <v>3351</v>
      </c>
      <c r="DP33" s="914" t="s">
        <v>2057</v>
      </c>
      <c r="DQ33" s="915" t="s">
        <v>3243</v>
      </c>
      <c r="DR33" s="915" t="s">
        <v>3243</v>
      </c>
      <c r="DS33" s="921" t="s">
        <v>3243</v>
      </c>
      <c r="DW33" s="1144"/>
      <c r="DY33" s="80"/>
      <c r="EI33" s="1191" t="s">
        <v>3248</v>
      </c>
      <c r="EJ33" s="1189" t="s">
        <v>1698</v>
      </c>
      <c r="EK33" s="375">
        <v>13.432</v>
      </c>
      <c r="EL33" s="375">
        <v>13.941</v>
      </c>
      <c r="EM33" s="376">
        <f>IF(EK33&gt;EL33,EK33,EL33)</f>
        <v>13.941</v>
      </c>
      <c r="EN33" s="1194" t="s">
        <v>1575</v>
      </c>
      <c r="EO33" s="833">
        <v>17.3191</v>
      </c>
      <c r="EP33" s="833">
        <v>16.966</v>
      </c>
      <c r="EQ33" s="837">
        <f>IF(EO33&gt;EP33,EO33,EP33)</f>
        <v>17.3191</v>
      </c>
      <c r="ES33" s="80"/>
      <c r="ET33" s="78"/>
      <c r="EX33" s="78"/>
      <c r="EY33" s="1226" t="s">
        <v>3351</v>
      </c>
      <c r="EZ33" s="235" t="s">
        <v>367</v>
      </c>
      <c r="FA33" s="1012">
        <v>38</v>
      </c>
      <c r="FB33" s="1078" t="s">
        <v>2780</v>
      </c>
      <c r="FC33" s="228" t="s">
        <v>2485</v>
      </c>
      <c r="FE33" s="846" t="s">
        <v>3351</v>
      </c>
      <c r="FF33" s="792" t="s">
        <v>1626</v>
      </c>
      <c r="FG33" s="833" t="s">
        <v>3243</v>
      </c>
      <c r="FH33" s="833" t="s">
        <v>3243</v>
      </c>
      <c r="FI33" s="837" t="s">
        <v>3243</v>
      </c>
      <c r="FU33" s="37" t="s">
        <v>3470</v>
      </c>
      <c r="GB33" s="102"/>
      <c r="GC33" s="103"/>
      <c r="GD33" s="102"/>
      <c r="GE33" s="469" t="s">
        <v>432</v>
      </c>
      <c r="GF33" s="306" t="s">
        <v>3274</v>
      </c>
      <c r="GG33" s="306" t="s">
        <v>3281</v>
      </c>
      <c r="GH33" s="306"/>
      <c r="GI33" s="916"/>
      <c r="GO33" s="224" t="s">
        <v>3351</v>
      </c>
      <c r="GP33" s="788" t="s">
        <v>425</v>
      </c>
      <c r="GQ33" s="375" t="s">
        <v>3272</v>
      </c>
      <c r="GR33" s="375">
        <v>18.07</v>
      </c>
      <c r="GS33" s="375">
        <v>15.499</v>
      </c>
      <c r="GT33" s="375">
        <f>MAX(GR33:GS33)</f>
        <v>18.07</v>
      </c>
      <c r="GU33" s="375" t="s">
        <v>3286</v>
      </c>
      <c r="GV33" s="375" t="s">
        <v>42</v>
      </c>
      <c r="GW33" s="375" t="s">
        <v>42</v>
      </c>
      <c r="GX33" s="375" t="s">
        <v>42</v>
      </c>
      <c r="GY33" s="376">
        <f t="shared" si="14"/>
        <v>18.07</v>
      </c>
      <c r="HK33" s="846" t="s">
        <v>3351</v>
      </c>
      <c r="HL33" s="792" t="s">
        <v>1580</v>
      </c>
      <c r="HM33" s="833" t="s">
        <v>3243</v>
      </c>
      <c r="HN33" s="833" t="s">
        <v>3243</v>
      </c>
      <c r="HO33" s="837" t="s">
        <v>3243</v>
      </c>
      <c r="HP33" s="133"/>
      <c r="HQ33" s="130"/>
      <c r="HY33" s="102"/>
      <c r="IB33" s="304"/>
      <c r="IH33" s="333"/>
      <c r="II33" s="304"/>
      <c r="IK33" s="304"/>
      <c r="IM33" s="469" t="s">
        <v>431</v>
      </c>
      <c r="IN33" s="306" t="s">
        <v>3270</v>
      </c>
      <c r="IO33" s="1546" t="s">
        <v>3295</v>
      </c>
      <c r="IP33" s="1611"/>
      <c r="IQ33" s="1544"/>
      <c r="IR33" s="133"/>
      <c r="IS33" s="130"/>
    </row>
    <row r="34" spans="1:253" ht="13.5" customHeight="1" thickBot="1">
      <c r="A34" s="892" t="s">
        <v>3352</v>
      </c>
      <c r="B34" s="890" t="s">
        <v>1580</v>
      </c>
      <c r="C34" s="891" t="s">
        <v>3243</v>
      </c>
      <c r="D34" s="891" t="s">
        <v>3243</v>
      </c>
      <c r="E34" s="893" t="s">
        <v>3243</v>
      </c>
      <c r="O34" s="920" t="s">
        <v>3352</v>
      </c>
      <c r="P34" s="914" t="s">
        <v>1690</v>
      </c>
      <c r="Q34" s="915" t="s">
        <v>3243</v>
      </c>
      <c r="R34" s="915" t="s">
        <v>3243</v>
      </c>
      <c r="S34" s="921" t="s">
        <v>3243</v>
      </c>
      <c r="BC34" s="1033" t="s">
        <v>3352</v>
      </c>
      <c r="BD34" s="1010" t="s">
        <v>1626</v>
      </c>
      <c r="BE34" s="1032" t="s">
        <v>428</v>
      </c>
      <c r="BF34" s="1032" t="s">
        <v>428</v>
      </c>
      <c r="BG34" s="1018" t="s">
        <v>3243</v>
      </c>
      <c r="BH34" s="1005"/>
      <c r="BI34" s="1005"/>
      <c r="BJ34" s="1005"/>
      <c r="BK34" s="1005"/>
      <c r="BL34" s="1005"/>
      <c r="BM34" s="1069" t="s">
        <v>3352</v>
      </c>
      <c r="BN34" s="890" t="s">
        <v>367</v>
      </c>
      <c r="BO34" s="1063">
        <v>12</v>
      </c>
      <c r="BP34" s="1062" t="s">
        <v>2780</v>
      </c>
      <c r="BQ34" s="1070" t="s">
        <v>3171</v>
      </c>
      <c r="BR34" s="1233"/>
      <c r="BS34" s="967" t="s">
        <v>3352</v>
      </c>
      <c r="BT34" s="1014" t="s">
        <v>1690</v>
      </c>
      <c r="BU34" s="1012" t="s">
        <v>3243</v>
      </c>
      <c r="BV34" s="1012" t="s">
        <v>3243</v>
      </c>
      <c r="BW34" s="1018" t="s">
        <v>3243</v>
      </c>
      <c r="BX34" s="1007"/>
      <c r="BZ34" s="130"/>
      <c r="CC34" s="1094" t="s">
        <v>3352</v>
      </c>
      <c r="CD34" s="1089" t="s">
        <v>2213</v>
      </c>
      <c r="CE34" s="1090" t="s">
        <v>428</v>
      </c>
      <c r="CF34" s="648" t="s">
        <v>428</v>
      </c>
      <c r="CG34" s="1097" t="s">
        <v>3243</v>
      </c>
      <c r="CM34" s="1033" t="s">
        <v>3352</v>
      </c>
      <c r="CN34" s="1014" t="s">
        <v>2174</v>
      </c>
      <c r="CO34" s="1103">
        <v>28.671</v>
      </c>
      <c r="CP34" s="1103">
        <v>32.933</v>
      </c>
      <c r="CQ34" s="1105">
        <v>32.933</v>
      </c>
      <c r="DA34" s="1140" t="s">
        <v>3352</v>
      </c>
      <c r="DB34" s="1108" t="s">
        <v>1587</v>
      </c>
      <c r="DC34" s="1103">
        <v>18.344</v>
      </c>
      <c r="DD34" s="1103">
        <v>17.111</v>
      </c>
      <c r="DE34" s="921">
        <f t="shared" si="25"/>
        <v>18.344</v>
      </c>
      <c r="DF34" s="133"/>
      <c r="DG34" s="130"/>
      <c r="DO34" s="1150" t="s">
        <v>3352</v>
      </c>
      <c r="DP34" s="914" t="s">
        <v>1626</v>
      </c>
      <c r="DQ34" s="915" t="s">
        <v>3243</v>
      </c>
      <c r="DR34" s="915" t="s">
        <v>3243</v>
      </c>
      <c r="DS34" s="921" t="s">
        <v>3243</v>
      </c>
      <c r="DW34" s="1144"/>
      <c r="DY34" s="37" t="s">
        <v>3482</v>
      </c>
      <c r="EI34" s="1191" t="s">
        <v>3247</v>
      </c>
      <c r="EJ34" s="1189" t="s">
        <v>1591</v>
      </c>
      <c r="EK34" s="1190">
        <v>13.408</v>
      </c>
      <c r="EL34" s="1190">
        <v>13.952</v>
      </c>
      <c r="EM34" s="376">
        <f>IF(EK34&gt;EL34,EK34,EL34)</f>
        <v>13.952</v>
      </c>
      <c r="EN34" s="1195" t="s">
        <v>1573</v>
      </c>
      <c r="EO34" s="839">
        <v>17.561</v>
      </c>
      <c r="EP34" s="839">
        <v>18.483</v>
      </c>
      <c r="EQ34" s="840">
        <f>IF(EO34&gt;EP34,EO34,EP34)</f>
        <v>18.483</v>
      </c>
      <c r="ES34" s="1205" t="s">
        <v>2885</v>
      </c>
      <c r="EX34" s="78"/>
      <c r="EY34" s="1226" t="s">
        <v>3352</v>
      </c>
      <c r="EZ34" s="235" t="s">
        <v>2508</v>
      </c>
      <c r="FA34" s="1012">
        <v>1</v>
      </c>
      <c r="FB34" s="1078" t="s">
        <v>2464</v>
      </c>
      <c r="FC34" s="228" t="s">
        <v>2486</v>
      </c>
      <c r="FE34" s="846" t="s">
        <v>3352</v>
      </c>
      <c r="FF34" s="792" t="s">
        <v>1940</v>
      </c>
      <c r="FG34" s="833" t="s">
        <v>3243</v>
      </c>
      <c r="FH34" s="833" t="s">
        <v>3243</v>
      </c>
      <c r="FI34" s="837" t="s">
        <v>3243</v>
      </c>
      <c r="GB34" s="102"/>
      <c r="GC34" s="103"/>
      <c r="GD34" s="102"/>
      <c r="GE34" s="469" t="s">
        <v>3272</v>
      </c>
      <c r="GF34" s="306" t="s">
        <v>3334</v>
      </c>
      <c r="GG34" s="306" t="s">
        <v>29</v>
      </c>
      <c r="GH34" s="306"/>
      <c r="GI34" s="916"/>
      <c r="GO34" s="224" t="s">
        <v>3352</v>
      </c>
      <c r="GP34" s="788" t="s">
        <v>1690</v>
      </c>
      <c r="GQ34" s="375" t="s">
        <v>3272</v>
      </c>
      <c r="GR34" s="375" t="s">
        <v>42</v>
      </c>
      <c r="GS34" s="375" t="s">
        <v>42</v>
      </c>
      <c r="GT34" s="375" t="s">
        <v>42</v>
      </c>
      <c r="GU34" s="375" t="s">
        <v>3286</v>
      </c>
      <c r="GV34" s="375">
        <v>16.37</v>
      </c>
      <c r="GW34" s="375">
        <v>20.129</v>
      </c>
      <c r="GX34" s="375">
        <f>MAX(GV34:GW34)</f>
        <v>20.129</v>
      </c>
      <c r="GY34" s="376">
        <f t="shared" si="14"/>
        <v>20.129</v>
      </c>
      <c r="HK34" s="846" t="s">
        <v>3352</v>
      </c>
      <c r="HL34" s="792" t="s">
        <v>1694</v>
      </c>
      <c r="HM34" s="833" t="s">
        <v>3243</v>
      </c>
      <c r="HN34" s="833" t="s">
        <v>3243</v>
      </c>
      <c r="HO34" s="837" t="s">
        <v>3243</v>
      </c>
      <c r="HP34" s="133"/>
      <c r="HQ34" s="130"/>
      <c r="HY34" s="102"/>
      <c r="HZ34" s="136"/>
      <c r="II34" s="304"/>
      <c r="IK34" s="304"/>
      <c r="IM34" s="469" t="s">
        <v>432</v>
      </c>
      <c r="IN34" s="306" t="s">
        <v>3282</v>
      </c>
      <c r="IO34" s="306" t="s">
        <v>2619</v>
      </c>
      <c r="IP34" s="306"/>
      <c r="IQ34" s="1103"/>
      <c r="IR34" s="133"/>
      <c r="IS34" s="130"/>
    </row>
    <row r="35" spans="1:253" ht="13.5" customHeight="1">
      <c r="A35" s="892" t="s">
        <v>3353</v>
      </c>
      <c r="B35" s="890" t="s">
        <v>193</v>
      </c>
      <c r="C35" s="891" t="s">
        <v>3243</v>
      </c>
      <c r="D35" s="891">
        <v>16.475</v>
      </c>
      <c r="E35" s="893" t="s">
        <v>3243</v>
      </c>
      <c r="O35" s="920" t="s">
        <v>3353</v>
      </c>
      <c r="P35" s="914" t="s">
        <v>2189</v>
      </c>
      <c r="Q35" s="915" t="s">
        <v>3243</v>
      </c>
      <c r="R35" s="915" t="s">
        <v>3243</v>
      </c>
      <c r="S35" s="921" t="s">
        <v>3243</v>
      </c>
      <c r="BC35" s="1033" t="s">
        <v>3353</v>
      </c>
      <c r="BD35" s="1010" t="s">
        <v>2174</v>
      </c>
      <c r="BE35" s="1032" t="s">
        <v>428</v>
      </c>
      <c r="BF35" s="1032" t="s">
        <v>428</v>
      </c>
      <c r="BG35" s="1018" t="s">
        <v>3243</v>
      </c>
      <c r="BH35" s="1005"/>
      <c r="BI35" s="1005"/>
      <c r="BJ35" s="1005"/>
      <c r="BK35" s="1005"/>
      <c r="BL35" s="1005"/>
      <c r="BM35" s="1069" t="s">
        <v>3353</v>
      </c>
      <c r="BN35" s="890" t="s">
        <v>2798</v>
      </c>
      <c r="BO35" s="1063">
        <v>20</v>
      </c>
      <c r="BP35" s="1062" t="s">
        <v>3137</v>
      </c>
      <c r="BQ35" s="1070" t="s">
        <v>3172</v>
      </c>
      <c r="BR35" s="1233"/>
      <c r="BS35" s="967" t="s">
        <v>3353</v>
      </c>
      <c r="BT35" s="1014" t="s">
        <v>1689</v>
      </c>
      <c r="BU35" s="1012" t="s">
        <v>3081</v>
      </c>
      <c r="BV35" s="1012" t="s">
        <v>3243</v>
      </c>
      <c r="BW35" s="1018" t="s">
        <v>3243</v>
      </c>
      <c r="BX35" s="1007"/>
      <c r="BZ35" s="130"/>
      <c r="CC35" s="1094" t="s">
        <v>3353</v>
      </c>
      <c r="CD35" s="1089" t="s">
        <v>2879</v>
      </c>
      <c r="CE35" s="1090" t="s">
        <v>428</v>
      </c>
      <c r="CF35" s="648" t="s">
        <v>428</v>
      </c>
      <c r="CG35" s="1097" t="s">
        <v>3243</v>
      </c>
      <c r="CM35" s="1033" t="s">
        <v>3353</v>
      </c>
      <c r="CN35" s="1013" t="s">
        <v>427</v>
      </c>
      <c r="CO35" s="1103">
        <v>33.233</v>
      </c>
      <c r="CP35" s="1103">
        <v>34.848</v>
      </c>
      <c r="CQ35" s="1105">
        <v>34.848</v>
      </c>
      <c r="DA35" s="1140" t="s">
        <v>3353</v>
      </c>
      <c r="DB35" s="1108" t="s">
        <v>2052</v>
      </c>
      <c r="DC35" s="1103">
        <v>18.154</v>
      </c>
      <c r="DD35" s="1103">
        <v>19.207</v>
      </c>
      <c r="DE35" s="921">
        <f t="shared" si="25"/>
        <v>19.207</v>
      </c>
      <c r="DF35" s="133"/>
      <c r="DG35" s="130"/>
      <c r="DO35" s="1150" t="s">
        <v>3353</v>
      </c>
      <c r="DP35" s="914" t="s">
        <v>1587</v>
      </c>
      <c r="DQ35" s="915" t="s">
        <v>3243</v>
      </c>
      <c r="DR35" s="915" t="s">
        <v>3243</v>
      </c>
      <c r="DS35" s="649" t="s">
        <v>247</v>
      </c>
      <c r="DT35" s="688"/>
      <c r="DU35" s="60"/>
      <c r="DV35" s="60"/>
      <c r="DW35" s="1144"/>
      <c r="DY35" s="80"/>
      <c r="EI35" s="1191" t="s">
        <v>3245</v>
      </c>
      <c r="EJ35" s="1189" t="s">
        <v>1575</v>
      </c>
      <c r="EK35" s="1190">
        <v>13.989</v>
      </c>
      <c r="EL35" s="1190">
        <v>13.824</v>
      </c>
      <c r="EM35" s="376">
        <f>IF(EK35&gt;EL35,EK35,EL35)</f>
        <v>13.989</v>
      </c>
      <c r="EN35" s="80"/>
      <c r="ES35" s="142" t="s">
        <v>430</v>
      </c>
      <c r="ET35" s="1148" t="s">
        <v>2395</v>
      </c>
      <c r="EX35" s="78"/>
      <c r="EY35" s="1226" t="s">
        <v>3353</v>
      </c>
      <c r="EZ35" s="235" t="s">
        <v>2760</v>
      </c>
      <c r="FA35" s="1012">
        <v>24</v>
      </c>
      <c r="FB35" s="1078" t="s">
        <v>2761</v>
      </c>
      <c r="FC35" s="228" t="s">
        <v>2487</v>
      </c>
      <c r="FE35" s="846" t="s">
        <v>3353</v>
      </c>
      <c r="FF35" s="792" t="s">
        <v>1690</v>
      </c>
      <c r="FG35" s="833" t="s">
        <v>3243</v>
      </c>
      <c r="FH35" s="833">
        <v>15.499</v>
      </c>
      <c r="FI35" s="837" t="s">
        <v>3243</v>
      </c>
      <c r="GB35" s="102"/>
      <c r="GC35" s="103"/>
      <c r="GD35" s="102"/>
      <c r="GE35" s="469" t="s">
        <v>433</v>
      </c>
      <c r="GF35" s="306" t="s">
        <v>3283</v>
      </c>
      <c r="GG35" s="306" t="s">
        <v>3298</v>
      </c>
      <c r="GH35" s="306"/>
      <c r="GI35" s="916"/>
      <c r="GO35" s="224" t="s">
        <v>3353</v>
      </c>
      <c r="GP35" s="788" t="s">
        <v>2187</v>
      </c>
      <c r="GQ35" s="375" t="s">
        <v>3286</v>
      </c>
      <c r="GR35" s="375">
        <v>15.589</v>
      </c>
      <c r="GS35" s="375">
        <v>14.862</v>
      </c>
      <c r="GT35" s="375" t="s">
        <v>42</v>
      </c>
      <c r="GU35" s="375" t="s">
        <v>3272</v>
      </c>
      <c r="GV35" s="375" t="s">
        <v>428</v>
      </c>
      <c r="GW35" s="375" t="s">
        <v>428</v>
      </c>
      <c r="GX35" s="375" t="s">
        <v>428</v>
      </c>
      <c r="GY35" s="376" t="s">
        <v>42</v>
      </c>
      <c r="HK35" s="846" t="s">
        <v>3353</v>
      </c>
      <c r="HL35" s="792" t="s">
        <v>1570</v>
      </c>
      <c r="HM35" s="833" t="s">
        <v>3243</v>
      </c>
      <c r="HN35" s="833" t="s">
        <v>3243</v>
      </c>
      <c r="HO35" s="837" t="s">
        <v>3243</v>
      </c>
      <c r="HP35" s="133"/>
      <c r="HQ35" s="130"/>
      <c r="HY35" s="102"/>
      <c r="HZ35" s="136"/>
      <c r="II35" s="304"/>
      <c r="IK35" s="304"/>
      <c r="IM35" s="469" t="s">
        <v>3272</v>
      </c>
      <c r="IN35" s="306" t="s">
        <v>3334</v>
      </c>
      <c r="IO35" s="306" t="s">
        <v>3307</v>
      </c>
      <c r="IP35" s="306"/>
      <c r="IQ35" s="1103"/>
      <c r="IR35" s="133"/>
      <c r="IS35" s="130"/>
    </row>
    <row r="36" spans="1:253" ht="13.5" customHeight="1" thickBot="1">
      <c r="A36" s="892" t="s">
        <v>3354</v>
      </c>
      <c r="B36" s="890" t="s">
        <v>1593</v>
      </c>
      <c r="C36" s="891" t="s">
        <v>3243</v>
      </c>
      <c r="D36" s="891">
        <v>17.046</v>
      </c>
      <c r="E36" s="893" t="s">
        <v>3243</v>
      </c>
      <c r="O36" s="920" t="s">
        <v>3354</v>
      </c>
      <c r="P36" s="914" t="s">
        <v>425</v>
      </c>
      <c r="Q36" s="915" t="s">
        <v>3243</v>
      </c>
      <c r="R36" s="915" t="s">
        <v>3243</v>
      </c>
      <c r="S36" s="921" t="s">
        <v>3243</v>
      </c>
      <c r="BC36" s="1033" t="s">
        <v>3354</v>
      </c>
      <c r="BD36" s="1010" t="s">
        <v>1587</v>
      </c>
      <c r="BE36" s="1032" t="s">
        <v>428</v>
      </c>
      <c r="BF36" s="1032" t="s">
        <v>428</v>
      </c>
      <c r="BG36" s="1018" t="s">
        <v>3243</v>
      </c>
      <c r="BH36" s="1005"/>
      <c r="BI36" s="1005"/>
      <c r="BJ36" s="1005"/>
      <c r="BK36" s="1005"/>
      <c r="BL36" s="1005"/>
      <c r="BM36" s="1069" t="s">
        <v>3354</v>
      </c>
      <c r="BN36" s="890" t="s">
        <v>3127</v>
      </c>
      <c r="BO36" s="1063">
        <v>27</v>
      </c>
      <c r="BP36" s="1062" t="s">
        <v>3138</v>
      </c>
      <c r="BQ36" s="1070" t="s">
        <v>3173</v>
      </c>
      <c r="BR36" s="1233"/>
      <c r="BS36" s="967" t="s">
        <v>3354</v>
      </c>
      <c r="BT36" s="1014" t="s">
        <v>256</v>
      </c>
      <c r="BU36" s="1012" t="s">
        <v>3243</v>
      </c>
      <c r="BV36" s="1012" t="s">
        <v>3243</v>
      </c>
      <c r="BW36" s="1018" t="s">
        <v>3243</v>
      </c>
      <c r="BX36" s="1007"/>
      <c r="BZ36" s="130"/>
      <c r="CC36" s="1098" t="s">
        <v>3354</v>
      </c>
      <c r="CD36" s="1099" t="s">
        <v>284</v>
      </c>
      <c r="CE36" s="1100" t="s">
        <v>428</v>
      </c>
      <c r="CF36" s="662" t="s">
        <v>428</v>
      </c>
      <c r="CG36" s="1101" t="s">
        <v>3243</v>
      </c>
      <c r="CM36" s="1033" t="s">
        <v>3354</v>
      </c>
      <c r="CN36" s="1013" t="s">
        <v>211</v>
      </c>
      <c r="CO36" s="1103">
        <v>38.533</v>
      </c>
      <c r="CP36" s="1103">
        <v>25.533</v>
      </c>
      <c r="CQ36" s="1105">
        <v>38.533</v>
      </c>
      <c r="DA36" s="1140" t="s">
        <v>3354</v>
      </c>
      <c r="DB36" s="1108" t="s">
        <v>2914</v>
      </c>
      <c r="DC36" s="1103">
        <v>21.707</v>
      </c>
      <c r="DD36" s="1103">
        <v>22.053</v>
      </c>
      <c r="DE36" s="921">
        <f t="shared" si="25"/>
        <v>22.053</v>
      </c>
      <c r="DF36" s="133"/>
      <c r="DG36" s="130"/>
      <c r="DO36" s="1151" t="s">
        <v>3354</v>
      </c>
      <c r="DP36" s="923" t="s">
        <v>256</v>
      </c>
      <c r="DQ36" s="924" t="s">
        <v>3243</v>
      </c>
      <c r="DR36" s="924" t="s">
        <v>3243</v>
      </c>
      <c r="DS36" s="663" t="s">
        <v>247</v>
      </c>
      <c r="DT36" s="688"/>
      <c r="DU36" s="60"/>
      <c r="DV36" s="60"/>
      <c r="DW36" s="1144"/>
      <c r="DY36" s="80"/>
      <c r="EI36" s="1192" t="s">
        <v>3253</v>
      </c>
      <c r="EJ36" s="1193" t="s">
        <v>1580</v>
      </c>
      <c r="EK36" s="378">
        <v>14.519</v>
      </c>
      <c r="EL36" s="378">
        <v>14.04</v>
      </c>
      <c r="EM36" s="379">
        <f>IF(EK36&gt;EL36,EK36,EL36)</f>
        <v>14.519</v>
      </c>
      <c r="EN36" s="80"/>
      <c r="ES36" s="142" t="s">
        <v>431</v>
      </c>
      <c r="ET36" s="1148" t="s">
        <v>2396</v>
      </c>
      <c r="EX36" s="78"/>
      <c r="EY36" s="1226" t="s">
        <v>3354</v>
      </c>
      <c r="EZ36" s="235" t="s">
        <v>319</v>
      </c>
      <c r="FA36" s="1012">
        <v>43</v>
      </c>
      <c r="FB36" s="235" t="s">
        <v>3138</v>
      </c>
      <c r="FC36" s="228" t="s">
        <v>2488</v>
      </c>
      <c r="FE36" s="846" t="s">
        <v>3354</v>
      </c>
      <c r="FF36" s="792" t="s">
        <v>195</v>
      </c>
      <c r="FG36" s="833">
        <v>16.365</v>
      </c>
      <c r="FH36" s="833" t="s">
        <v>3243</v>
      </c>
      <c r="FI36" s="837" t="s">
        <v>3243</v>
      </c>
      <c r="GB36" s="102"/>
      <c r="GC36" s="103"/>
      <c r="GD36" s="102"/>
      <c r="GE36" s="469" t="s">
        <v>434</v>
      </c>
      <c r="GF36" s="306" t="s">
        <v>3275</v>
      </c>
      <c r="GG36" s="306" t="s">
        <v>3316</v>
      </c>
      <c r="GH36" s="306"/>
      <c r="GI36" s="916"/>
      <c r="GO36" s="1247" t="s">
        <v>3354</v>
      </c>
      <c r="GP36" s="1248" t="s">
        <v>1687</v>
      </c>
      <c r="GQ36" s="378" t="s">
        <v>3272</v>
      </c>
      <c r="GR36" s="378" t="s">
        <v>42</v>
      </c>
      <c r="GS36" s="378" t="s">
        <v>42</v>
      </c>
      <c r="GT36" s="378" t="s">
        <v>42</v>
      </c>
      <c r="GU36" s="378" t="s">
        <v>3286</v>
      </c>
      <c r="GV36" s="378">
        <v>14.595</v>
      </c>
      <c r="GW36" s="378" t="s">
        <v>42</v>
      </c>
      <c r="GX36" s="378" t="s">
        <v>42</v>
      </c>
      <c r="GY36" s="379" t="s">
        <v>42</v>
      </c>
      <c r="HK36" s="846" t="s">
        <v>3354</v>
      </c>
      <c r="HL36" s="792" t="s">
        <v>1590</v>
      </c>
      <c r="HM36" s="833" t="s">
        <v>3243</v>
      </c>
      <c r="HN36" s="833" t="s">
        <v>3243</v>
      </c>
      <c r="HO36" s="837" t="s">
        <v>3243</v>
      </c>
      <c r="HP36" s="133"/>
      <c r="HQ36" s="130"/>
      <c r="HY36" s="102"/>
      <c r="HZ36" s="136"/>
      <c r="IJ36" s="304"/>
      <c r="IM36" s="469" t="s">
        <v>433</v>
      </c>
      <c r="IN36" s="306" t="s">
        <v>3280</v>
      </c>
      <c r="IO36" s="306" t="s">
        <v>3298</v>
      </c>
      <c r="IP36" s="306"/>
      <c r="IQ36" s="1103"/>
      <c r="IR36" s="133"/>
      <c r="IS36" s="130"/>
    </row>
    <row r="37" spans="1:253" ht="13.5" customHeight="1" thickBot="1">
      <c r="A37" s="892" t="s">
        <v>3355</v>
      </c>
      <c r="B37" s="890" t="s">
        <v>425</v>
      </c>
      <c r="C37" s="891" t="s">
        <v>3243</v>
      </c>
      <c r="D37" s="891" t="s">
        <v>3243</v>
      </c>
      <c r="E37" s="893" t="s">
        <v>3243</v>
      </c>
      <c r="O37" s="920" t="s">
        <v>3355</v>
      </c>
      <c r="P37" s="914" t="s">
        <v>2881</v>
      </c>
      <c r="Q37" s="915" t="s">
        <v>3243</v>
      </c>
      <c r="R37" s="915" t="s">
        <v>3243</v>
      </c>
      <c r="S37" s="921" t="s">
        <v>3243</v>
      </c>
      <c r="BC37" s="1034" t="s">
        <v>3355</v>
      </c>
      <c r="BD37" s="1035" t="s">
        <v>1940</v>
      </c>
      <c r="BE37" s="1036" t="s">
        <v>428</v>
      </c>
      <c r="BF37" s="1036" t="s">
        <v>428</v>
      </c>
      <c r="BG37" s="1021" t="s">
        <v>3243</v>
      </c>
      <c r="BH37" s="1005"/>
      <c r="BI37" s="1005"/>
      <c r="BJ37" s="1005"/>
      <c r="BK37" s="1005"/>
      <c r="BL37" s="1005"/>
      <c r="BM37" s="1069" t="s">
        <v>3355</v>
      </c>
      <c r="BN37" s="890" t="s">
        <v>3128</v>
      </c>
      <c r="BO37" s="1063">
        <v>41</v>
      </c>
      <c r="BP37" s="1062" t="s">
        <v>2761</v>
      </c>
      <c r="BQ37" s="1070" t="s">
        <v>3174</v>
      </c>
      <c r="BR37" s="1233"/>
      <c r="BS37" s="967" t="s">
        <v>3355</v>
      </c>
      <c r="BT37" s="1014" t="s">
        <v>1573</v>
      </c>
      <c r="BU37" s="1012" t="s">
        <v>3243</v>
      </c>
      <c r="BV37" s="1012" t="s">
        <v>3082</v>
      </c>
      <c r="BW37" s="1018" t="s">
        <v>3243</v>
      </c>
      <c r="BX37" s="1007"/>
      <c r="BZ37" s="130"/>
      <c r="CD37"/>
      <c r="CM37" s="1033" t="s">
        <v>3355</v>
      </c>
      <c r="CN37" s="1014" t="s">
        <v>1669</v>
      </c>
      <c r="CO37" s="1103">
        <v>20.833</v>
      </c>
      <c r="CP37" s="1103">
        <v>20.064</v>
      </c>
      <c r="CQ37" s="649" t="s">
        <v>3243</v>
      </c>
      <c r="DA37" s="1140" t="s">
        <v>3355</v>
      </c>
      <c r="DB37" s="1108" t="s">
        <v>1940</v>
      </c>
      <c r="DC37" s="648" t="s">
        <v>428</v>
      </c>
      <c r="DD37" s="227" t="s">
        <v>428</v>
      </c>
      <c r="DE37" s="717" t="s">
        <v>3243</v>
      </c>
      <c r="DF37" s="133"/>
      <c r="DG37" s="130"/>
      <c r="DY37" s="80"/>
      <c r="ES37" s="142" t="s">
        <v>432</v>
      </c>
      <c r="ET37" s="1148" t="s">
        <v>2397</v>
      </c>
      <c r="EX37" s="78"/>
      <c r="EY37" s="1226" t="s">
        <v>3355</v>
      </c>
      <c r="EZ37" s="235" t="s">
        <v>2798</v>
      </c>
      <c r="FA37" s="1012">
        <v>22</v>
      </c>
      <c r="FB37" s="235" t="s">
        <v>3137</v>
      </c>
      <c r="FC37" s="228" t="s">
        <v>2489</v>
      </c>
      <c r="FE37" s="846" t="s">
        <v>3355</v>
      </c>
      <c r="FF37" s="792" t="s">
        <v>2449</v>
      </c>
      <c r="FG37" s="833" t="s">
        <v>3243</v>
      </c>
      <c r="FH37" s="833">
        <v>22.212</v>
      </c>
      <c r="FI37" s="837" t="s">
        <v>3243</v>
      </c>
      <c r="GB37" s="102"/>
      <c r="GC37" s="103"/>
      <c r="GD37" s="102"/>
      <c r="GE37" s="469" t="s">
        <v>435</v>
      </c>
      <c r="GF37" s="306" t="s">
        <v>3306</v>
      </c>
      <c r="GG37" s="1546" t="s">
        <v>3296</v>
      </c>
      <c r="GH37" s="1611"/>
      <c r="GI37" s="1544"/>
      <c r="GO37" s="1254"/>
      <c r="GP37" s="595"/>
      <c r="GQ37" s="1255"/>
      <c r="GR37" s="1255"/>
      <c r="GS37" s="1255"/>
      <c r="GT37" s="1255"/>
      <c r="GU37" s="1255"/>
      <c r="GV37" s="1255"/>
      <c r="GW37" s="1255"/>
      <c r="GX37" s="1255"/>
      <c r="GY37" s="1255"/>
      <c r="GZ37" s="951"/>
      <c r="HK37" s="847" t="s">
        <v>3355</v>
      </c>
      <c r="HL37" s="1209" t="s">
        <v>425</v>
      </c>
      <c r="HM37" s="839" t="s">
        <v>3243</v>
      </c>
      <c r="HN37" s="839" t="s">
        <v>3243</v>
      </c>
      <c r="HO37" s="840" t="s">
        <v>247</v>
      </c>
      <c r="HP37" s="133"/>
      <c r="HQ37" s="130"/>
      <c r="HY37" s="102"/>
      <c r="HZ37" s="136"/>
      <c r="IG37" s="1291"/>
      <c r="IJ37" s="304"/>
      <c r="IM37" s="469" t="s">
        <v>434</v>
      </c>
      <c r="IN37" s="306" t="s">
        <v>3275</v>
      </c>
      <c r="IO37" s="306" t="s">
        <v>3316</v>
      </c>
      <c r="IP37" s="306"/>
      <c r="IQ37" s="1103"/>
      <c r="IR37" s="133"/>
      <c r="IS37" s="130"/>
    </row>
    <row r="38" spans="1:252" ht="13.5" customHeight="1" thickBot="1">
      <c r="A38" s="892" t="s">
        <v>3356</v>
      </c>
      <c r="B38" s="890" t="s">
        <v>2869</v>
      </c>
      <c r="C38" s="891" t="s">
        <v>3243</v>
      </c>
      <c r="D38" s="891" t="s">
        <v>3243</v>
      </c>
      <c r="E38" s="893" t="s">
        <v>3243</v>
      </c>
      <c r="O38" s="920" t="s">
        <v>3356</v>
      </c>
      <c r="P38" s="914" t="s">
        <v>1698</v>
      </c>
      <c r="Q38" s="915" t="s">
        <v>3243</v>
      </c>
      <c r="R38" s="915" t="s">
        <v>3243</v>
      </c>
      <c r="S38" s="921" t="s">
        <v>3243</v>
      </c>
      <c r="BC38" s="60"/>
      <c r="BE38" s="1002"/>
      <c r="BF38" s="1002"/>
      <c r="BG38" s="1002"/>
      <c r="BH38" s="1005"/>
      <c r="BI38" s="1005"/>
      <c r="BJ38" s="1005"/>
      <c r="BK38" s="1005"/>
      <c r="BL38" s="1005"/>
      <c r="BM38" s="1069" t="s">
        <v>3356</v>
      </c>
      <c r="BN38" s="890" t="s">
        <v>2757</v>
      </c>
      <c r="BO38" s="1063">
        <v>16</v>
      </c>
      <c r="BP38" s="1062" t="s">
        <v>3139</v>
      </c>
      <c r="BQ38" s="1070" t="s">
        <v>3175</v>
      </c>
      <c r="BR38" s="1233"/>
      <c r="BS38" s="967" t="s">
        <v>3356</v>
      </c>
      <c r="BT38" s="1014" t="s">
        <v>1590</v>
      </c>
      <c r="BU38" s="1012" t="s">
        <v>3243</v>
      </c>
      <c r="BV38" s="1012" t="s">
        <v>3243</v>
      </c>
      <c r="BW38" s="1018" t="s">
        <v>3243</v>
      </c>
      <c r="BX38" s="1007"/>
      <c r="BZ38" s="130"/>
      <c r="CC38" s="467" t="s">
        <v>225</v>
      </c>
      <c r="CD38" s="103"/>
      <c r="CE38" s="103"/>
      <c r="CF38" s="102"/>
      <c r="CG38" s="102"/>
      <c r="CM38" s="1110" t="s">
        <v>3356</v>
      </c>
      <c r="CN38" s="1111" t="s">
        <v>1589</v>
      </c>
      <c r="CO38" s="1112" t="s">
        <v>3243</v>
      </c>
      <c r="CP38" s="1112" t="s">
        <v>3243</v>
      </c>
      <c r="CQ38" s="1113" t="s">
        <v>3243</v>
      </c>
      <c r="DA38" s="1140" t="s">
        <v>3356</v>
      </c>
      <c r="DB38" s="1108" t="s">
        <v>1953</v>
      </c>
      <c r="DC38" s="648" t="s">
        <v>428</v>
      </c>
      <c r="DD38" s="227" t="s">
        <v>428</v>
      </c>
      <c r="DE38" s="717" t="s">
        <v>3243</v>
      </c>
      <c r="DF38" s="133"/>
      <c r="DG38" s="130"/>
      <c r="DO38" s="1158" t="s">
        <v>2324</v>
      </c>
      <c r="DP38" s="1159"/>
      <c r="DQ38" s="1160"/>
      <c r="DR38" s="1160"/>
      <c r="DS38" s="1161"/>
      <c r="DT38" s="1161"/>
      <c r="DU38" s="1160"/>
      <c r="DV38" s="1160"/>
      <c r="DW38" s="1162"/>
      <c r="DY38" s="80"/>
      <c r="EI38" s="467" t="s">
        <v>225</v>
      </c>
      <c r="EJ38" s="103"/>
      <c r="EK38" s="103"/>
      <c r="EL38" s="102"/>
      <c r="EM38" s="102"/>
      <c r="ES38" s="142" t="s">
        <v>3272</v>
      </c>
      <c r="ET38" s="1148" t="s">
        <v>2399</v>
      </c>
      <c r="EX38" s="78"/>
      <c r="EY38" s="1226" t="s">
        <v>3356</v>
      </c>
      <c r="EZ38" s="235" t="s">
        <v>2509</v>
      </c>
      <c r="FA38" s="1012">
        <v>21</v>
      </c>
      <c r="FB38" s="1078" t="s">
        <v>2466</v>
      </c>
      <c r="FC38" s="228" t="s">
        <v>2490</v>
      </c>
      <c r="FE38" s="847" t="s">
        <v>3356</v>
      </c>
      <c r="FF38" s="1209" t="s">
        <v>1573</v>
      </c>
      <c r="FG38" s="839" t="s">
        <v>3243</v>
      </c>
      <c r="FH38" s="839" t="s">
        <v>3243</v>
      </c>
      <c r="FI38" s="840" t="s">
        <v>247</v>
      </c>
      <c r="GB38" s="102"/>
      <c r="GC38" s="103"/>
      <c r="GD38" s="102"/>
      <c r="GL38" s="102"/>
      <c r="GM38" s="103"/>
      <c r="GN38" s="131"/>
      <c r="GO38" s="947" t="s">
        <v>225</v>
      </c>
      <c r="GP38" s="59"/>
      <c r="GS38" s="63"/>
      <c r="GT38" s="62"/>
      <c r="GU38" s="1250"/>
      <c r="GV38" s="948"/>
      <c r="GZ38" s="951"/>
      <c r="HK38" s="101"/>
      <c r="HP38" s="133"/>
      <c r="HQ38" s="130"/>
      <c r="HY38" s="102"/>
      <c r="HZ38" s="136"/>
      <c r="IG38" s="1291"/>
      <c r="IJ38" s="304"/>
      <c r="IM38" s="469" t="s">
        <v>435</v>
      </c>
      <c r="IN38" s="306" t="s">
        <v>39</v>
      </c>
      <c r="IO38" s="306" t="s">
        <v>29</v>
      </c>
      <c r="IP38" s="306"/>
      <c r="IQ38" s="1103"/>
      <c r="IR38" s="133"/>
    </row>
    <row r="39" spans="1:255" ht="13.5" customHeight="1" thickBot="1">
      <c r="A39" s="892" t="s">
        <v>3357</v>
      </c>
      <c r="B39" s="890" t="s">
        <v>2177</v>
      </c>
      <c r="C39" s="891" t="s">
        <v>3243</v>
      </c>
      <c r="D39" s="891" t="s">
        <v>3243</v>
      </c>
      <c r="E39" s="893" t="s">
        <v>3243</v>
      </c>
      <c r="O39" s="920" t="s">
        <v>3357</v>
      </c>
      <c r="P39" s="914" t="s">
        <v>1591</v>
      </c>
      <c r="Q39" s="915" t="s">
        <v>3243</v>
      </c>
      <c r="R39" s="915" t="s">
        <v>3243</v>
      </c>
      <c r="S39" s="921" t="s">
        <v>3243</v>
      </c>
      <c r="BC39" s="467" t="s">
        <v>225</v>
      </c>
      <c r="BD39" s="103"/>
      <c r="BE39" s="103"/>
      <c r="BF39" s="102"/>
      <c r="BG39" s="102"/>
      <c r="BH39" s="102"/>
      <c r="BI39" s="102"/>
      <c r="BJ39" s="1005"/>
      <c r="BK39" s="1005"/>
      <c r="BL39" s="1005"/>
      <c r="BM39" s="1069" t="s">
        <v>3357</v>
      </c>
      <c r="BN39" s="890" t="s">
        <v>2752</v>
      </c>
      <c r="BO39" s="1063">
        <v>23</v>
      </c>
      <c r="BP39" s="1062" t="s">
        <v>2824</v>
      </c>
      <c r="BQ39" s="1070" t="s">
        <v>3176</v>
      </c>
      <c r="BR39" s="1233"/>
      <c r="BS39" s="967" t="s">
        <v>3357</v>
      </c>
      <c r="BT39" s="1014" t="s">
        <v>1693</v>
      </c>
      <c r="BU39" s="1012" t="s">
        <v>3243</v>
      </c>
      <c r="BV39" s="1012" t="s">
        <v>3243</v>
      </c>
      <c r="BW39" s="1018" t="s">
        <v>3243</v>
      </c>
      <c r="BX39" s="1007"/>
      <c r="BZ39" s="130"/>
      <c r="CC39" s="469" t="s">
        <v>430</v>
      </c>
      <c r="CD39" s="306" t="s">
        <v>3277</v>
      </c>
      <c r="CE39" s="306" t="s">
        <v>3320</v>
      </c>
      <c r="CF39" s="915"/>
      <c r="CG39" s="914"/>
      <c r="DA39" s="1141" t="s">
        <v>3357</v>
      </c>
      <c r="DB39" s="1125" t="s">
        <v>1690</v>
      </c>
      <c r="DC39" s="662" t="s">
        <v>428</v>
      </c>
      <c r="DD39" s="1142" t="s">
        <v>428</v>
      </c>
      <c r="DE39" s="720" t="s">
        <v>3243</v>
      </c>
      <c r="DF39" s="133"/>
      <c r="DG39" s="130"/>
      <c r="DO39" s="712" t="s">
        <v>3258</v>
      </c>
      <c r="DP39" s="1163"/>
      <c r="DQ39" s="1164" t="s">
        <v>434</v>
      </c>
      <c r="DR39" s="1164" t="s">
        <v>435</v>
      </c>
      <c r="DS39" s="1165"/>
      <c r="DT39" s="712" t="s">
        <v>3259</v>
      </c>
      <c r="DU39" s="1164" t="s">
        <v>434</v>
      </c>
      <c r="DV39" s="1164" t="s">
        <v>435</v>
      </c>
      <c r="DW39" s="1166"/>
      <c r="DY39" s="80"/>
      <c r="EI39" s="469" t="s">
        <v>430</v>
      </c>
      <c r="EJ39" s="306" t="s">
        <v>3269</v>
      </c>
      <c r="EK39" s="306" t="s">
        <v>3320</v>
      </c>
      <c r="EL39" s="915"/>
      <c r="EM39" s="914"/>
      <c r="ES39" s="142" t="s">
        <v>433</v>
      </c>
      <c r="ET39" s="1148" t="s">
        <v>2398</v>
      </c>
      <c r="EX39" s="78"/>
      <c r="EY39" s="1226" t="s">
        <v>3357</v>
      </c>
      <c r="EZ39" s="235" t="s">
        <v>377</v>
      </c>
      <c r="FA39" s="1012">
        <v>39</v>
      </c>
      <c r="FB39" s="1078" t="s">
        <v>3140</v>
      </c>
      <c r="FC39" s="228" t="s">
        <v>2491</v>
      </c>
      <c r="GE39" s="37" t="s">
        <v>3470</v>
      </c>
      <c r="GN39" s="102"/>
      <c r="GO39" s="1251" t="s">
        <v>430</v>
      </c>
      <c r="GP39" s="1256" t="s">
        <v>3269</v>
      </c>
      <c r="GQ39" s="1534" t="s">
        <v>3320</v>
      </c>
      <c r="GR39" s="1534"/>
      <c r="GS39" s="1534"/>
      <c r="GT39" s="1534"/>
      <c r="GU39" s="1534"/>
      <c r="GV39" s="1534"/>
      <c r="GW39" s="1534"/>
      <c r="GX39" s="1534" t="s">
        <v>3277</v>
      </c>
      <c r="GY39" s="1534"/>
      <c r="GZ39" s="1534"/>
      <c r="HA39" s="119"/>
      <c r="HB39" s="119"/>
      <c r="HC39" s="119"/>
      <c r="HD39" s="119"/>
      <c r="HE39" s="951"/>
      <c r="HK39" s="467" t="s">
        <v>225</v>
      </c>
      <c r="HL39" s="103"/>
      <c r="HM39" s="103"/>
      <c r="HN39" s="102"/>
      <c r="HO39" s="102"/>
      <c r="HP39" s="102"/>
      <c r="HQ39" s="102"/>
      <c r="HR39" s="102"/>
      <c r="HS39" s="102"/>
      <c r="HY39" s="102"/>
      <c r="HZ39" s="136"/>
      <c r="IG39" s="1291"/>
      <c r="IJ39" s="304"/>
      <c r="IM39" s="101"/>
      <c r="IR39" s="102"/>
      <c r="IT39" s="102"/>
      <c r="IU39" s="102"/>
    </row>
    <row r="40" spans="1:247" ht="13.5" customHeight="1" thickBot="1">
      <c r="A40" s="892" t="s">
        <v>3358</v>
      </c>
      <c r="B40" s="890" t="s">
        <v>2870</v>
      </c>
      <c r="C40" s="891" t="s">
        <v>3243</v>
      </c>
      <c r="D40" s="891">
        <v>32.85</v>
      </c>
      <c r="E40" s="893" t="s">
        <v>3243</v>
      </c>
      <c r="O40" s="920" t="s">
        <v>3358</v>
      </c>
      <c r="P40" s="914" t="s">
        <v>2177</v>
      </c>
      <c r="Q40" s="915" t="s">
        <v>3243</v>
      </c>
      <c r="R40" s="915" t="s">
        <v>3243</v>
      </c>
      <c r="S40" s="921" t="s">
        <v>3243</v>
      </c>
      <c r="BC40" s="469" t="s">
        <v>430</v>
      </c>
      <c r="BD40" s="306" t="s">
        <v>3269</v>
      </c>
      <c r="BE40" s="1559" t="s">
        <v>3277</v>
      </c>
      <c r="BF40" s="1534"/>
      <c r="BG40" s="1534"/>
      <c r="BH40" s="306" t="s">
        <v>3320</v>
      </c>
      <c r="BI40" s="306"/>
      <c r="BJ40" s="1005"/>
      <c r="BK40" s="1005"/>
      <c r="BL40" s="1005"/>
      <c r="BM40" s="1069" t="s">
        <v>3358</v>
      </c>
      <c r="BN40" s="890" t="s">
        <v>2789</v>
      </c>
      <c r="BO40" s="1063">
        <v>10</v>
      </c>
      <c r="BP40" s="1062" t="s">
        <v>2790</v>
      </c>
      <c r="BQ40" s="1070" t="s">
        <v>3177</v>
      </c>
      <c r="BR40" s="1233"/>
      <c r="BS40" s="967" t="s">
        <v>3358</v>
      </c>
      <c r="BT40" s="1014" t="s">
        <v>1691</v>
      </c>
      <c r="BU40" s="1012" t="s">
        <v>3243</v>
      </c>
      <c r="BV40" s="1012" t="s">
        <v>3083</v>
      </c>
      <c r="BW40" s="1018" t="s">
        <v>3243</v>
      </c>
      <c r="BX40" s="1007"/>
      <c r="BZ40" s="130"/>
      <c r="CC40" s="469" t="s">
        <v>431</v>
      </c>
      <c r="CD40" s="306" t="s">
        <v>3270</v>
      </c>
      <c r="CE40" s="1546" t="s">
        <v>3295</v>
      </c>
      <c r="CF40" s="1611"/>
      <c r="CG40" s="1544"/>
      <c r="CM40" s="467" t="s">
        <v>225</v>
      </c>
      <c r="CN40" s="103"/>
      <c r="CO40" s="103"/>
      <c r="CP40" s="102"/>
      <c r="CQ40" s="102"/>
      <c r="CR40" s="102"/>
      <c r="CS40" s="102"/>
      <c r="CT40" s="102"/>
      <c r="CU40" s="102"/>
      <c r="CV40" s="102"/>
      <c r="DA40" s="101"/>
      <c r="DF40" s="133"/>
      <c r="DG40" s="130"/>
      <c r="DO40" s="920" t="s">
        <v>3244</v>
      </c>
      <c r="DP40" s="914" t="s">
        <v>1582</v>
      </c>
      <c r="DQ40" s="915">
        <v>14.238</v>
      </c>
      <c r="DR40" s="915">
        <v>14.635</v>
      </c>
      <c r="DS40" s="649">
        <f>MAX(DQ40:DR40)</f>
        <v>14.635</v>
      </c>
      <c r="DT40" s="1154" t="s">
        <v>1572</v>
      </c>
      <c r="DU40" s="915">
        <v>16.022</v>
      </c>
      <c r="DV40" s="915">
        <v>16.248</v>
      </c>
      <c r="DW40" s="649">
        <f>MAX(DU40:DV40)</f>
        <v>16.248</v>
      </c>
      <c r="DY40" s="80"/>
      <c r="EI40" s="469" t="s">
        <v>431</v>
      </c>
      <c r="EJ40" s="306" t="s">
        <v>3279</v>
      </c>
      <c r="EK40" s="1546" t="s">
        <v>441</v>
      </c>
      <c r="EL40" s="1611"/>
      <c r="EM40" s="1544"/>
      <c r="ES40" s="142" t="s">
        <v>434</v>
      </c>
      <c r="ET40" s="1148" t="s">
        <v>2399</v>
      </c>
      <c r="EX40" s="78"/>
      <c r="EY40" s="1226" t="s">
        <v>3358</v>
      </c>
      <c r="EZ40" s="235" t="s">
        <v>2752</v>
      </c>
      <c r="FA40" s="1012">
        <v>46</v>
      </c>
      <c r="FB40" s="235" t="s">
        <v>3137</v>
      </c>
      <c r="FC40" s="228" t="s">
        <v>2492</v>
      </c>
      <c r="FE40" s="467" t="s">
        <v>225</v>
      </c>
      <c r="FF40" s="103"/>
      <c r="FG40" s="103"/>
      <c r="FH40" s="102"/>
      <c r="FI40" s="102"/>
      <c r="FJ40" s="102"/>
      <c r="GN40" s="102"/>
      <c r="GO40" s="1251" t="s">
        <v>431</v>
      </c>
      <c r="GP40" s="1256" t="s">
        <v>3270</v>
      </c>
      <c r="GQ40" s="1534" t="s">
        <v>2597</v>
      </c>
      <c r="GR40" s="1534"/>
      <c r="GS40" s="1534"/>
      <c r="GT40" s="1534"/>
      <c r="GU40" s="1534"/>
      <c r="GV40" s="1534"/>
      <c r="GW40" s="1534"/>
      <c r="GX40" s="1534" t="s">
        <v>3279</v>
      </c>
      <c r="GY40" s="1534"/>
      <c r="GZ40" s="1534"/>
      <c r="HA40" s="119"/>
      <c r="HB40" s="119"/>
      <c r="HC40" s="119"/>
      <c r="HD40" s="119"/>
      <c r="HE40" s="951"/>
      <c r="HK40" s="469" t="s">
        <v>430</v>
      </c>
      <c r="HL40" s="306" t="s">
        <v>3269</v>
      </c>
      <c r="HM40" s="306" t="s">
        <v>3277</v>
      </c>
      <c r="HN40" s="349"/>
      <c r="HO40" s="306" t="s">
        <v>3320</v>
      </c>
      <c r="HP40" s="306"/>
      <c r="HQ40" s="1546" t="s">
        <v>3270</v>
      </c>
      <c r="HR40" s="1557"/>
      <c r="HS40" s="1558"/>
      <c r="HY40" s="102"/>
      <c r="HZ40" s="136"/>
      <c r="IG40" s="1291"/>
      <c r="IJ40" s="304"/>
      <c r="IM40" s="37" t="s">
        <v>3470</v>
      </c>
    </row>
    <row r="41" spans="1:247" ht="13.5" customHeight="1" thickBot="1">
      <c r="A41" s="892" t="s">
        <v>3359</v>
      </c>
      <c r="B41" s="890" t="s">
        <v>2871</v>
      </c>
      <c r="C41" s="891">
        <v>59.847</v>
      </c>
      <c r="D41" s="891" t="s">
        <v>3243</v>
      </c>
      <c r="E41" s="893" t="s">
        <v>3243</v>
      </c>
      <c r="O41" s="922" t="s">
        <v>3359</v>
      </c>
      <c r="P41" s="923" t="s">
        <v>1626</v>
      </c>
      <c r="Q41" s="924" t="s">
        <v>3243</v>
      </c>
      <c r="R41" s="924" t="s">
        <v>3243</v>
      </c>
      <c r="S41" s="925" t="s">
        <v>3243</v>
      </c>
      <c r="BC41" s="469" t="s">
        <v>431</v>
      </c>
      <c r="BD41" s="306" t="s">
        <v>3273</v>
      </c>
      <c r="BE41" s="1559" t="s">
        <v>3279</v>
      </c>
      <c r="BF41" s="1534"/>
      <c r="BG41" s="1534"/>
      <c r="BH41" s="306" t="s">
        <v>3295</v>
      </c>
      <c r="BI41" s="306"/>
      <c r="BJ41" s="1005"/>
      <c r="BK41" s="1005"/>
      <c r="BL41" s="1005"/>
      <c r="BM41" s="1069" t="s">
        <v>3359</v>
      </c>
      <c r="BN41" s="890" t="s">
        <v>377</v>
      </c>
      <c r="BO41" s="1063">
        <v>36</v>
      </c>
      <c r="BP41" s="1064" t="s">
        <v>3140</v>
      </c>
      <c r="BQ41" s="1070" t="s">
        <v>3178</v>
      </c>
      <c r="BR41" s="1233"/>
      <c r="BS41" s="970" t="s">
        <v>3359</v>
      </c>
      <c r="BT41" s="1019" t="s">
        <v>1585</v>
      </c>
      <c r="BU41" s="1020" t="s">
        <v>3243</v>
      </c>
      <c r="BV41" s="1020" t="s">
        <v>3243</v>
      </c>
      <c r="BW41" s="1021" t="s">
        <v>3243</v>
      </c>
      <c r="BX41" s="1007"/>
      <c r="BZ41" s="130"/>
      <c r="CC41" s="469" t="s">
        <v>432</v>
      </c>
      <c r="CD41" s="306" t="s">
        <v>3282</v>
      </c>
      <c r="CE41" s="306" t="s">
        <v>3281</v>
      </c>
      <c r="CF41" s="915"/>
      <c r="CG41" s="914"/>
      <c r="CM41" s="469" t="s">
        <v>430</v>
      </c>
      <c r="CN41" s="306" t="s">
        <v>3269</v>
      </c>
      <c r="CO41" s="306" t="s">
        <v>3277</v>
      </c>
      <c r="CP41" s="349"/>
      <c r="CQ41" s="306" t="s">
        <v>3320</v>
      </c>
      <c r="CR41" s="306"/>
      <c r="CS41" s="1546" t="s">
        <v>3270</v>
      </c>
      <c r="CT41" s="1557"/>
      <c r="CU41" s="1558"/>
      <c r="DA41" s="467" t="s">
        <v>225</v>
      </c>
      <c r="DB41" s="103"/>
      <c r="DC41" s="103"/>
      <c r="DD41" s="102"/>
      <c r="DE41" s="102"/>
      <c r="DF41" s="102"/>
      <c r="DG41" s="102"/>
      <c r="DH41" s="102"/>
      <c r="DI41" s="102"/>
      <c r="DO41" s="920" t="s">
        <v>3248</v>
      </c>
      <c r="DP41" s="914" t="s">
        <v>1684</v>
      </c>
      <c r="DQ41" s="915">
        <v>14.695</v>
      </c>
      <c r="DR41" s="915">
        <v>14.41</v>
      </c>
      <c r="DS41" s="649">
        <f>MAX(DQ41:DR41)</f>
        <v>14.695</v>
      </c>
      <c r="DT41" s="1154" t="s">
        <v>1659</v>
      </c>
      <c r="DU41" s="915">
        <v>15.972</v>
      </c>
      <c r="DV41" s="915">
        <v>16.53</v>
      </c>
      <c r="DW41" s="649">
        <f>MAX(DU41:DV41)</f>
        <v>16.53</v>
      </c>
      <c r="DY41" s="80"/>
      <c r="EI41" s="469" t="s">
        <v>432</v>
      </c>
      <c r="EJ41" s="306" t="s">
        <v>3274</v>
      </c>
      <c r="EK41" s="306" t="s">
        <v>3281</v>
      </c>
      <c r="EL41" s="915"/>
      <c r="EM41" s="914"/>
      <c r="ES41" s="142" t="s">
        <v>435</v>
      </c>
      <c r="ET41" s="1148" t="s">
        <v>2400</v>
      </c>
      <c r="EX41" s="78"/>
      <c r="EY41" s="1226" t="s">
        <v>3359</v>
      </c>
      <c r="EZ41" s="235" t="s">
        <v>2801</v>
      </c>
      <c r="FA41" s="1012">
        <v>47</v>
      </c>
      <c r="FB41" s="235" t="s">
        <v>3137</v>
      </c>
      <c r="FC41" s="228" t="s">
        <v>2493</v>
      </c>
      <c r="FE41" s="469" t="s">
        <v>430</v>
      </c>
      <c r="FF41" s="306" t="s">
        <v>3269</v>
      </c>
      <c r="FG41" s="306" t="s">
        <v>3277</v>
      </c>
      <c r="FH41" s="349"/>
      <c r="FI41" s="306" t="s">
        <v>3320</v>
      </c>
      <c r="FJ41" s="306"/>
      <c r="GE41" s="1158" t="s">
        <v>2454</v>
      </c>
      <c r="GF41" s="1218"/>
      <c r="GG41" s="1219"/>
      <c r="GN41" s="102"/>
      <c r="GO41" s="1251" t="s">
        <v>432</v>
      </c>
      <c r="GP41" s="1256" t="s">
        <v>3271</v>
      </c>
      <c r="GQ41" s="1534" t="s">
        <v>3281</v>
      </c>
      <c r="GR41" s="1534"/>
      <c r="GS41" s="1534"/>
      <c r="GT41" s="1534"/>
      <c r="GU41" s="1534"/>
      <c r="GV41" s="1534"/>
      <c r="GW41" s="1534"/>
      <c r="GX41" s="1534" t="s">
        <v>3282</v>
      </c>
      <c r="GY41" s="1534"/>
      <c r="GZ41" s="1534"/>
      <c r="HA41" s="119"/>
      <c r="HB41" s="119"/>
      <c r="HC41" s="119"/>
      <c r="HD41" s="119"/>
      <c r="HE41" s="951"/>
      <c r="HK41" s="469" t="s">
        <v>431</v>
      </c>
      <c r="HL41" s="306" t="s">
        <v>3270</v>
      </c>
      <c r="HM41" s="306" t="s">
        <v>3270</v>
      </c>
      <c r="HN41" s="349"/>
      <c r="HO41" s="306" t="s">
        <v>3295</v>
      </c>
      <c r="HP41" s="306"/>
      <c r="HQ41" s="1546" t="s">
        <v>3295</v>
      </c>
      <c r="HR41" s="1557"/>
      <c r="HS41" s="1558"/>
      <c r="HY41" s="102"/>
      <c r="HZ41" s="136"/>
      <c r="IG41" s="1291"/>
      <c r="IJ41" s="304"/>
      <c r="IM41" s="37" t="s">
        <v>3486</v>
      </c>
    </row>
    <row r="42" spans="1:244" ht="13.5" customHeight="1" thickBot="1">
      <c r="A42" s="892" t="s">
        <v>3360</v>
      </c>
      <c r="B42" s="890" t="s">
        <v>2872</v>
      </c>
      <c r="C42" s="891" t="s">
        <v>3243</v>
      </c>
      <c r="D42" s="891" t="s">
        <v>3243</v>
      </c>
      <c r="E42" s="893" t="s">
        <v>3243</v>
      </c>
      <c r="BC42" s="469" t="s">
        <v>432</v>
      </c>
      <c r="BD42" s="306" t="s">
        <v>3274</v>
      </c>
      <c r="BE42" s="1559" t="s">
        <v>3282</v>
      </c>
      <c r="BF42" s="1534"/>
      <c r="BG42" s="1534"/>
      <c r="BH42" s="306" t="s">
        <v>3281</v>
      </c>
      <c r="BI42" s="306"/>
      <c r="BJ42" s="1005"/>
      <c r="BK42" s="1005"/>
      <c r="BL42" s="1005"/>
      <c r="BM42" s="1069" t="s">
        <v>3360</v>
      </c>
      <c r="BN42" s="890" t="s">
        <v>3129</v>
      </c>
      <c r="BO42" s="1063">
        <v>47</v>
      </c>
      <c r="BP42" s="1064" t="s">
        <v>2761</v>
      </c>
      <c r="BQ42" s="1070" t="s">
        <v>3179</v>
      </c>
      <c r="BR42" s="1233"/>
      <c r="BZ42" s="130"/>
      <c r="CC42" s="469" t="s">
        <v>3272</v>
      </c>
      <c r="CD42" s="306" t="s">
        <v>3317</v>
      </c>
      <c r="CE42" s="306" t="s">
        <v>3307</v>
      </c>
      <c r="CF42" s="915"/>
      <c r="CG42" s="914"/>
      <c r="CM42" s="469" t="s">
        <v>431</v>
      </c>
      <c r="CN42" s="306" t="s">
        <v>3273</v>
      </c>
      <c r="CO42" s="306" t="s">
        <v>3279</v>
      </c>
      <c r="CP42" s="349"/>
      <c r="CQ42" s="306" t="s">
        <v>3295</v>
      </c>
      <c r="CR42" s="306"/>
      <c r="CS42" s="1546" t="s">
        <v>3295</v>
      </c>
      <c r="CT42" s="1557"/>
      <c r="CU42" s="1558"/>
      <c r="DA42" s="469" t="s">
        <v>430</v>
      </c>
      <c r="DB42" s="306" t="s">
        <v>3269</v>
      </c>
      <c r="DC42" s="306" t="s">
        <v>3320</v>
      </c>
      <c r="DD42" s="306"/>
      <c r="DE42" s="1103"/>
      <c r="DF42" s="306" t="s">
        <v>3270</v>
      </c>
      <c r="DG42" s="306"/>
      <c r="DH42" s="813"/>
      <c r="DO42" s="920" t="s">
        <v>3247</v>
      </c>
      <c r="DP42" s="914" t="s">
        <v>1573</v>
      </c>
      <c r="DQ42" s="915">
        <v>13.52</v>
      </c>
      <c r="DR42" s="915">
        <v>15.009</v>
      </c>
      <c r="DS42" s="649">
        <f>MAX(DQ42:DR42)</f>
        <v>15.009</v>
      </c>
      <c r="DT42" s="1155" t="s">
        <v>1575</v>
      </c>
      <c r="DU42" s="924">
        <v>17.319</v>
      </c>
      <c r="DV42" s="924">
        <v>16.918</v>
      </c>
      <c r="DW42" s="663">
        <f>MAX(DU42:DV42)</f>
        <v>17.319</v>
      </c>
      <c r="DY42" s="80"/>
      <c r="EA42" s="998"/>
      <c r="EB42" s="1146"/>
      <c r="EI42" s="469" t="s">
        <v>3272</v>
      </c>
      <c r="EJ42" s="306" t="s">
        <v>3317</v>
      </c>
      <c r="EK42" s="306" t="s">
        <v>3307</v>
      </c>
      <c r="EL42" s="915"/>
      <c r="EM42" s="914"/>
      <c r="EX42" s="78"/>
      <c r="EY42" s="1226" t="s">
        <v>3360</v>
      </c>
      <c r="EZ42" s="235" t="s">
        <v>2792</v>
      </c>
      <c r="FA42" s="1012">
        <v>27</v>
      </c>
      <c r="FB42" s="1078" t="s">
        <v>2761</v>
      </c>
      <c r="FC42" s="228" t="s">
        <v>2494</v>
      </c>
      <c r="FE42" s="469" t="s">
        <v>431</v>
      </c>
      <c r="FF42" s="306" t="s">
        <v>3273</v>
      </c>
      <c r="FG42" s="306" t="s">
        <v>3279</v>
      </c>
      <c r="FH42" s="349"/>
      <c r="FI42" s="306" t="s">
        <v>441</v>
      </c>
      <c r="FJ42" s="306"/>
      <c r="GE42" s="926" t="s">
        <v>3258</v>
      </c>
      <c r="GF42" s="927"/>
      <c r="GG42" s="904"/>
      <c r="GN42" s="102"/>
      <c r="GO42" s="1251" t="s">
        <v>3272</v>
      </c>
      <c r="GP42" s="1256" t="s">
        <v>3317</v>
      </c>
      <c r="GQ42" s="1534" t="s">
        <v>2596</v>
      </c>
      <c r="GR42" s="1534"/>
      <c r="GS42" s="1534"/>
      <c r="GT42" s="1534"/>
      <c r="GU42" s="1534"/>
      <c r="GV42" s="1534"/>
      <c r="GW42" s="1534"/>
      <c r="GX42" s="1534" t="s">
        <v>3334</v>
      </c>
      <c r="GY42" s="1534"/>
      <c r="GZ42" s="1534"/>
      <c r="HA42" s="119"/>
      <c r="HB42" s="119"/>
      <c r="HC42" s="119"/>
      <c r="HD42" s="119"/>
      <c r="HE42" s="951"/>
      <c r="HK42" s="469" t="s">
        <v>432</v>
      </c>
      <c r="HL42" s="306" t="s">
        <v>3274</v>
      </c>
      <c r="HM42" s="306" t="s">
        <v>3282</v>
      </c>
      <c r="HN42" s="349"/>
      <c r="HO42" s="306" t="s">
        <v>3281</v>
      </c>
      <c r="HP42" s="306"/>
      <c r="HQ42" s="1546" t="s">
        <v>3282</v>
      </c>
      <c r="HR42" s="1557"/>
      <c r="HS42" s="1558"/>
      <c r="HU42" s="83"/>
      <c r="HY42" s="102"/>
      <c r="HZ42" s="136"/>
      <c r="IG42" s="1291"/>
      <c r="IJ42" s="304"/>
    </row>
    <row r="43" spans="1:255" ht="13.5" customHeight="1" thickBot="1">
      <c r="A43" s="892" t="s">
        <v>3361</v>
      </c>
      <c r="B43" s="890" t="s">
        <v>2853</v>
      </c>
      <c r="C43" s="891" t="s">
        <v>3243</v>
      </c>
      <c r="D43" s="891" t="s">
        <v>3243</v>
      </c>
      <c r="E43" s="893" t="s">
        <v>3243</v>
      </c>
      <c r="O43" s="467" t="s">
        <v>225</v>
      </c>
      <c r="P43" s="103"/>
      <c r="Q43" s="103"/>
      <c r="R43" s="102"/>
      <c r="S43" s="102"/>
      <c r="T43" s="102"/>
      <c r="U43" s="102"/>
      <c r="BC43" s="469" t="s">
        <v>3272</v>
      </c>
      <c r="BD43" s="306" t="s">
        <v>3317</v>
      </c>
      <c r="BE43" s="1559" t="s">
        <v>3334</v>
      </c>
      <c r="BF43" s="1534"/>
      <c r="BG43" s="1534"/>
      <c r="BH43" s="306" t="s">
        <v>29</v>
      </c>
      <c r="BI43" s="306"/>
      <c r="BJ43" s="1005"/>
      <c r="BK43" s="1005"/>
      <c r="BL43" s="1005"/>
      <c r="BM43" s="1069" t="s">
        <v>3361</v>
      </c>
      <c r="BN43" s="890" t="s">
        <v>3130</v>
      </c>
      <c r="BO43" s="1063">
        <v>19</v>
      </c>
      <c r="BP43" s="1064" t="s">
        <v>2824</v>
      </c>
      <c r="BQ43" s="1070" t="s">
        <v>3243</v>
      </c>
      <c r="BS43" s="467" t="s">
        <v>225</v>
      </c>
      <c r="BT43" s="103"/>
      <c r="BU43" s="103"/>
      <c r="BV43" s="102"/>
      <c r="BW43" s="102"/>
      <c r="BX43" s="102"/>
      <c r="BZ43" s="130"/>
      <c r="CC43" s="469" t="s">
        <v>433</v>
      </c>
      <c r="CD43" s="306" t="s">
        <v>3283</v>
      </c>
      <c r="CE43" s="306" t="s">
        <v>3298</v>
      </c>
      <c r="CF43" s="915"/>
      <c r="CG43" s="914"/>
      <c r="CM43" s="469" t="s">
        <v>432</v>
      </c>
      <c r="CN43" s="306" t="s">
        <v>3274</v>
      </c>
      <c r="CO43" s="306" t="s">
        <v>3271</v>
      </c>
      <c r="CP43" s="349"/>
      <c r="CQ43" s="306" t="s">
        <v>3281</v>
      </c>
      <c r="CR43" s="306"/>
      <c r="CS43" s="1546" t="s">
        <v>3271</v>
      </c>
      <c r="CT43" s="1557"/>
      <c r="CU43" s="1558"/>
      <c r="DA43" s="469" t="s">
        <v>431</v>
      </c>
      <c r="DB43" s="306" t="s">
        <v>3273</v>
      </c>
      <c r="DC43" s="1546" t="s">
        <v>3295</v>
      </c>
      <c r="DD43" s="1611"/>
      <c r="DE43" s="1544"/>
      <c r="DF43" s="306" t="s">
        <v>3295</v>
      </c>
      <c r="DG43" s="306"/>
      <c r="DH43" s="813"/>
      <c r="DO43" s="920" t="s">
        <v>3245</v>
      </c>
      <c r="DP43" s="914" t="s">
        <v>1591</v>
      </c>
      <c r="DQ43" s="915">
        <v>13.243</v>
      </c>
      <c r="DR43" s="915">
        <v>15.394</v>
      </c>
      <c r="DS43" s="649">
        <f>MAX(DQ43:DR43)</f>
        <v>15.394</v>
      </c>
      <c r="DT43" s="688"/>
      <c r="DU43" s="60"/>
      <c r="DV43" s="60"/>
      <c r="DW43" s="1144"/>
      <c r="DY43" s="80"/>
      <c r="DZ43" s="80"/>
      <c r="EA43" s="1147"/>
      <c r="EI43" s="469" t="s">
        <v>433</v>
      </c>
      <c r="EJ43" s="306" t="s">
        <v>3283</v>
      </c>
      <c r="EK43" s="306" t="s">
        <v>3298</v>
      </c>
      <c r="EL43" s="915"/>
      <c r="EM43" s="914"/>
      <c r="ES43" s="1205" t="s">
        <v>2344</v>
      </c>
      <c r="EY43" s="1226" t="s">
        <v>3361</v>
      </c>
      <c r="EZ43" s="235" t="s">
        <v>2794</v>
      </c>
      <c r="FA43" s="1012">
        <v>3</v>
      </c>
      <c r="FB43" s="1078" t="s">
        <v>2467</v>
      </c>
      <c r="FC43" s="228" t="s">
        <v>2495</v>
      </c>
      <c r="FE43" s="469" t="s">
        <v>432</v>
      </c>
      <c r="FF43" s="306" t="s">
        <v>3274</v>
      </c>
      <c r="FG43" s="306" t="s">
        <v>3274</v>
      </c>
      <c r="FH43" s="349"/>
      <c r="FI43" s="306" t="s">
        <v>3281</v>
      </c>
      <c r="FJ43" s="306"/>
      <c r="GE43" s="307" t="s">
        <v>3244</v>
      </c>
      <c r="GF43" s="306" t="s">
        <v>1683</v>
      </c>
      <c r="GG43" s="350">
        <v>8.202</v>
      </c>
      <c r="GN43" s="102"/>
      <c r="GO43" s="1251" t="s">
        <v>433</v>
      </c>
      <c r="GP43" s="1256" t="s">
        <v>3280</v>
      </c>
      <c r="GQ43" s="1534" t="s">
        <v>3298</v>
      </c>
      <c r="GR43" s="1534"/>
      <c r="GS43" s="1534"/>
      <c r="GT43" s="1534"/>
      <c r="GU43" s="1534"/>
      <c r="GV43" s="1534"/>
      <c r="GW43" s="1534"/>
      <c r="GX43" s="1534" t="s">
        <v>3283</v>
      </c>
      <c r="GY43" s="1534"/>
      <c r="GZ43" s="1534"/>
      <c r="HA43" s="119"/>
      <c r="HB43" s="119"/>
      <c r="HC43" s="119"/>
      <c r="HD43" s="119"/>
      <c r="HE43" s="951"/>
      <c r="HK43" s="469" t="s">
        <v>3272</v>
      </c>
      <c r="HL43" s="306" t="s">
        <v>3317</v>
      </c>
      <c r="HM43" s="306" t="s">
        <v>3334</v>
      </c>
      <c r="HN43" s="349"/>
      <c r="HO43" s="306" t="s">
        <v>3307</v>
      </c>
      <c r="HP43" s="306"/>
      <c r="HQ43" s="1546" t="s">
        <v>3365</v>
      </c>
      <c r="HR43" s="1557"/>
      <c r="HS43" s="1558"/>
      <c r="HU43" s="83"/>
      <c r="HY43" s="102"/>
      <c r="HZ43" s="136"/>
      <c r="ID43" s="1291"/>
      <c r="IG43" s="1291"/>
      <c r="IJ43" s="304"/>
      <c r="IM43" s="1158" t="s">
        <v>2595</v>
      </c>
      <c r="IN43" s="1292"/>
      <c r="IO43" s="1293"/>
      <c r="IP43" s="1293"/>
      <c r="IQ43" s="1293"/>
      <c r="IR43" s="1187"/>
      <c r="IS43" s="1187"/>
      <c r="IT43" s="1187"/>
      <c r="IU43" s="1188"/>
    </row>
    <row r="44" spans="1:255" ht="13.5" customHeight="1" thickBot="1">
      <c r="A44" s="892" t="s">
        <v>3362</v>
      </c>
      <c r="B44" s="890" t="s">
        <v>302</v>
      </c>
      <c r="C44" s="891" t="s">
        <v>3243</v>
      </c>
      <c r="D44" s="891">
        <v>16.788</v>
      </c>
      <c r="E44" s="893" t="s">
        <v>3243</v>
      </c>
      <c r="O44" s="469" t="s">
        <v>430</v>
      </c>
      <c r="P44" s="306" t="s">
        <v>3269</v>
      </c>
      <c r="Q44" s="1559" t="s">
        <v>3277</v>
      </c>
      <c r="R44" s="1534"/>
      <c r="S44" s="1534"/>
      <c r="T44" s="306" t="s">
        <v>3320</v>
      </c>
      <c r="U44" s="306"/>
      <c r="BC44" s="469" t="s">
        <v>433</v>
      </c>
      <c r="BD44" s="306" t="s">
        <v>3280</v>
      </c>
      <c r="BE44" s="1559" t="s">
        <v>3283</v>
      </c>
      <c r="BF44" s="1534"/>
      <c r="BG44" s="1534"/>
      <c r="BH44" s="306" t="s">
        <v>3298</v>
      </c>
      <c r="BI44" s="306"/>
      <c r="BJ44" s="1005"/>
      <c r="BK44" s="1005"/>
      <c r="BL44" s="1005"/>
      <c r="BM44" s="1071" t="s">
        <v>3362</v>
      </c>
      <c r="BN44" s="895" t="s">
        <v>324</v>
      </c>
      <c r="BO44" s="1072">
        <v>34</v>
      </c>
      <c r="BP44" s="1073" t="s">
        <v>3140</v>
      </c>
      <c r="BQ44" s="1074" t="s">
        <v>3243</v>
      </c>
      <c r="BS44" s="469" t="s">
        <v>430</v>
      </c>
      <c r="BT44" s="306" t="s">
        <v>3277</v>
      </c>
      <c r="BU44" s="306" t="s">
        <v>3320</v>
      </c>
      <c r="BV44" s="915"/>
      <c r="BW44" s="914"/>
      <c r="BX44" s="78"/>
      <c r="BY44" s="79"/>
      <c r="CA44" s="83"/>
      <c r="CB44" s="83"/>
      <c r="CC44" s="469" t="s">
        <v>434</v>
      </c>
      <c r="CD44" s="306" t="s">
        <v>3275</v>
      </c>
      <c r="CE44" s="306" t="s">
        <v>3199</v>
      </c>
      <c r="CF44" s="915"/>
      <c r="CG44" s="914"/>
      <c r="CL44" s="101"/>
      <c r="CM44" s="469" t="s">
        <v>3272</v>
      </c>
      <c r="CN44" s="306" t="s">
        <v>3317</v>
      </c>
      <c r="CO44" s="306" t="s">
        <v>3365</v>
      </c>
      <c r="CP44" s="349"/>
      <c r="CQ44" s="306" t="s">
        <v>29</v>
      </c>
      <c r="CR44" s="306"/>
      <c r="CS44" s="1546" t="s">
        <v>3365</v>
      </c>
      <c r="CT44" s="1557"/>
      <c r="CU44" s="1558"/>
      <c r="CW44" s="84"/>
      <c r="CX44" s="133"/>
      <c r="CY44" s="133"/>
      <c r="CZ44" s="101"/>
      <c r="DA44" s="469" t="s">
        <v>432</v>
      </c>
      <c r="DB44" s="306" t="s">
        <v>3274</v>
      </c>
      <c r="DC44" s="306" t="s">
        <v>3281</v>
      </c>
      <c r="DD44" s="306"/>
      <c r="DE44" s="1103"/>
      <c r="DF44" s="306" t="s">
        <v>3282</v>
      </c>
      <c r="DG44" s="306"/>
      <c r="DH44" s="813"/>
      <c r="DK44" s="83"/>
      <c r="DO44" s="922" t="s">
        <v>3253</v>
      </c>
      <c r="DP44" s="923" t="s">
        <v>1685</v>
      </c>
      <c r="DQ44" s="924" t="s">
        <v>3243</v>
      </c>
      <c r="DR44" s="924" t="s">
        <v>3243</v>
      </c>
      <c r="DS44" s="925" t="s">
        <v>3243</v>
      </c>
      <c r="DT44" s="688"/>
      <c r="DU44" s="60"/>
      <c r="DV44" s="60"/>
      <c r="DX44" s="83"/>
      <c r="DY44" s="80"/>
      <c r="DZ44" s="688"/>
      <c r="EA44" s="1147"/>
      <c r="EB44" s="60"/>
      <c r="EF44" s="78"/>
      <c r="EG44" s="80"/>
      <c r="EH44" s="78"/>
      <c r="EI44" s="469" t="s">
        <v>434</v>
      </c>
      <c r="EJ44" s="306" t="s">
        <v>3275</v>
      </c>
      <c r="EK44" s="306" t="s">
        <v>3316</v>
      </c>
      <c r="EL44" s="915"/>
      <c r="EM44" s="914"/>
      <c r="ES44" s="142" t="s">
        <v>430</v>
      </c>
      <c r="ET44" s="1148" t="s">
        <v>2437</v>
      </c>
      <c r="EY44" s="1226" t="s">
        <v>3362</v>
      </c>
      <c r="EZ44" s="235" t="s">
        <v>2510</v>
      </c>
      <c r="FA44" s="1012">
        <v>17</v>
      </c>
      <c r="FB44" s="1078" t="s">
        <v>2468</v>
      </c>
      <c r="FC44" s="228" t="s">
        <v>2496</v>
      </c>
      <c r="FE44" s="469" t="s">
        <v>3272</v>
      </c>
      <c r="FF44" s="306" t="s">
        <v>3317</v>
      </c>
      <c r="FG44" s="306" t="s">
        <v>3334</v>
      </c>
      <c r="FH44" s="349"/>
      <c r="FI44" s="306" t="s">
        <v>3307</v>
      </c>
      <c r="FJ44" s="306"/>
      <c r="FO44" s="1004"/>
      <c r="FQ44" s="1004"/>
      <c r="GE44" s="307" t="s">
        <v>3248</v>
      </c>
      <c r="GF44" s="306" t="s">
        <v>3221</v>
      </c>
      <c r="GG44" s="350">
        <v>8.344</v>
      </c>
      <c r="GO44" s="1251" t="s">
        <v>434</v>
      </c>
      <c r="GP44" s="1256" t="s">
        <v>3275</v>
      </c>
      <c r="GQ44" s="1534" t="s">
        <v>3316</v>
      </c>
      <c r="GR44" s="1534"/>
      <c r="GS44" s="1534"/>
      <c r="GT44" s="1534"/>
      <c r="GU44" s="1534"/>
      <c r="GV44" s="1534"/>
      <c r="GW44" s="1534"/>
      <c r="GX44" s="1534" t="s">
        <v>3275</v>
      </c>
      <c r="GY44" s="1534"/>
      <c r="GZ44" s="1534"/>
      <c r="HA44" s="119"/>
      <c r="HB44" s="119"/>
      <c r="HC44" s="119"/>
      <c r="HD44" s="119"/>
      <c r="HE44" s="951"/>
      <c r="HK44" s="469" t="s">
        <v>433</v>
      </c>
      <c r="HL44" s="306" t="s">
        <v>3283</v>
      </c>
      <c r="HM44" s="306" t="s">
        <v>3280</v>
      </c>
      <c r="HN44" s="349"/>
      <c r="HO44" s="306" t="s">
        <v>3298</v>
      </c>
      <c r="HP44" s="306"/>
      <c r="HQ44" s="1546" t="s">
        <v>3280</v>
      </c>
      <c r="HR44" s="1557"/>
      <c r="HS44" s="1558"/>
      <c r="HU44" s="83"/>
      <c r="HY44" s="136"/>
      <c r="IC44" s="304"/>
      <c r="ID44" s="1291"/>
      <c r="IG44" s="1291"/>
      <c r="IH44" s="304"/>
      <c r="IJ44" s="304"/>
      <c r="IM44" s="633" t="s">
        <v>3258</v>
      </c>
      <c r="IN44" s="1139"/>
      <c r="IO44" s="1116" t="s">
        <v>434</v>
      </c>
      <c r="IP44" s="1116" t="s">
        <v>435</v>
      </c>
      <c r="IQ44" s="1109"/>
      <c r="IR44" s="633" t="s">
        <v>3259</v>
      </c>
      <c r="IS44" s="1116" t="s">
        <v>434</v>
      </c>
      <c r="IT44" s="1116" t="s">
        <v>435</v>
      </c>
      <c r="IU44" s="1143"/>
    </row>
    <row r="45" spans="1:255" ht="13.5" customHeight="1" thickBot="1">
      <c r="A45" s="894" t="s">
        <v>3363</v>
      </c>
      <c r="B45" s="895" t="s">
        <v>2183</v>
      </c>
      <c r="C45" s="896" t="s">
        <v>3243</v>
      </c>
      <c r="D45" s="896">
        <v>14.165</v>
      </c>
      <c r="E45" s="897" t="s">
        <v>3243</v>
      </c>
      <c r="O45" s="469" t="s">
        <v>431</v>
      </c>
      <c r="P45" s="306" t="s">
        <v>3270</v>
      </c>
      <c r="Q45" s="1559" t="s">
        <v>3279</v>
      </c>
      <c r="R45" s="1534"/>
      <c r="S45" s="1534"/>
      <c r="T45" s="306" t="s">
        <v>2851</v>
      </c>
      <c r="U45" s="306"/>
      <c r="BC45" s="469" t="s">
        <v>434</v>
      </c>
      <c r="BD45" s="306" t="s">
        <v>3275</v>
      </c>
      <c r="BE45" s="1559" t="s">
        <v>3275</v>
      </c>
      <c r="BF45" s="1534"/>
      <c r="BG45" s="1534"/>
      <c r="BH45" s="306" t="s">
        <v>3226</v>
      </c>
      <c r="BI45" s="306"/>
      <c r="BJ45" s="1005"/>
      <c r="BK45" s="1005"/>
      <c r="BL45" s="1005"/>
      <c r="BM45" s="1065" t="s">
        <v>575</v>
      </c>
      <c r="BN45" s="1066"/>
      <c r="BO45" s="1067" t="s">
        <v>251</v>
      </c>
      <c r="BP45" s="1075" t="s">
        <v>252</v>
      </c>
      <c r="BQ45" s="1068"/>
      <c r="BR45" s="1005"/>
      <c r="BS45" s="469" t="s">
        <v>431</v>
      </c>
      <c r="BT45" s="306" t="s">
        <v>3273</v>
      </c>
      <c r="BU45" s="1546" t="s">
        <v>3295</v>
      </c>
      <c r="BV45" s="1611"/>
      <c r="BW45" s="1544"/>
      <c r="BX45" s="78"/>
      <c r="BY45" s="79"/>
      <c r="CA45" s="83"/>
      <c r="CB45" s="83"/>
      <c r="CC45" s="469" t="s">
        <v>435</v>
      </c>
      <c r="CD45" s="306" t="s">
        <v>3373</v>
      </c>
      <c r="CE45" s="1546" t="s">
        <v>3296</v>
      </c>
      <c r="CF45" s="1611"/>
      <c r="CG45" s="1544"/>
      <c r="CL45" s="101"/>
      <c r="CM45" s="469" t="s">
        <v>433</v>
      </c>
      <c r="CN45" s="306" t="s">
        <v>3283</v>
      </c>
      <c r="CO45" s="306" t="s">
        <v>3280</v>
      </c>
      <c r="CP45" s="349"/>
      <c r="CQ45" s="306" t="s">
        <v>3298</v>
      </c>
      <c r="CR45" s="306"/>
      <c r="CS45" s="1546" t="s">
        <v>3280</v>
      </c>
      <c r="CT45" s="1557"/>
      <c r="CU45" s="1558"/>
      <c r="CW45" s="84"/>
      <c r="CX45" s="133"/>
      <c r="CY45" s="133"/>
      <c r="CZ45" s="101"/>
      <c r="DA45" s="469" t="s">
        <v>3272</v>
      </c>
      <c r="DB45" s="306" t="s">
        <v>3317</v>
      </c>
      <c r="DC45" s="306" t="s">
        <v>3307</v>
      </c>
      <c r="DD45" s="306"/>
      <c r="DE45" s="1103"/>
      <c r="DF45" s="1546" t="s">
        <v>3271</v>
      </c>
      <c r="DG45" s="1558"/>
      <c r="DH45" s="813"/>
      <c r="DK45" s="83"/>
      <c r="DX45" s="83"/>
      <c r="DY45" s="80"/>
      <c r="EA45" s="1147"/>
      <c r="EB45" s="60"/>
      <c r="EC45" s="1148"/>
      <c r="EF45" s="78"/>
      <c r="EG45" s="80"/>
      <c r="EH45" s="78"/>
      <c r="EI45" s="469" t="s">
        <v>435</v>
      </c>
      <c r="EJ45" s="306" t="s">
        <v>2839</v>
      </c>
      <c r="EK45" s="1546" t="s">
        <v>3296</v>
      </c>
      <c r="EL45" s="1611"/>
      <c r="EM45" s="1544"/>
      <c r="ES45" s="142" t="s">
        <v>431</v>
      </c>
      <c r="ET45" s="1148" t="s">
        <v>2438</v>
      </c>
      <c r="EY45" s="1226" t="s">
        <v>3363</v>
      </c>
      <c r="EZ45" s="235" t="s">
        <v>2796</v>
      </c>
      <c r="FA45" s="1012">
        <v>36</v>
      </c>
      <c r="FB45" s="1078" t="s">
        <v>2465</v>
      </c>
      <c r="FC45" s="228" t="s">
        <v>2497</v>
      </c>
      <c r="FE45" s="469" t="s">
        <v>433</v>
      </c>
      <c r="FF45" s="306" t="s">
        <v>3283</v>
      </c>
      <c r="FG45" s="306" t="s">
        <v>3280</v>
      </c>
      <c r="FH45" s="349"/>
      <c r="FI45" s="306" t="s">
        <v>3298</v>
      </c>
      <c r="FJ45" s="306"/>
      <c r="GE45" s="307" t="s">
        <v>3247</v>
      </c>
      <c r="GF45" s="306" t="s">
        <v>3220</v>
      </c>
      <c r="GG45" s="350">
        <v>8.462</v>
      </c>
      <c r="GO45" s="1251" t="s">
        <v>435</v>
      </c>
      <c r="GP45" s="1256" t="s">
        <v>3276</v>
      </c>
      <c r="GQ45" s="1534" t="s">
        <v>3296</v>
      </c>
      <c r="GR45" s="1534"/>
      <c r="GS45" s="1534"/>
      <c r="GT45" s="1534"/>
      <c r="GU45" s="1534"/>
      <c r="GV45" s="1534"/>
      <c r="GW45" s="1534"/>
      <c r="GX45" s="1534" t="s">
        <v>2598</v>
      </c>
      <c r="GY45" s="1534"/>
      <c r="GZ45" s="1534"/>
      <c r="HA45" s="119"/>
      <c r="HB45" s="119"/>
      <c r="HC45" s="119"/>
      <c r="HD45" s="119"/>
      <c r="HE45" s="951"/>
      <c r="HK45" s="469" t="s">
        <v>434</v>
      </c>
      <c r="HL45" s="306" t="s">
        <v>3275</v>
      </c>
      <c r="HM45" s="306" t="s">
        <v>3275</v>
      </c>
      <c r="HN45" s="349"/>
      <c r="HO45" s="306" t="s">
        <v>3316</v>
      </c>
      <c r="HP45" s="306"/>
      <c r="HQ45" s="306" t="s">
        <v>3274</v>
      </c>
      <c r="HR45" s="349"/>
      <c r="HS45" s="349"/>
      <c r="HU45" s="83"/>
      <c r="HY45" s="136"/>
      <c r="IC45" s="304"/>
      <c r="ID45" s="1291"/>
      <c r="IG45" s="1291"/>
      <c r="IH45" s="304"/>
      <c r="IJ45" s="304"/>
      <c r="IM45" s="307" t="s">
        <v>3244</v>
      </c>
      <c r="IN45" s="306" t="s">
        <v>1688</v>
      </c>
      <c r="IO45" s="349">
        <v>14.031</v>
      </c>
      <c r="IP45" s="349">
        <v>14.151</v>
      </c>
      <c r="IQ45" s="350">
        <f>MAX(IO45:IP45)</f>
        <v>14.151</v>
      </c>
      <c r="IR45" s="745" t="s">
        <v>1595</v>
      </c>
      <c r="IS45" s="349">
        <v>17.141</v>
      </c>
      <c r="IT45" s="349">
        <v>17.649</v>
      </c>
      <c r="IU45" s="350">
        <f>MAX(IS45:IT45)</f>
        <v>17.649</v>
      </c>
    </row>
    <row r="46" spans="15:255" ht="13.5" customHeight="1">
      <c r="O46" s="469" t="s">
        <v>432</v>
      </c>
      <c r="P46" s="306" t="s">
        <v>3271</v>
      </c>
      <c r="Q46" s="1559" t="s">
        <v>3274</v>
      </c>
      <c r="R46" s="1534"/>
      <c r="S46" s="1534"/>
      <c r="T46" s="306" t="s">
        <v>3281</v>
      </c>
      <c r="U46" s="306"/>
      <c r="BC46" s="469" t="s">
        <v>435</v>
      </c>
      <c r="BD46" s="306" t="s">
        <v>3276</v>
      </c>
      <c r="BE46" s="1559" t="s">
        <v>3278</v>
      </c>
      <c r="BF46" s="1534"/>
      <c r="BG46" s="1534"/>
      <c r="BH46" s="306" t="s">
        <v>3296</v>
      </c>
      <c r="BI46" s="306"/>
      <c r="BJ46" s="1005"/>
      <c r="BK46" s="1005"/>
      <c r="BL46" s="1005"/>
      <c r="BM46" s="1069" t="s">
        <v>3244</v>
      </c>
      <c r="BN46" s="1076" t="s">
        <v>2711</v>
      </c>
      <c r="BO46" s="1077" t="s">
        <v>3184</v>
      </c>
      <c r="BP46" s="1078" t="s">
        <v>2825</v>
      </c>
      <c r="BQ46" s="1016" t="s">
        <v>3185</v>
      </c>
      <c r="BR46" s="814"/>
      <c r="BS46" s="469" t="s">
        <v>432</v>
      </c>
      <c r="BT46" s="306" t="s">
        <v>3282</v>
      </c>
      <c r="BU46" s="306" t="s">
        <v>3281</v>
      </c>
      <c r="BV46" s="915"/>
      <c r="BW46" s="914"/>
      <c r="BX46" s="78"/>
      <c r="BY46" s="79"/>
      <c r="CA46" s="83"/>
      <c r="CB46" s="83"/>
      <c r="CC46" s="77"/>
      <c r="CD46" s="78"/>
      <c r="CL46" s="101"/>
      <c r="CM46" s="469" t="s">
        <v>434</v>
      </c>
      <c r="CN46" s="306" t="s">
        <v>3275</v>
      </c>
      <c r="CO46" s="306" t="s">
        <v>3275</v>
      </c>
      <c r="CP46" s="349"/>
      <c r="CQ46" s="306" t="s">
        <v>3226</v>
      </c>
      <c r="CR46" s="306"/>
      <c r="CS46" s="306" t="s">
        <v>3274</v>
      </c>
      <c r="CT46" s="349"/>
      <c r="CU46" s="349"/>
      <c r="CW46" s="84"/>
      <c r="CX46" s="133"/>
      <c r="CY46" s="133"/>
      <c r="CZ46" s="101"/>
      <c r="DA46" s="469" t="s">
        <v>433</v>
      </c>
      <c r="DB46" s="306" t="s">
        <v>3283</v>
      </c>
      <c r="DC46" s="306" t="s">
        <v>3298</v>
      </c>
      <c r="DD46" s="306"/>
      <c r="DE46" s="1103"/>
      <c r="DF46" s="306" t="s">
        <v>3280</v>
      </c>
      <c r="DG46" s="306"/>
      <c r="DH46" s="813"/>
      <c r="DK46" s="83"/>
      <c r="DO46" s="467" t="s">
        <v>225</v>
      </c>
      <c r="DP46" s="103"/>
      <c r="DQ46" s="103"/>
      <c r="DR46" s="102"/>
      <c r="DS46" s="102"/>
      <c r="DT46" s="102"/>
      <c r="DX46" s="83"/>
      <c r="DY46" s="80"/>
      <c r="EA46" s="1147"/>
      <c r="EB46" s="60"/>
      <c r="EC46" s="1148"/>
      <c r="EF46" s="78"/>
      <c r="EG46" s="80"/>
      <c r="EH46" s="78"/>
      <c r="ES46" s="142" t="s">
        <v>432</v>
      </c>
      <c r="ET46" s="1148" t="s">
        <v>2439</v>
      </c>
      <c r="EY46" s="1226" t="s">
        <v>3364</v>
      </c>
      <c r="EZ46" s="235" t="s">
        <v>324</v>
      </c>
      <c r="FA46" s="1012">
        <v>45</v>
      </c>
      <c r="FB46" s="1078" t="s">
        <v>3140</v>
      </c>
      <c r="FC46" s="228" t="s">
        <v>2498</v>
      </c>
      <c r="FE46" s="469" t="s">
        <v>434</v>
      </c>
      <c r="FF46" s="306" t="s">
        <v>3275</v>
      </c>
      <c r="FG46" s="306" t="s">
        <v>3275</v>
      </c>
      <c r="FH46" s="349"/>
      <c r="FI46" s="306" t="s">
        <v>3316</v>
      </c>
      <c r="FJ46" s="306"/>
      <c r="GE46" s="307" t="s">
        <v>3245</v>
      </c>
      <c r="GF46" s="306" t="s">
        <v>256</v>
      </c>
      <c r="GG46" s="350">
        <v>8.564</v>
      </c>
      <c r="GO46" s="815"/>
      <c r="GP46" s="815"/>
      <c r="GQ46" s="815"/>
      <c r="GR46" s="815"/>
      <c r="GS46" s="815"/>
      <c r="GT46" s="815"/>
      <c r="GU46" s="815"/>
      <c r="GV46" s="815"/>
      <c r="GW46" s="815"/>
      <c r="GX46" s="815"/>
      <c r="GY46" s="815"/>
      <c r="HK46" s="469" t="s">
        <v>435</v>
      </c>
      <c r="HL46" s="306" t="s">
        <v>3276</v>
      </c>
      <c r="HM46" s="306" t="s">
        <v>3278</v>
      </c>
      <c r="HN46" s="349"/>
      <c r="HO46" s="306" t="s">
        <v>3296</v>
      </c>
      <c r="HP46" s="306"/>
      <c r="HQ46" s="306" t="s">
        <v>3269</v>
      </c>
      <c r="HR46" s="349"/>
      <c r="HS46" s="349"/>
      <c r="HU46" s="83"/>
      <c r="HY46" s="136"/>
      <c r="IC46" s="304"/>
      <c r="IG46" s="1291"/>
      <c r="IH46" s="304"/>
      <c r="IJ46" s="304"/>
      <c r="IM46" s="307" t="s">
        <v>3248</v>
      </c>
      <c r="IN46" s="306" t="s">
        <v>2879</v>
      </c>
      <c r="IO46" s="349">
        <v>13.998</v>
      </c>
      <c r="IP46" s="349">
        <v>14.211</v>
      </c>
      <c r="IQ46" s="350">
        <f aca="true" t="shared" si="29" ref="IQ46:IQ58">MAX(IO46:IP46)</f>
        <v>14.211</v>
      </c>
      <c r="IR46" s="745" t="s">
        <v>2057</v>
      </c>
      <c r="IS46" s="349">
        <v>18.981</v>
      </c>
      <c r="IT46" s="349">
        <v>21.664</v>
      </c>
      <c r="IU46" s="350">
        <f>MAX(IS46:IT46)</f>
        <v>21.664</v>
      </c>
    </row>
    <row r="47" spans="1:255" ht="13.5" customHeight="1" thickBot="1">
      <c r="A47" s="467" t="s">
        <v>225</v>
      </c>
      <c r="B47" s="103"/>
      <c r="C47" s="103"/>
      <c r="F47" s="102"/>
      <c r="G47" s="102"/>
      <c r="H47" s="102"/>
      <c r="I47" s="102"/>
      <c r="J47" s="102"/>
      <c r="O47" s="469" t="s">
        <v>3272</v>
      </c>
      <c r="P47" s="306" t="s">
        <v>3317</v>
      </c>
      <c r="Q47" s="1559" t="s">
        <v>3334</v>
      </c>
      <c r="R47" s="1534"/>
      <c r="S47" s="1534"/>
      <c r="T47" s="306" t="s">
        <v>3307</v>
      </c>
      <c r="U47" s="306"/>
      <c r="BC47" s="60"/>
      <c r="BH47" s="1005"/>
      <c r="BI47" s="1005"/>
      <c r="BJ47" s="1005"/>
      <c r="BK47" s="1005"/>
      <c r="BL47" s="1005"/>
      <c r="BM47" s="1069" t="s">
        <v>3248</v>
      </c>
      <c r="BN47" s="1079" t="s">
        <v>3372</v>
      </c>
      <c r="BO47" s="1080" t="s">
        <v>3186</v>
      </c>
      <c r="BP47" s="1079" t="s">
        <v>3132</v>
      </c>
      <c r="BQ47" s="1081" t="s">
        <v>3187</v>
      </c>
      <c r="BR47" s="814"/>
      <c r="BS47" s="469" t="s">
        <v>3272</v>
      </c>
      <c r="BT47" s="306" t="s">
        <v>3317</v>
      </c>
      <c r="BU47" s="306" t="s">
        <v>3307</v>
      </c>
      <c r="BV47" s="915"/>
      <c r="BW47" s="914"/>
      <c r="BX47" s="78"/>
      <c r="BY47" s="79"/>
      <c r="CA47" s="83"/>
      <c r="CB47" s="83"/>
      <c r="CC47" s="37" t="s">
        <v>3470</v>
      </c>
      <c r="CD47" s="78"/>
      <c r="CL47" s="101"/>
      <c r="CM47" s="469" t="s">
        <v>435</v>
      </c>
      <c r="CN47" s="306" t="s">
        <v>3329</v>
      </c>
      <c r="CO47" s="306" t="s">
        <v>3278</v>
      </c>
      <c r="CP47" s="349"/>
      <c r="CQ47" s="306" t="s">
        <v>3296</v>
      </c>
      <c r="CR47" s="306"/>
      <c r="CS47" s="306" t="s">
        <v>3269</v>
      </c>
      <c r="CT47" s="349"/>
      <c r="CU47" s="349"/>
      <c r="CW47" s="84"/>
      <c r="CX47" s="133"/>
      <c r="CY47" s="133"/>
      <c r="CZ47" s="101"/>
      <c r="DA47" s="469" t="s">
        <v>434</v>
      </c>
      <c r="DB47" s="306" t="s">
        <v>3275</v>
      </c>
      <c r="DC47" s="306" t="s">
        <v>3226</v>
      </c>
      <c r="DD47" s="306"/>
      <c r="DE47" s="1103"/>
      <c r="DF47" s="306" t="s">
        <v>3274</v>
      </c>
      <c r="DG47" s="349"/>
      <c r="DH47" s="370"/>
      <c r="DK47" s="83"/>
      <c r="DO47" s="469" t="s">
        <v>430</v>
      </c>
      <c r="DP47" s="306" t="s">
        <v>3269</v>
      </c>
      <c r="DQ47" s="306" t="s">
        <v>3277</v>
      </c>
      <c r="DR47" s="349"/>
      <c r="DS47" s="306" t="s">
        <v>3320</v>
      </c>
      <c r="DT47" s="306"/>
      <c r="DX47" s="83"/>
      <c r="DY47" s="80"/>
      <c r="DZ47" s="80"/>
      <c r="EA47" s="1147"/>
      <c r="EB47" s="60"/>
      <c r="EC47" s="1148"/>
      <c r="EF47" s="78"/>
      <c r="EG47" s="80"/>
      <c r="EH47" s="78"/>
      <c r="EI47" s="37" t="s">
        <v>3470</v>
      </c>
      <c r="ES47" s="142" t="s">
        <v>3272</v>
      </c>
      <c r="ET47" s="1148" t="s">
        <v>2440</v>
      </c>
      <c r="EY47" s="1226" t="s">
        <v>3378</v>
      </c>
      <c r="EZ47" s="235" t="s">
        <v>2511</v>
      </c>
      <c r="FA47" s="1012">
        <v>44</v>
      </c>
      <c r="FB47" s="235" t="s">
        <v>2499</v>
      </c>
      <c r="FC47" s="228" t="s">
        <v>3243</v>
      </c>
      <c r="FE47" s="469" t="s">
        <v>435</v>
      </c>
      <c r="FF47" s="306" t="s">
        <v>3276</v>
      </c>
      <c r="FG47" s="306" t="s">
        <v>3278</v>
      </c>
      <c r="FH47" s="349"/>
      <c r="FI47" s="306" t="s">
        <v>3296</v>
      </c>
      <c r="FJ47" s="306"/>
      <c r="GE47" s="307" t="s">
        <v>3253</v>
      </c>
      <c r="GF47" s="306" t="s">
        <v>2875</v>
      </c>
      <c r="GG47" s="350">
        <v>8.57</v>
      </c>
      <c r="GH47" s="80"/>
      <c r="GO47" s="37" t="s">
        <v>3470</v>
      </c>
      <c r="GU47" s="815"/>
      <c r="GV47" s="815"/>
      <c r="GW47" s="815"/>
      <c r="GX47" s="815"/>
      <c r="GY47" s="815"/>
      <c r="HQ47" s="130"/>
      <c r="HS47" s="78"/>
      <c r="HU47" s="83"/>
      <c r="HV47" s="82"/>
      <c r="HW47" s="83"/>
      <c r="HY47" s="136"/>
      <c r="IC47" s="304"/>
      <c r="IG47" s="1291"/>
      <c r="IH47" s="304"/>
      <c r="IJ47" s="304"/>
      <c r="IM47" s="307" t="s">
        <v>3247</v>
      </c>
      <c r="IN47" s="306" t="s">
        <v>1573</v>
      </c>
      <c r="IO47" s="349">
        <v>14.321</v>
      </c>
      <c r="IP47" s="349">
        <v>14.13</v>
      </c>
      <c r="IQ47" s="350">
        <f t="shared" si="29"/>
        <v>14.321</v>
      </c>
      <c r="IR47" s="753" t="s">
        <v>317</v>
      </c>
      <c r="IS47" s="354">
        <v>30.182</v>
      </c>
      <c r="IT47" s="354">
        <v>28.029</v>
      </c>
      <c r="IU47" s="356">
        <f>MAX(IS47:IT47)</f>
        <v>30.182</v>
      </c>
    </row>
    <row r="48" spans="1:255" ht="13.5" customHeight="1">
      <c r="A48" s="469" t="s">
        <v>430</v>
      </c>
      <c r="B48" s="306" t="s">
        <v>3269</v>
      </c>
      <c r="C48" s="1546" t="s">
        <v>3277</v>
      </c>
      <c r="D48" s="1547"/>
      <c r="E48" s="1548"/>
      <c r="F48" s="1546" t="s">
        <v>3277</v>
      </c>
      <c r="G48" s="1558"/>
      <c r="H48" s="888"/>
      <c r="I48" s="813"/>
      <c r="J48" s="813"/>
      <c r="O48" s="469" t="s">
        <v>433</v>
      </c>
      <c r="P48" s="306" t="s">
        <v>3283</v>
      </c>
      <c r="Q48" s="1559" t="s">
        <v>3280</v>
      </c>
      <c r="R48" s="1534"/>
      <c r="S48" s="1534"/>
      <c r="T48" s="306" t="s">
        <v>3298</v>
      </c>
      <c r="U48" s="306"/>
      <c r="BC48" s="37" t="s">
        <v>3470</v>
      </c>
      <c r="BH48" s="1005"/>
      <c r="BI48" s="1005"/>
      <c r="BJ48" s="1005"/>
      <c r="BK48" s="1005"/>
      <c r="BL48" s="1005"/>
      <c r="BM48" s="1069" t="s">
        <v>3247</v>
      </c>
      <c r="BN48" s="1079" t="s">
        <v>3182</v>
      </c>
      <c r="BO48" s="1080" t="s">
        <v>3188</v>
      </c>
      <c r="BP48" s="1079" t="s">
        <v>3183</v>
      </c>
      <c r="BQ48" s="1081" t="s">
        <v>3189</v>
      </c>
      <c r="BR48" s="67"/>
      <c r="BS48" s="469" t="s">
        <v>433</v>
      </c>
      <c r="BT48" s="306" t="s">
        <v>3283</v>
      </c>
      <c r="BU48" s="306" t="s">
        <v>3298</v>
      </c>
      <c r="BV48" s="915"/>
      <c r="BW48" s="914"/>
      <c r="BX48" s="78"/>
      <c r="BY48" s="79"/>
      <c r="CA48" s="83"/>
      <c r="CB48" s="83"/>
      <c r="CC48" s="77"/>
      <c r="CD48" s="78"/>
      <c r="CL48" s="101"/>
      <c r="CM48" s="84"/>
      <c r="CN48" s="133"/>
      <c r="CU48" s="78"/>
      <c r="CV48" s="101"/>
      <c r="CW48" s="84"/>
      <c r="CX48" s="133"/>
      <c r="CY48" s="133"/>
      <c r="CZ48" s="101"/>
      <c r="DA48" s="469" t="s">
        <v>435</v>
      </c>
      <c r="DB48" s="306" t="s">
        <v>3329</v>
      </c>
      <c r="DC48" s="1546" t="s">
        <v>3296</v>
      </c>
      <c r="DD48" s="1611"/>
      <c r="DE48" s="1544"/>
      <c r="DF48" s="306" t="s">
        <v>3269</v>
      </c>
      <c r="DG48" s="349"/>
      <c r="DH48" s="370"/>
      <c r="DK48" s="83"/>
      <c r="DO48" s="469" t="s">
        <v>431</v>
      </c>
      <c r="DP48" s="306" t="s">
        <v>3279</v>
      </c>
      <c r="DQ48" s="306" t="s">
        <v>3279</v>
      </c>
      <c r="DR48" s="349"/>
      <c r="DS48" s="306" t="s">
        <v>441</v>
      </c>
      <c r="DT48" s="306"/>
      <c r="DX48" s="83"/>
      <c r="DY48" s="80"/>
      <c r="DZ48" s="80"/>
      <c r="EA48" s="1147"/>
      <c r="EB48" s="60"/>
      <c r="EC48" s="1148"/>
      <c r="EF48" s="78"/>
      <c r="EG48" s="80"/>
      <c r="EH48" s="78"/>
      <c r="ES48" s="142" t="s">
        <v>433</v>
      </c>
      <c r="ET48" s="1148" t="s">
        <v>2441</v>
      </c>
      <c r="EY48" s="1226" t="s">
        <v>3379</v>
      </c>
      <c r="EZ48" s="235" t="s">
        <v>3129</v>
      </c>
      <c r="FA48" s="1012">
        <v>28</v>
      </c>
      <c r="FB48" s="1078" t="s">
        <v>2761</v>
      </c>
      <c r="FC48" s="228" t="s">
        <v>3243</v>
      </c>
      <c r="GE48" s="307" t="s">
        <v>3250</v>
      </c>
      <c r="GF48" s="306" t="s">
        <v>195</v>
      </c>
      <c r="GG48" s="350">
        <v>8.598</v>
      </c>
      <c r="GH48" s="80"/>
      <c r="GO48" s="37" t="s">
        <v>3426</v>
      </c>
      <c r="GU48" s="815"/>
      <c r="GV48" s="815"/>
      <c r="GW48" s="815"/>
      <c r="GX48" s="815"/>
      <c r="GY48" s="815"/>
      <c r="HK48" s="37" t="s">
        <v>3470</v>
      </c>
      <c r="HQ48" s="130"/>
      <c r="HS48" s="78"/>
      <c r="HU48" s="83"/>
      <c r="HV48" s="82"/>
      <c r="HW48" s="83"/>
      <c r="HY48" s="136"/>
      <c r="IC48" s="304"/>
      <c r="IG48" s="1291"/>
      <c r="IH48" s="304"/>
      <c r="IJ48" s="304"/>
      <c r="IM48" s="307" t="s">
        <v>3245</v>
      </c>
      <c r="IN48" s="306" t="s">
        <v>1940</v>
      </c>
      <c r="IO48" s="349">
        <v>14.218</v>
      </c>
      <c r="IP48" s="349">
        <v>14.476</v>
      </c>
      <c r="IQ48" s="350">
        <f t="shared" si="29"/>
        <v>14.476</v>
      </c>
      <c r="IR48" s="78"/>
      <c r="IU48" s="78"/>
    </row>
    <row r="49" spans="1:255" ht="13.5" customHeight="1" thickBot="1">
      <c r="A49" s="469" t="s">
        <v>431</v>
      </c>
      <c r="B49" s="306" t="s">
        <v>3273</v>
      </c>
      <c r="C49" s="1546" t="s">
        <v>3279</v>
      </c>
      <c r="D49" s="1547"/>
      <c r="E49" s="1548"/>
      <c r="F49" s="1546" t="s">
        <v>3270</v>
      </c>
      <c r="G49" s="1558"/>
      <c r="H49" s="888"/>
      <c r="I49" s="813"/>
      <c r="J49" s="813"/>
      <c r="O49" s="469" t="s">
        <v>434</v>
      </c>
      <c r="P49" s="306" t="s">
        <v>3275</v>
      </c>
      <c r="Q49" s="1559" t="s">
        <v>3275</v>
      </c>
      <c r="R49" s="1534"/>
      <c r="S49" s="1534"/>
      <c r="T49" s="306" t="s">
        <v>3316</v>
      </c>
      <c r="U49" s="306"/>
      <c r="BM49" s="1069" t="s">
        <v>3245</v>
      </c>
      <c r="BN49" s="1079" t="s">
        <v>463</v>
      </c>
      <c r="BO49" s="1080" t="s">
        <v>3190</v>
      </c>
      <c r="BP49" s="1079" t="s">
        <v>464</v>
      </c>
      <c r="BQ49" s="1081" t="s">
        <v>3191</v>
      </c>
      <c r="BR49" s="1233"/>
      <c r="BS49" s="469" t="s">
        <v>434</v>
      </c>
      <c r="BT49" s="306" t="s">
        <v>3275</v>
      </c>
      <c r="BU49" s="306" t="s">
        <v>3316</v>
      </c>
      <c r="BV49" s="915"/>
      <c r="BW49" s="914"/>
      <c r="BX49" s="78"/>
      <c r="BY49" s="79"/>
      <c r="CA49" s="83"/>
      <c r="CB49" s="83"/>
      <c r="CC49" s="77"/>
      <c r="CD49" s="78"/>
      <c r="CL49" s="101"/>
      <c r="CM49" s="37" t="s">
        <v>3478</v>
      </c>
      <c r="CN49" s="133"/>
      <c r="CU49" s="78"/>
      <c r="CV49" s="101"/>
      <c r="CW49" s="84"/>
      <c r="CX49" s="133"/>
      <c r="CY49" s="133"/>
      <c r="CZ49" s="101"/>
      <c r="DA49" s="101"/>
      <c r="DF49" s="133"/>
      <c r="DG49" s="130"/>
      <c r="DI49" s="78"/>
      <c r="DK49" s="83"/>
      <c r="DL49" s="79"/>
      <c r="DM49" s="83"/>
      <c r="DO49" s="469" t="s">
        <v>432</v>
      </c>
      <c r="DP49" s="306" t="s">
        <v>3271</v>
      </c>
      <c r="DQ49" s="306" t="s">
        <v>3282</v>
      </c>
      <c r="DR49" s="349"/>
      <c r="DS49" s="306" t="s">
        <v>3299</v>
      </c>
      <c r="DT49" s="306"/>
      <c r="DX49" s="83"/>
      <c r="DY49" s="80"/>
      <c r="DZ49" s="80"/>
      <c r="EA49" s="1147"/>
      <c r="EB49" s="60"/>
      <c r="EC49" s="1148"/>
      <c r="EF49" s="78"/>
      <c r="EG49" s="80"/>
      <c r="EH49" s="78"/>
      <c r="ES49" s="142" t="s">
        <v>434</v>
      </c>
      <c r="ET49" s="1148" t="s">
        <v>2442</v>
      </c>
      <c r="EY49" s="1226" t="s">
        <v>3380</v>
      </c>
      <c r="EZ49" s="235" t="s">
        <v>3376</v>
      </c>
      <c r="FA49" s="1012">
        <v>25</v>
      </c>
      <c r="FB49" s="1078" t="s">
        <v>3374</v>
      </c>
      <c r="FC49" s="228" t="s">
        <v>3243</v>
      </c>
      <c r="FE49" s="37" t="s">
        <v>3470</v>
      </c>
      <c r="GE49" s="307" t="s">
        <v>3254</v>
      </c>
      <c r="GF49" s="306" t="s">
        <v>1580</v>
      </c>
      <c r="GG49" s="350">
        <v>8.672</v>
      </c>
      <c r="GH49" s="80"/>
      <c r="GV49" s="815"/>
      <c r="GW49" s="815"/>
      <c r="GX49" s="815"/>
      <c r="GY49" s="815"/>
      <c r="HS49" s="78"/>
      <c r="HV49" s="83"/>
      <c r="HW49" s="82"/>
      <c r="HY49" s="102"/>
      <c r="HZ49" s="136"/>
      <c r="IG49" s="1291"/>
      <c r="IJ49" s="304"/>
      <c r="IM49" s="307" t="s">
        <v>3253</v>
      </c>
      <c r="IN49" s="306" t="s">
        <v>2053</v>
      </c>
      <c r="IO49" s="349">
        <v>14.718</v>
      </c>
      <c r="IP49" s="349">
        <v>14.072</v>
      </c>
      <c r="IQ49" s="350">
        <f t="shared" si="29"/>
        <v>14.718</v>
      </c>
      <c r="IR49" s="78"/>
      <c r="IU49" s="78"/>
    </row>
    <row r="50" spans="1:255" ht="13.5" customHeight="1" thickBot="1">
      <c r="A50" s="469" t="s">
        <v>432</v>
      </c>
      <c r="B50" s="306" t="s">
        <v>3274</v>
      </c>
      <c r="C50" s="1546" t="s">
        <v>3282</v>
      </c>
      <c r="D50" s="1547"/>
      <c r="E50" s="1548"/>
      <c r="F50" s="1571" t="s">
        <v>3271</v>
      </c>
      <c r="G50" s="1548"/>
      <c r="H50" s="888"/>
      <c r="I50" s="813"/>
      <c r="J50" s="813"/>
      <c r="O50" s="469" t="s">
        <v>435</v>
      </c>
      <c r="P50" s="306" t="s">
        <v>3276</v>
      </c>
      <c r="Q50" s="1559" t="s">
        <v>3278</v>
      </c>
      <c r="R50" s="1534"/>
      <c r="S50" s="1534"/>
      <c r="T50" s="306" t="s">
        <v>3296</v>
      </c>
      <c r="U50" s="306"/>
      <c r="BM50" s="1071" t="s">
        <v>3253</v>
      </c>
      <c r="BN50" s="1082" t="s">
        <v>2801</v>
      </c>
      <c r="BO50" s="1083" t="s">
        <v>3192</v>
      </c>
      <c r="BP50" s="1082" t="s">
        <v>2824</v>
      </c>
      <c r="BQ50" s="1084" t="s">
        <v>3193</v>
      </c>
      <c r="BS50" s="469" t="s">
        <v>435</v>
      </c>
      <c r="BT50" s="306" t="s">
        <v>3276</v>
      </c>
      <c r="BU50" s="1546" t="s">
        <v>3296</v>
      </c>
      <c r="BV50" s="1611"/>
      <c r="BW50" s="1544"/>
      <c r="BX50" s="78"/>
      <c r="BY50" s="79"/>
      <c r="CA50" s="83"/>
      <c r="CB50" s="83"/>
      <c r="CC50" s="77"/>
      <c r="CD50" s="78"/>
      <c r="CL50" s="101"/>
      <c r="CM50" s="37" t="s">
        <v>3479</v>
      </c>
      <c r="CN50" s="133"/>
      <c r="CU50" s="78"/>
      <c r="CV50" s="101"/>
      <c r="CW50" s="84"/>
      <c r="CX50" s="133"/>
      <c r="CY50" s="133"/>
      <c r="CZ50" s="101"/>
      <c r="DA50" s="37" t="s">
        <v>3481</v>
      </c>
      <c r="DF50" s="80"/>
      <c r="DG50" s="130"/>
      <c r="DI50" s="78"/>
      <c r="DK50" s="83"/>
      <c r="DL50" s="79"/>
      <c r="DM50" s="83"/>
      <c r="DO50" s="469" t="s">
        <v>3272</v>
      </c>
      <c r="DP50" s="306" t="s">
        <v>3317</v>
      </c>
      <c r="DQ50" s="306" t="s">
        <v>3365</v>
      </c>
      <c r="DR50" s="349"/>
      <c r="DS50" s="306" t="s">
        <v>3307</v>
      </c>
      <c r="DT50" s="306"/>
      <c r="DX50" s="83"/>
      <c r="DY50" s="80"/>
      <c r="EA50" s="1147"/>
      <c r="EB50" s="60"/>
      <c r="EC50" s="1148"/>
      <c r="EF50" s="78"/>
      <c r="EG50" s="80"/>
      <c r="EH50" s="78"/>
      <c r="ES50" s="142" t="s">
        <v>435</v>
      </c>
      <c r="ET50" s="1148" t="s">
        <v>2443</v>
      </c>
      <c r="EY50" s="1226" t="s">
        <v>3381</v>
      </c>
      <c r="EZ50" s="235" t="s">
        <v>2784</v>
      </c>
      <c r="FA50" s="1012">
        <v>48</v>
      </c>
      <c r="FB50" s="1078" t="s">
        <v>2739</v>
      </c>
      <c r="FC50" s="228" t="s">
        <v>3243</v>
      </c>
      <c r="GE50" s="307" t="s">
        <v>3251</v>
      </c>
      <c r="GF50" s="306" t="s">
        <v>3113</v>
      </c>
      <c r="GG50" s="350">
        <v>8.726</v>
      </c>
      <c r="GH50" s="80"/>
      <c r="GO50" s="147" t="s">
        <v>3244</v>
      </c>
      <c r="GP50" s="119" t="s">
        <v>2599</v>
      </c>
      <c r="GQ50" s="119" t="s">
        <v>3272</v>
      </c>
      <c r="GR50" s="818">
        <v>14.013</v>
      </c>
      <c r="GS50" s="818">
        <v>14.148</v>
      </c>
      <c r="GT50" s="1255">
        <f>MAX(GR50:GS50)</f>
        <v>14.148</v>
      </c>
      <c r="GU50" s="815"/>
      <c r="GV50" s="815"/>
      <c r="GW50" s="815"/>
      <c r="GX50" s="815"/>
      <c r="GY50" s="815"/>
      <c r="HK50" s="1158" t="s">
        <v>908</v>
      </c>
      <c r="HL50" s="1160"/>
      <c r="HM50" s="1161"/>
      <c r="HN50" s="1161"/>
      <c r="HO50" s="1161"/>
      <c r="HP50" s="1162"/>
      <c r="HS50" s="78"/>
      <c r="HV50" s="83"/>
      <c r="HW50" s="82"/>
      <c r="HY50" s="102"/>
      <c r="HZ50" s="136"/>
      <c r="IG50" s="1291"/>
      <c r="IJ50" s="304"/>
      <c r="IM50" s="307" t="s">
        <v>3250</v>
      </c>
      <c r="IN50" s="306" t="s">
        <v>1575</v>
      </c>
      <c r="IO50" s="349">
        <v>14.634</v>
      </c>
      <c r="IP50" s="349">
        <v>14.885</v>
      </c>
      <c r="IQ50" s="350">
        <f t="shared" si="29"/>
        <v>14.885</v>
      </c>
      <c r="IR50" s="78"/>
      <c r="IU50" s="78"/>
    </row>
    <row r="51" spans="1:255" ht="13.5" customHeight="1" thickBot="1">
      <c r="A51" s="469" t="s">
        <v>3272</v>
      </c>
      <c r="B51" s="306" t="s">
        <v>3317</v>
      </c>
      <c r="C51" s="1546" t="s">
        <v>3334</v>
      </c>
      <c r="D51" s="1547"/>
      <c r="E51" s="1548"/>
      <c r="F51" s="306" t="s">
        <v>3365</v>
      </c>
      <c r="G51" s="306"/>
      <c r="H51" s="888"/>
      <c r="I51" s="813"/>
      <c r="J51" s="813"/>
      <c r="O51" s="82"/>
      <c r="BM51" s="1002"/>
      <c r="BN51" s="135"/>
      <c r="BO51" s="1004"/>
      <c r="BP51" s="1002"/>
      <c r="BS51" s="60"/>
      <c r="BX51" s="1009"/>
      <c r="BZ51" s="130"/>
      <c r="CM51" s="37" t="s">
        <v>3480</v>
      </c>
      <c r="DA51" s="37" t="s">
        <v>3470</v>
      </c>
      <c r="DI51" s="78"/>
      <c r="DL51" s="83"/>
      <c r="DM51" s="79"/>
      <c r="DO51" s="469" t="s">
        <v>433</v>
      </c>
      <c r="DP51" s="306" t="s">
        <v>3283</v>
      </c>
      <c r="DQ51" s="306" t="s">
        <v>3283</v>
      </c>
      <c r="DR51" s="349"/>
      <c r="DS51" s="306" t="s">
        <v>3298</v>
      </c>
      <c r="DT51" s="306"/>
      <c r="DX51" s="83"/>
      <c r="DY51" s="80"/>
      <c r="DZ51" s="80"/>
      <c r="EA51" s="1147"/>
      <c r="EB51" s="60"/>
      <c r="EC51" s="1148"/>
      <c r="EG51" s="78"/>
      <c r="EH51" s="80"/>
      <c r="EY51" s="1228" t="s">
        <v>3382</v>
      </c>
      <c r="EZ51" s="1229" t="s">
        <v>2512</v>
      </c>
      <c r="FA51" s="1020">
        <v>40</v>
      </c>
      <c r="FB51" s="1230" t="s">
        <v>2739</v>
      </c>
      <c r="FC51" s="1231" t="s">
        <v>3243</v>
      </c>
      <c r="GE51" s="307" t="s">
        <v>3255</v>
      </c>
      <c r="GF51" s="306" t="s">
        <v>1940</v>
      </c>
      <c r="GG51" s="350">
        <v>8.851</v>
      </c>
      <c r="GN51" s="102"/>
      <c r="GO51" s="147" t="s">
        <v>3248</v>
      </c>
      <c r="GP51" s="119" t="s">
        <v>2601</v>
      </c>
      <c r="GQ51" s="119" t="s">
        <v>3272</v>
      </c>
      <c r="GR51" s="818">
        <v>13.983</v>
      </c>
      <c r="GS51" s="818">
        <v>14.541</v>
      </c>
      <c r="GT51" s="1255">
        <f>MAX(GR51:GS51)</f>
        <v>14.541</v>
      </c>
      <c r="GU51" s="815"/>
      <c r="GV51" s="815"/>
      <c r="GW51" s="815"/>
      <c r="GX51" s="815"/>
      <c r="GY51" s="815"/>
      <c r="HK51" s="1462" t="s">
        <v>3258</v>
      </c>
      <c r="HL51" s="1463"/>
      <c r="HM51" s="1464"/>
      <c r="HN51" s="1465" t="s">
        <v>3259</v>
      </c>
      <c r="HO51" s="1466"/>
      <c r="HP51" s="1464"/>
      <c r="HS51" s="78"/>
      <c r="HV51" s="83"/>
      <c r="HW51" s="82"/>
      <c r="IJ51" s="304"/>
      <c r="IM51" s="307" t="s">
        <v>3254</v>
      </c>
      <c r="IN51" s="306" t="s">
        <v>2187</v>
      </c>
      <c r="IO51" s="349">
        <v>15.097</v>
      </c>
      <c r="IP51" s="349">
        <v>15.119</v>
      </c>
      <c r="IQ51" s="350">
        <f t="shared" si="29"/>
        <v>15.119</v>
      </c>
      <c r="IR51" s="78"/>
      <c r="IU51" s="78"/>
    </row>
    <row r="52" spans="1:255" ht="13.5" customHeight="1">
      <c r="A52" s="469" t="s">
        <v>433</v>
      </c>
      <c r="B52" s="306" t="s">
        <v>3283</v>
      </c>
      <c r="C52" s="1546" t="s">
        <v>3280</v>
      </c>
      <c r="D52" s="1547"/>
      <c r="E52" s="1548"/>
      <c r="F52" s="1546" t="s">
        <v>3283</v>
      </c>
      <c r="G52" s="1558"/>
      <c r="H52" s="888"/>
      <c r="I52" s="813"/>
      <c r="J52" s="813"/>
      <c r="O52" s="37" t="s">
        <v>3470</v>
      </c>
      <c r="BM52" s="1002"/>
      <c r="BN52" s="135"/>
      <c r="BO52" s="1002"/>
      <c r="BP52" s="1002"/>
      <c r="BS52" s="37" t="s">
        <v>3470</v>
      </c>
      <c r="BX52" s="1009"/>
      <c r="BZ52" s="130"/>
      <c r="DA52" s="101"/>
      <c r="DI52" s="78"/>
      <c r="DL52" s="83"/>
      <c r="DM52" s="79"/>
      <c r="DO52" s="469" t="s">
        <v>434</v>
      </c>
      <c r="DP52" s="306" t="s">
        <v>3275</v>
      </c>
      <c r="DQ52" s="306" t="s">
        <v>28</v>
      </c>
      <c r="DR52" s="349"/>
      <c r="DS52" s="306" t="s">
        <v>3316</v>
      </c>
      <c r="DT52" s="306"/>
      <c r="DX52" s="83"/>
      <c r="DY52" s="80"/>
      <c r="DZ52" s="80"/>
      <c r="EA52" s="1147"/>
      <c r="EB52" s="60"/>
      <c r="EC52" s="1148"/>
      <c r="EG52" s="78"/>
      <c r="EH52" s="80"/>
      <c r="ES52" s="1205" t="s">
        <v>2345</v>
      </c>
      <c r="ET52" s="813"/>
      <c r="FA52" s="1004"/>
      <c r="GE52" s="307" t="s">
        <v>3249</v>
      </c>
      <c r="GF52" s="306" t="s">
        <v>1685</v>
      </c>
      <c r="GG52" s="350">
        <v>8.887</v>
      </c>
      <c r="GN52" s="102"/>
      <c r="GO52" s="147" t="s">
        <v>3247</v>
      </c>
      <c r="GP52" s="119" t="s">
        <v>2600</v>
      </c>
      <c r="GQ52" s="119" t="s">
        <v>3272</v>
      </c>
      <c r="GR52" s="818">
        <v>14.225</v>
      </c>
      <c r="GS52" s="818">
        <v>14.72</v>
      </c>
      <c r="GT52" s="1255">
        <f>MAX(GR52:GS52)</f>
        <v>14.72</v>
      </c>
      <c r="GU52" s="815"/>
      <c r="GV52" s="815"/>
      <c r="GW52" s="815"/>
      <c r="GX52" s="815"/>
      <c r="GY52" s="815"/>
      <c r="HK52" s="1033" t="s">
        <v>3244</v>
      </c>
      <c r="HL52" s="1220" t="s">
        <v>1683</v>
      </c>
      <c r="HM52" s="1105">
        <v>8.258</v>
      </c>
      <c r="HN52" s="1469" t="s">
        <v>1580</v>
      </c>
      <c r="HO52" s="1103"/>
      <c r="HP52" s="1105">
        <v>9.245</v>
      </c>
      <c r="HS52" s="78"/>
      <c r="HV52" s="83"/>
      <c r="HW52" s="82"/>
      <c r="HY52" s="136"/>
      <c r="IC52" s="304"/>
      <c r="IG52" s="102"/>
      <c r="IH52" s="304"/>
      <c r="IJ52" s="304"/>
      <c r="IM52" s="307" t="s">
        <v>3251</v>
      </c>
      <c r="IN52" s="306" t="s">
        <v>256</v>
      </c>
      <c r="IO52" s="349">
        <v>15.196</v>
      </c>
      <c r="IP52" s="349">
        <v>15.142</v>
      </c>
      <c r="IQ52" s="350">
        <f t="shared" si="29"/>
        <v>15.196</v>
      </c>
      <c r="IR52" s="78"/>
      <c r="IU52" s="78"/>
    </row>
    <row r="53" spans="1:255" ht="13.5" customHeight="1">
      <c r="A53" s="469" t="s">
        <v>434</v>
      </c>
      <c r="B53" s="306" t="s">
        <v>3275</v>
      </c>
      <c r="C53" s="1546" t="s">
        <v>28</v>
      </c>
      <c r="D53" s="1547"/>
      <c r="E53" s="1548"/>
      <c r="F53" s="1546" t="s">
        <v>28</v>
      </c>
      <c r="G53" s="1558"/>
      <c r="H53" s="888"/>
      <c r="I53" s="370"/>
      <c r="J53" s="370"/>
      <c r="O53" s="82"/>
      <c r="BM53" s="1002"/>
      <c r="BN53" s="135"/>
      <c r="BO53" s="1002"/>
      <c r="BP53" s="1002"/>
      <c r="BS53" s="37" t="s">
        <v>3426</v>
      </c>
      <c r="BX53" s="1009"/>
      <c r="BZ53" s="130"/>
      <c r="DA53" s="101"/>
      <c r="DI53" s="78"/>
      <c r="DL53" s="83"/>
      <c r="DM53" s="79"/>
      <c r="DO53" s="469" t="s">
        <v>435</v>
      </c>
      <c r="DP53" s="306" t="s">
        <v>3276</v>
      </c>
      <c r="DQ53" s="306" t="s">
        <v>3278</v>
      </c>
      <c r="DR53" s="349"/>
      <c r="DS53" s="306" t="s">
        <v>3296</v>
      </c>
      <c r="DT53" s="306"/>
      <c r="DX53" s="83"/>
      <c r="DY53" s="80"/>
      <c r="DZ53" s="80"/>
      <c r="EA53" s="1147"/>
      <c r="EB53" s="60"/>
      <c r="EC53" s="1148"/>
      <c r="EG53" s="78"/>
      <c r="EH53" s="80"/>
      <c r="ES53" s="142" t="s">
        <v>430</v>
      </c>
      <c r="ET53" s="813" t="s">
        <v>379</v>
      </c>
      <c r="EU53" s="60" t="s">
        <v>2362</v>
      </c>
      <c r="FA53" s="1004"/>
      <c r="FO53" s="1004"/>
      <c r="FQ53" s="1004"/>
      <c r="GE53" s="307" t="s">
        <v>3246</v>
      </c>
      <c r="GF53" s="306" t="s">
        <v>2874</v>
      </c>
      <c r="GG53" s="350">
        <v>8.9</v>
      </c>
      <c r="GN53" s="102"/>
      <c r="GO53" s="814"/>
      <c r="GP53" s="815"/>
      <c r="GQ53" s="815"/>
      <c r="GR53" s="815"/>
      <c r="GS53" s="815"/>
      <c r="GT53" s="815"/>
      <c r="GU53" s="815"/>
      <c r="GV53" s="815"/>
      <c r="GW53" s="815"/>
      <c r="GX53" s="815"/>
      <c r="GY53" s="815"/>
      <c r="HK53" s="1033" t="s">
        <v>3248</v>
      </c>
      <c r="HL53" s="1467" t="s">
        <v>317</v>
      </c>
      <c r="HM53" s="1105">
        <v>8.411</v>
      </c>
      <c r="HN53" s="1469" t="s">
        <v>1686</v>
      </c>
      <c r="HO53" s="1103"/>
      <c r="HP53" s="1105">
        <v>9.908</v>
      </c>
      <c r="HS53" s="78"/>
      <c r="HV53" s="83"/>
      <c r="HW53" s="82"/>
      <c r="HY53" s="136"/>
      <c r="IC53" s="304"/>
      <c r="IG53" s="102"/>
      <c r="IH53" s="304"/>
      <c r="IM53" s="307" t="s">
        <v>3255</v>
      </c>
      <c r="IN53" s="306" t="s">
        <v>317</v>
      </c>
      <c r="IO53" s="349">
        <v>14.863</v>
      </c>
      <c r="IP53" s="349">
        <v>15.27</v>
      </c>
      <c r="IQ53" s="350">
        <f t="shared" si="29"/>
        <v>15.27</v>
      </c>
      <c r="IR53" s="78"/>
      <c r="IU53" s="78"/>
    </row>
    <row r="54" spans="1:255" ht="13.5" customHeight="1">
      <c r="A54" s="469" t="s">
        <v>435</v>
      </c>
      <c r="B54" s="306" t="s">
        <v>3276</v>
      </c>
      <c r="C54" s="1546" t="s">
        <v>3278</v>
      </c>
      <c r="D54" s="1547"/>
      <c r="E54" s="1548"/>
      <c r="F54" s="1571" t="s">
        <v>3306</v>
      </c>
      <c r="G54" s="1548"/>
      <c r="H54" s="888"/>
      <c r="I54" s="370"/>
      <c r="J54" s="370"/>
      <c r="BM54" s="1002"/>
      <c r="BN54" s="135"/>
      <c r="BO54" s="1002"/>
      <c r="BP54" s="1002"/>
      <c r="BS54" s="60"/>
      <c r="BX54" s="1009"/>
      <c r="BZ54" s="130"/>
      <c r="DA54" s="101"/>
      <c r="DI54" s="78"/>
      <c r="DL54" s="83"/>
      <c r="DM54" s="79"/>
      <c r="DX54" s="83"/>
      <c r="DY54" s="80"/>
      <c r="EA54" s="1147"/>
      <c r="EB54" s="60"/>
      <c r="EC54" s="1148"/>
      <c r="EG54" s="78"/>
      <c r="EH54" s="80"/>
      <c r="ES54" s="142" t="s">
        <v>431</v>
      </c>
      <c r="ET54" s="813" t="s">
        <v>270</v>
      </c>
      <c r="EU54" s="60" t="s">
        <v>2362</v>
      </c>
      <c r="GE54" s="307" t="s">
        <v>3260</v>
      </c>
      <c r="GF54" s="306" t="s">
        <v>2457</v>
      </c>
      <c r="GG54" s="350">
        <v>8.908</v>
      </c>
      <c r="GN54" s="102"/>
      <c r="GO54" s="147" t="s">
        <v>3244</v>
      </c>
      <c r="GP54" s="119" t="s">
        <v>2602</v>
      </c>
      <c r="GQ54" s="119" t="s">
        <v>3286</v>
      </c>
      <c r="GR54" s="818">
        <v>15.919</v>
      </c>
      <c r="GS54" s="818">
        <v>15.779</v>
      </c>
      <c r="GT54" s="1255">
        <f>MAX(GR54:GS54)</f>
        <v>15.919</v>
      </c>
      <c r="GU54" s="815"/>
      <c r="GV54" s="948"/>
      <c r="HK54" s="1033" t="s">
        <v>3247</v>
      </c>
      <c r="HL54" s="1467" t="s">
        <v>1591</v>
      </c>
      <c r="HM54" s="1105">
        <v>8.467</v>
      </c>
      <c r="HN54" s="1469" t="s">
        <v>1591</v>
      </c>
      <c r="HO54" s="1103"/>
      <c r="HP54" s="1105">
        <v>10.551</v>
      </c>
      <c r="HS54" s="78"/>
      <c r="HV54" s="83"/>
      <c r="HW54" s="82"/>
      <c r="HY54" s="102"/>
      <c r="IB54" s="304"/>
      <c r="IH54" s="333"/>
      <c r="IJ54" s="304"/>
      <c r="IM54" s="307" t="s">
        <v>3249</v>
      </c>
      <c r="IN54" s="306" t="s">
        <v>2064</v>
      </c>
      <c r="IO54" s="349">
        <v>15.323</v>
      </c>
      <c r="IP54" s="349">
        <v>15.221</v>
      </c>
      <c r="IQ54" s="350">
        <f t="shared" si="29"/>
        <v>15.323</v>
      </c>
      <c r="IR54" s="78"/>
      <c r="IU54" s="78"/>
    </row>
    <row r="55" spans="1:255" ht="13.5" customHeight="1">
      <c r="A55" s="370"/>
      <c r="B55" s="370"/>
      <c r="C55" s="370"/>
      <c r="D55" s="370"/>
      <c r="E55" s="403"/>
      <c r="F55" s="822"/>
      <c r="G55" s="888"/>
      <c r="H55" s="888"/>
      <c r="BM55" s="1002"/>
      <c r="BN55" s="135"/>
      <c r="BO55" s="1002"/>
      <c r="BP55" s="1002"/>
      <c r="BS55" s="60"/>
      <c r="BX55" s="1009"/>
      <c r="BZ55" s="130"/>
      <c r="DA55" s="101"/>
      <c r="DI55" s="78"/>
      <c r="DL55" s="83"/>
      <c r="DM55" s="79"/>
      <c r="DO55" s="37" t="s">
        <v>3470</v>
      </c>
      <c r="DT55" s="688"/>
      <c r="DY55" s="80"/>
      <c r="DZ55" s="80"/>
      <c r="EA55" s="1147"/>
      <c r="EB55" s="60"/>
      <c r="EC55" s="1148"/>
      <c r="EG55" s="78"/>
      <c r="EH55" s="80"/>
      <c r="ES55" s="142" t="s">
        <v>432</v>
      </c>
      <c r="ET55" s="813" t="s">
        <v>308</v>
      </c>
      <c r="EU55" s="60" t="s">
        <v>2362</v>
      </c>
      <c r="GE55" s="307" t="s">
        <v>3325</v>
      </c>
      <c r="GF55" s="306" t="s">
        <v>1694</v>
      </c>
      <c r="GG55" s="350">
        <v>9.078</v>
      </c>
      <c r="GN55" s="102"/>
      <c r="GO55" s="147" t="s">
        <v>3248</v>
      </c>
      <c r="GP55" s="119" t="s">
        <v>2603</v>
      </c>
      <c r="GQ55" s="119" t="s">
        <v>3286</v>
      </c>
      <c r="GR55" s="818">
        <v>16.837</v>
      </c>
      <c r="GS55" s="818">
        <v>18.159</v>
      </c>
      <c r="GT55" s="1255">
        <f>MAX(GR55:GS55)</f>
        <v>18.159</v>
      </c>
      <c r="GU55" s="951"/>
      <c r="GV55" s="948"/>
      <c r="HK55" s="1033" t="s">
        <v>3245</v>
      </c>
      <c r="HL55" s="1467" t="s">
        <v>2879</v>
      </c>
      <c r="HM55" s="1105">
        <v>8.498</v>
      </c>
      <c r="HN55" s="1469" t="s">
        <v>1691</v>
      </c>
      <c r="HO55" s="1103"/>
      <c r="HP55" s="1105">
        <v>16.013</v>
      </c>
      <c r="HS55" s="78"/>
      <c r="HV55" s="83"/>
      <c r="HW55" s="82"/>
      <c r="HY55" s="102"/>
      <c r="IB55" s="304"/>
      <c r="IH55" s="333"/>
      <c r="IJ55" s="304"/>
      <c r="IM55" s="307" t="s">
        <v>3246</v>
      </c>
      <c r="IN55" s="306" t="s">
        <v>1586</v>
      </c>
      <c r="IO55" s="349">
        <v>16.82</v>
      </c>
      <c r="IP55" s="349">
        <v>15.958</v>
      </c>
      <c r="IQ55" s="350">
        <f t="shared" si="29"/>
        <v>16.82</v>
      </c>
      <c r="IR55" s="78"/>
      <c r="IU55" s="78"/>
    </row>
    <row r="56" spans="1:255" ht="13.5" customHeight="1" thickBot="1">
      <c r="A56" s="469" t="s">
        <v>430</v>
      </c>
      <c r="B56" s="306" t="s">
        <v>3320</v>
      </c>
      <c r="C56" s="298" t="s">
        <v>1939</v>
      </c>
      <c r="D56" s="244"/>
      <c r="E56" s="792"/>
      <c r="F56" s="1546" t="s">
        <v>3270</v>
      </c>
      <c r="G56" s="1548"/>
      <c r="H56" s="888"/>
      <c r="BM56" s="1002"/>
      <c r="BN56" s="135"/>
      <c r="BO56" s="1002"/>
      <c r="BP56" s="1002"/>
      <c r="BS56" s="60"/>
      <c r="BX56" s="1009"/>
      <c r="BZ56" s="130"/>
      <c r="DA56" s="101"/>
      <c r="DI56" s="78"/>
      <c r="DL56" s="83"/>
      <c r="DM56" s="79"/>
      <c r="DO56" s="37" t="s">
        <v>3483</v>
      </c>
      <c r="DY56" s="80"/>
      <c r="DZ56" s="80"/>
      <c r="EA56" s="1147"/>
      <c r="EB56" s="60"/>
      <c r="EC56" s="1148"/>
      <c r="EG56" s="78"/>
      <c r="EH56" s="80"/>
      <c r="ES56" s="142" t="s">
        <v>3272</v>
      </c>
      <c r="ET56" s="813" t="s">
        <v>35</v>
      </c>
      <c r="EU56" s="60" t="s">
        <v>2362</v>
      </c>
      <c r="GE56" s="307" t="s">
        <v>3252</v>
      </c>
      <c r="GF56" s="306" t="s">
        <v>2455</v>
      </c>
      <c r="GG56" s="350">
        <v>9.216</v>
      </c>
      <c r="GN56" s="102"/>
      <c r="GO56" s="147" t="s">
        <v>3247</v>
      </c>
      <c r="GP56" s="119" t="s">
        <v>2604</v>
      </c>
      <c r="GQ56" s="119" t="s">
        <v>3286</v>
      </c>
      <c r="GR56" s="818">
        <v>18.568</v>
      </c>
      <c r="GS56" s="818">
        <v>17.335</v>
      </c>
      <c r="GT56" s="1255">
        <f>MAX(GR56:GS56)</f>
        <v>18.568</v>
      </c>
      <c r="GU56" s="951"/>
      <c r="GV56" s="948"/>
      <c r="HK56" s="1033" t="s">
        <v>3253</v>
      </c>
      <c r="HL56" s="1467" t="s">
        <v>1691</v>
      </c>
      <c r="HM56" s="1105">
        <v>8.523</v>
      </c>
      <c r="HN56" s="1470" t="s">
        <v>1695</v>
      </c>
      <c r="HO56" s="1119"/>
      <c r="HP56" s="663" t="s">
        <v>3243</v>
      </c>
      <c r="HY56" s="102"/>
      <c r="IB56" s="304"/>
      <c r="IH56" s="333"/>
      <c r="II56" s="304"/>
      <c r="IK56" s="304"/>
      <c r="IM56" s="307" t="s">
        <v>3260</v>
      </c>
      <c r="IN56" s="306" t="s">
        <v>2050</v>
      </c>
      <c r="IO56" s="349">
        <v>18.394</v>
      </c>
      <c r="IP56" s="349">
        <v>18.376</v>
      </c>
      <c r="IQ56" s="350">
        <f t="shared" si="29"/>
        <v>18.394</v>
      </c>
      <c r="IR56" s="78"/>
      <c r="IU56" s="78"/>
    </row>
    <row r="57" spans="1:255" ht="13.5" customHeight="1">
      <c r="A57" s="469" t="s">
        <v>431</v>
      </c>
      <c r="B57" s="306" t="s">
        <v>3295</v>
      </c>
      <c r="C57" s="298" t="s">
        <v>441</v>
      </c>
      <c r="D57" s="244"/>
      <c r="E57" s="792"/>
      <c r="F57" s="1546" t="s">
        <v>3295</v>
      </c>
      <c r="G57" s="1548"/>
      <c r="H57" s="888"/>
      <c r="BM57" s="1002"/>
      <c r="BN57" s="135"/>
      <c r="BO57" s="1002"/>
      <c r="BP57" s="1002"/>
      <c r="BS57" s="60"/>
      <c r="BX57" s="1009"/>
      <c r="BZ57" s="130"/>
      <c r="DA57" s="101"/>
      <c r="DI57" s="78"/>
      <c r="DL57" s="83"/>
      <c r="DM57" s="79"/>
      <c r="DO57" s="37" t="s">
        <v>3484</v>
      </c>
      <c r="DY57" s="80"/>
      <c r="DZ57" s="80"/>
      <c r="EA57" s="1147"/>
      <c r="EB57" s="60"/>
      <c r="EC57" s="1148"/>
      <c r="EG57" s="78"/>
      <c r="EH57" s="80"/>
      <c r="ES57" s="142" t="s">
        <v>433</v>
      </c>
      <c r="ET57" s="813" t="s">
        <v>2371</v>
      </c>
      <c r="EU57" s="60" t="s">
        <v>2362</v>
      </c>
      <c r="GE57" s="307" t="s">
        <v>3336</v>
      </c>
      <c r="GF57" s="306" t="s">
        <v>2226</v>
      </c>
      <c r="GG57" s="350">
        <v>9.568</v>
      </c>
      <c r="GN57" s="102"/>
      <c r="GO57" s="948"/>
      <c r="GQ57" s="948"/>
      <c r="GR57" s="948"/>
      <c r="GS57" s="948"/>
      <c r="GT57" s="948"/>
      <c r="GU57" s="948"/>
      <c r="GV57" s="948"/>
      <c r="HK57" s="1033" t="s">
        <v>3250</v>
      </c>
      <c r="HL57" s="1467" t="s">
        <v>2880</v>
      </c>
      <c r="HM57" s="1105">
        <v>8.599</v>
      </c>
      <c r="HN57" s="1461"/>
      <c r="HQ57" s="130"/>
      <c r="HY57" s="102"/>
      <c r="IB57" s="304"/>
      <c r="IH57" s="333"/>
      <c r="II57" s="304"/>
      <c r="IK57" s="304"/>
      <c r="IM57" s="307" t="s">
        <v>3325</v>
      </c>
      <c r="IN57" s="306" t="s">
        <v>2065</v>
      </c>
      <c r="IO57" s="349">
        <v>16.323</v>
      </c>
      <c r="IP57" s="349">
        <v>18.593</v>
      </c>
      <c r="IQ57" s="350">
        <f t="shared" si="29"/>
        <v>18.593</v>
      </c>
      <c r="IR57" s="78"/>
      <c r="IU57" s="78"/>
    </row>
    <row r="58" spans="1:255" ht="13.5" customHeight="1">
      <c r="A58" s="469" t="s">
        <v>432</v>
      </c>
      <c r="B58" s="306" t="s">
        <v>3281</v>
      </c>
      <c r="C58" s="298" t="s">
        <v>3299</v>
      </c>
      <c r="D58" s="244"/>
      <c r="E58" s="792"/>
      <c r="F58" s="1546" t="s">
        <v>3282</v>
      </c>
      <c r="G58" s="1548"/>
      <c r="H58" s="888"/>
      <c r="BM58" s="1002"/>
      <c r="BN58" s="135"/>
      <c r="BO58" s="1002"/>
      <c r="BP58" s="1002"/>
      <c r="BS58" s="60"/>
      <c r="BX58" s="1009"/>
      <c r="BZ58" s="130"/>
      <c r="DA58" s="101"/>
      <c r="DC58" s="1138"/>
      <c r="DY58" s="80"/>
      <c r="DZ58" s="80"/>
      <c r="EA58" s="1147"/>
      <c r="EC58" s="1148"/>
      <c r="ES58" s="142" t="s">
        <v>434</v>
      </c>
      <c r="ET58" s="1148" t="s">
        <v>2372</v>
      </c>
      <c r="GE58" s="307" t="s">
        <v>3337</v>
      </c>
      <c r="GF58" s="306" t="s">
        <v>2453</v>
      </c>
      <c r="GG58" s="350">
        <v>9.671</v>
      </c>
      <c r="GN58" s="102"/>
      <c r="GO58" s="37" t="s">
        <v>3485</v>
      </c>
      <c r="GQ58" s="948"/>
      <c r="GR58" s="948"/>
      <c r="GS58" s="948"/>
      <c r="GT58" s="948"/>
      <c r="GU58" s="948"/>
      <c r="GV58" s="948"/>
      <c r="HK58" s="1033" t="s">
        <v>3254</v>
      </c>
      <c r="HL58" s="1467" t="s">
        <v>1940</v>
      </c>
      <c r="HM58" s="1105">
        <v>8.656</v>
      </c>
      <c r="HN58" s="1461"/>
      <c r="HQ58" s="130"/>
      <c r="HY58" s="102"/>
      <c r="IB58" s="304"/>
      <c r="IH58" s="333"/>
      <c r="II58" s="304"/>
      <c r="IK58" s="304"/>
      <c r="IM58" s="307" t="s">
        <v>3252</v>
      </c>
      <c r="IN58" s="306" t="s">
        <v>2057</v>
      </c>
      <c r="IO58" s="349">
        <v>17.251</v>
      </c>
      <c r="IP58" s="349">
        <v>20.162</v>
      </c>
      <c r="IQ58" s="350">
        <f t="shared" si="29"/>
        <v>20.162</v>
      </c>
      <c r="IR58" s="78"/>
      <c r="IU58" s="78"/>
    </row>
    <row r="59" spans="1:255" ht="13.5" customHeight="1">
      <c r="A59" s="469" t="s">
        <v>3272</v>
      </c>
      <c r="B59" s="306" t="s">
        <v>3307</v>
      </c>
      <c r="C59" s="1571" t="s">
        <v>31</v>
      </c>
      <c r="D59" s="1547"/>
      <c r="E59" s="1548"/>
      <c r="F59" s="306" t="s">
        <v>3365</v>
      </c>
      <c r="G59" s="648"/>
      <c r="H59" s="888"/>
      <c r="DA59" s="101"/>
      <c r="DC59" s="1138"/>
      <c r="DG59" s="130"/>
      <c r="DY59" s="80"/>
      <c r="DZ59" s="80"/>
      <c r="EA59" s="1147"/>
      <c r="EC59" s="1148"/>
      <c r="ES59" s="142" t="s">
        <v>435</v>
      </c>
      <c r="ET59" s="813" t="s">
        <v>2373</v>
      </c>
      <c r="GE59" s="307" t="s">
        <v>3261</v>
      </c>
      <c r="GF59" s="306" t="s">
        <v>1668</v>
      </c>
      <c r="GG59" s="350">
        <v>9.783</v>
      </c>
      <c r="GN59" s="102"/>
      <c r="GO59" s="948"/>
      <c r="GQ59" s="948"/>
      <c r="GR59" s="948"/>
      <c r="GS59" s="948"/>
      <c r="GT59" s="948"/>
      <c r="GU59" s="948"/>
      <c r="GV59" s="948"/>
      <c r="HK59" s="1033" t="s">
        <v>3251</v>
      </c>
      <c r="HL59" s="1467" t="s">
        <v>195</v>
      </c>
      <c r="HM59" s="1105">
        <v>8.724</v>
      </c>
      <c r="HN59" s="1461"/>
      <c r="HQ59" s="130"/>
      <c r="HY59" s="102"/>
      <c r="IB59" s="304"/>
      <c r="IH59" s="333"/>
      <c r="II59" s="304"/>
      <c r="IK59" s="304"/>
      <c r="IM59" s="307" t="s">
        <v>3336</v>
      </c>
      <c r="IN59" s="306" t="s">
        <v>2226</v>
      </c>
      <c r="IO59" s="349" t="s">
        <v>428</v>
      </c>
      <c r="IP59" s="349" t="s">
        <v>428</v>
      </c>
      <c r="IQ59" s="350" t="s">
        <v>3243</v>
      </c>
      <c r="IR59" s="78"/>
      <c r="IU59" s="78"/>
    </row>
    <row r="60" spans="1:253" ht="13.5" customHeight="1">
      <c r="A60" s="469" t="s">
        <v>433</v>
      </c>
      <c r="B60" s="306" t="s">
        <v>3298</v>
      </c>
      <c r="C60" s="298" t="s">
        <v>3347</v>
      </c>
      <c r="D60" s="244"/>
      <c r="E60" s="792"/>
      <c r="F60" s="1546" t="s">
        <v>3280</v>
      </c>
      <c r="G60" s="1548"/>
      <c r="H60" s="888"/>
      <c r="DA60" s="101"/>
      <c r="DC60" s="1138"/>
      <c r="DG60" s="130"/>
      <c r="DY60" s="80"/>
      <c r="DZ60" s="80"/>
      <c r="EA60" s="1147"/>
      <c r="EC60" s="1148"/>
      <c r="GE60" s="307" t="s">
        <v>3326</v>
      </c>
      <c r="GF60" s="306" t="s">
        <v>2458</v>
      </c>
      <c r="GG60" s="350">
        <v>10.105</v>
      </c>
      <c r="GN60" s="102"/>
      <c r="GO60" s="948"/>
      <c r="GQ60" s="948"/>
      <c r="GR60" s="948"/>
      <c r="GS60" s="948"/>
      <c r="GT60" s="948"/>
      <c r="GU60" s="948"/>
      <c r="GV60" s="948"/>
      <c r="HK60" s="1033" t="s">
        <v>3255</v>
      </c>
      <c r="HL60" s="1467" t="s">
        <v>2882</v>
      </c>
      <c r="HM60" s="1105">
        <v>9.009</v>
      </c>
      <c r="HN60" s="1461"/>
      <c r="HQ60" s="130"/>
      <c r="HY60" s="102"/>
      <c r="IB60" s="304"/>
      <c r="IH60" s="333"/>
      <c r="II60" s="304"/>
      <c r="IK60" s="304"/>
      <c r="IM60" s="307" t="s">
        <v>3337</v>
      </c>
      <c r="IN60" s="306" t="s">
        <v>2220</v>
      </c>
      <c r="IO60" s="349" t="s">
        <v>428</v>
      </c>
      <c r="IP60" s="349" t="s">
        <v>428</v>
      </c>
      <c r="IQ60" s="350" t="s">
        <v>3243</v>
      </c>
      <c r="IS60" s="130"/>
    </row>
    <row r="61" spans="1:253" ht="13.5" customHeight="1" thickBot="1">
      <c r="A61" s="469" t="s">
        <v>434</v>
      </c>
      <c r="B61" s="306" t="s">
        <v>3316</v>
      </c>
      <c r="C61" s="298" t="s">
        <v>2878</v>
      </c>
      <c r="D61" s="244"/>
      <c r="E61" s="792"/>
      <c r="F61" s="306" t="s">
        <v>3274</v>
      </c>
      <c r="G61" s="648"/>
      <c r="H61" s="888"/>
      <c r="DA61" s="101"/>
      <c r="DC61" s="1138"/>
      <c r="DG61" s="130"/>
      <c r="DY61" s="80"/>
      <c r="DZ61" s="80"/>
      <c r="EA61" s="1147"/>
      <c r="EC61" s="1148"/>
      <c r="ES61" s="1205" t="s">
        <v>2346</v>
      </c>
      <c r="GE61" s="307" t="s">
        <v>3257</v>
      </c>
      <c r="GF61" s="306" t="s">
        <v>1691</v>
      </c>
      <c r="GG61" s="350" t="s">
        <v>3243</v>
      </c>
      <c r="GN61" s="102"/>
      <c r="HK61" s="1033" t="s">
        <v>3249</v>
      </c>
      <c r="HL61" s="1467" t="s">
        <v>1689</v>
      </c>
      <c r="HM61" s="1105">
        <v>9.253</v>
      </c>
      <c r="HN61" s="1461"/>
      <c r="HQ61" s="130"/>
      <c r="HY61" s="102"/>
      <c r="IB61" s="304"/>
      <c r="IH61" s="333"/>
      <c r="II61" s="304"/>
      <c r="IK61" s="304"/>
      <c r="IM61" s="309" t="s">
        <v>3261</v>
      </c>
      <c r="IN61" s="310" t="s">
        <v>1691</v>
      </c>
      <c r="IO61" s="354" t="s">
        <v>428</v>
      </c>
      <c r="IP61" s="354" t="s">
        <v>428</v>
      </c>
      <c r="IQ61" s="356" t="s">
        <v>3243</v>
      </c>
      <c r="IS61" s="130"/>
    </row>
    <row r="62" spans="1:253" ht="13.5" customHeight="1">
      <c r="A62" s="469" t="s">
        <v>435</v>
      </c>
      <c r="B62" s="306" t="s">
        <v>3296</v>
      </c>
      <c r="C62" s="298" t="s">
        <v>29</v>
      </c>
      <c r="D62" s="244"/>
      <c r="E62" s="792"/>
      <c r="F62" s="306" t="s">
        <v>3269</v>
      </c>
      <c r="G62" s="648"/>
      <c r="H62" s="888"/>
      <c r="DA62" s="101"/>
      <c r="DC62" s="1138"/>
      <c r="DG62" s="130"/>
      <c r="DY62" s="80"/>
      <c r="DZ62" s="80"/>
      <c r="EA62" s="1147"/>
      <c r="EC62" s="1148"/>
      <c r="ES62" s="142" t="s">
        <v>430</v>
      </c>
      <c r="ET62" s="1148" t="s">
        <v>2408</v>
      </c>
      <c r="GE62" s="307" t="s">
        <v>3256</v>
      </c>
      <c r="GF62" s="306" t="s">
        <v>1591</v>
      </c>
      <c r="GG62" s="350" t="s">
        <v>3243</v>
      </c>
      <c r="GN62" s="102"/>
      <c r="HK62" s="1033" t="s">
        <v>3246</v>
      </c>
      <c r="HL62" s="1467" t="s">
        <v>1690</v>
      </c>
      <c r="HM62" s="1105">
        <v>9.39</v>
      </c>
      <c r="HN62" s="1461"/>
      <c r="HQ62" s="130"/>
      <c r="HY62" s="102"/>
      <c r="IB62" s="304"/>
      <c r="IH62" s="333"/>
      <c r="II62" s="304"/>
      <c r="IK62" s="304"/>
      <c r="IM62" s="101"/>
      <c r="IO62" s="1138"/>
      <c r="IS62" s="130"/>
    </row>
    <row r="63" spans="1:253" ht="13.5" customHeight="1">
      <c r="A63" s="556"/>
      <c r="B63" s="370"/>
      <c r="C63" s="370"/>
      <c r="D63" s="403"/>
      <c r="E63" s="889"/>
      <c r="F63" s="822"/>
      <c r="G63" s="888"/>
      <c r="H63" s="888"/>
      <c r="DA63" s="101"/>
      <c r="DC63" s="1138"/>
      <c r="DG63" s="130"/>
      <c r="DZ63" s="80"/>
      <c r="EA63" s="1147"/>
      <c r="EC63" s="1148"/>
      <c r="ES63" s="142" t="s">
        <v>431</v>
      </c>
      <c r="ET63" s="1148" t="s">
        <v>2409</v>
      </c>
      <c r="FO63" s="1222"/>
      <c r="FQ63" s="1222"/>
      <c r="GE63" s="307" t="s">
        <v>3338</v>
      </c>
      <c r="GF63" s="306" t="s">
        <v>2456</v>
      </c>
      <c r="GG63" s="350" t="s">
        <v>3243</v>
      </c>
      <c r="GN63" s="102"/>
      <c r="HK63" s="1033" t="s">
        <v>3260</v>
      </c>
      <c r="HL63" s="1467" t="s">
        <v>1570</v>
      </c>
      <c r="HM63" s="1105">
        <v>9.487</v>
      </c>
      <c r="HQ63" s="130"/>
      <c r="HY63" s="102"/>
      <c r="IB63" s="304"/>
      <c r="IH63" s="333"/>
      <c r="II63" s="304"/>
      <c r="IK63" s="304"/>
      <c r="IO63" s="1138"/>
      <c r="IS63" s="130"/>
    </row>
    <row r="64" spans="1:253" ht="13.5" customHeight="1">
      <c r="A64" s="37" t="s">
        <v>3472</v>
      </c>
      <c r="D64" s="333"/>
      <c r="E64" s="340"/>
      <c r="DA64" s="101"/>
      <c r="DC64" s="1138"/>
      <c r="DG64" s="130"/>
      <c r="DZ64" s="80"/>
      <c r="EA64" s="1147"/>
      <c r="EC64" s="1148"/>
      <c r="ES64" s="142" t="s">
        <v>432</v>
      </c>
      <c r="ET64" s="1148" t="s">
        <v>2410</v>
      </c>
      <c r="FO64" s="1222"/>
      <c r="FQ64" s="1222"/>
      <c r="GE64" s="307" t="s">
        <v>3339</v>
      </c>
      <c r="GF64" s="306" t="s">
        <v>2184</v>
      </c>
      <c r="GG64" s="350" t="s">
        <v>3243</v>
      </c>
      <c r="GN64" s="102"/>
      <c r="HK64" s="1033" t="s">
        <v>3325</v>
      </c>
      <c r="HL64" s="1467" t="s">
        <v>1978</v>
      </c>
      <c r="HM64" s="1105">
        <v>10.738</v>
      </c>
      <c r="HQ64" s="130"/>
      <c r="HY64" s="102"/>
      <c r="IB64" s="304"/>
      <c r="IH64" s="333"/>
      <c r="II64" s="304"/>
      <c r="IK64" s="304"/>
      <c r="IO64" s="1138"/>
      <c r="IS64" s="130"/>
    </row>
    <row r="65" spans="1:253" ht="13.5" customHeight="1">
      <c r="A65" s="37" t="s">
        <v>3473</v>
      </c>
      <c r="D65" s="333"/>
      <c r="E65" s="340"/>
      <c r="DA65" s="101"/>
      <c r="DC65" s="1138"/>
      <c r="DG65" s="130"/>
      <c r="EA65" s="1147"/>
      <c r="EC65" s="1148"/>
      <c r="ES65" s="142" t="s">
        <v>3272</v>
      </c>
      <c r="ET65" s="1206" t="s">
        <v>2385</v>
      </c>
      <c r="FO65" s="1222"/>
      <c r="FQ65" s="1222"/>
      <c r="GE65" s="307" t="s">
        <v>3344</v>
      </c>
      <c r="GF65" s="306" t="s">
        <v>1582</v>
      </c>
      <c r="GG65" s="350" t="s">
        <v>3243</v>
      </c>
      <c r="GN65" s="102"/>
      <c r="HK65" s="1033" t="s">
        <v>3252</v>
      </c>
      <c r="HL65" s="1467" t="s">
        <v>1573</v>
      </c>
      <c r="HM65" s="649" t="s">
        <v>3243</v>
      </c>
      <c r="HQ65" s="130"/>
      <c r="HY65" s="136"/>
      <c r="IC65" s="304"/>
      <c r="IG65" s="102"/>
      <c r="IH65" s="304"/>
      <c r="II65" s="304"/>
      <c r="IK65" s="304"/>
      <c r="IO65" s="1138"/>
      <c r="IS65" s="130"/>
    </row>
    <row r="66" spans="1:253" ht="13.5" customHeight="1">
      <c r="A66" s="37" t="s">
        <v>3474</v>
      </c>
      <c r="D66" s="333"/>
      <c r="E66" s="340"/>
      <c r="DA66" s="101"/>
      <c r="DC66" s="1138"/>
      <c r="DG66" s="130"/>
      <c r="EA66" s="1147"/>
      <c r="EC66" s="1148"/>
      <c r="ES66" s="142" t="s">
        <v>433</v>
      </c>
      <c r="ET66" s="1148" t="s">
        <v>2411</v>
      </c>
      <c r="FO66" s="1222"/>
      <c r="FQ66" s="1222"/>
      <c r="GE66" s="307" t="s">
        <v>3345</v>
      </c>
      <c r="GF66" s="306" t="s">
        <v>1585</v>
      </c>
      <c r="GG66" s="350" t="s">
        <v>3243</v>
      </c>
      <c r="GN66" s="102"/>
      <c r="HK66" s="1033" t="s">
        <v>3336</v>
      </c>
      <c r="HL66" s="1467" t="s">
        <v>256</v>
      </c>
      <c r="HM66" s="649" t="s">
        <v>3243</v>
      </c>
      <c r="HQ66" s="130"/>
      <c r="HY66" s="136"/>
      <c r="IC66" s="304"/>
      <c r="IG66" s="102"/>
      <c r="IH66" s="304"/>
      <c r="II66" s="304"/>
      <c r="IK66" s="304"/>
      <c r="IO66" s="1138"/>
      <c r="IS66" s="130"/>
    </row>
    <row r="67" spans="1:253" ht="13.5" customHeight="1">
      <c r="A67" s="37" t="s">
        <v>3470</v>
      </c>
      <c r="B67" s="359"/>
      <c r="E67" s="333"/>
      <c r="DA67" s="101"/>
      <c r="DC67" s="1138"/>
      <c r="DG67" s="130"/>
      <c r="DZ67" s="80"/>
      <c r="EA67" s="1147"/>
      <c r="EC67" s="1148"/>
      <c r="ES67" s="142" t="s">
        <v>434</v>
      </c>
      <c r="ET67" s="1148" t="s">
        <v>2412</v>
      </c>
      <c r="FO67" s="1222"/>
      <c r="FQ67" s="1222"/>
      <c r="GE67" s="307" t="s">
        <v>3340</v>
      </c>
      <c r="GF67" s="306" t="s">
        <v>2879</v>
      </c>
      <c r="GG67" s="350" t="s">
        <v>3243</v>
      </c>
      <c r="GN67" s="102"/>
      <c r="HK67" s="1033" t="s">
        <v>3337</v>
      </c>
      <c r="HL67" s="1467" t="s">
        <v>2226</v>
      </c>
      <c r="HM67" s="649" t="s">
        <v>3243</v>
      </c>
      <c r="HQ67" s="130"/>
      <c r="HY67" s="136"/>
      <c r="IC67" s="304"/>
      <c r="IG67" s="102"/>
      <c r="IH67" s="304"/>
      <c r="IJ67" s="304"/>
      <c r="IO67" s="1138"/>
      <c r="IS67" s="130"/>
    </row>
    <row r="68" spans="1:253" ht="13.5" customHeight="1" thickBot="1">
      <c r="A68" s="37" t="s">
        <v>3468</v>
      </c>
      <c r="B68" s="359"/>
      <c r="E68" s="333"/>
      <c r="DA68" s="101"/>
      <c r="DC68" s="1138"/>
      <c r="DG68" s="130"/>
      <c r="EA68" s="1147"/>
      <c r="EC68" s="1148"/>
      <c r="ES68" s="142" t="s">
        <v>435</v>
      </c>
      <c r="ET68" s="1148" t="s">
        <v>2413</v>
      </c>
      <c r="FO68" s="1222"/>
      <c r="FQ68" s="1222"/>
      <c r="GE68" s="309" t="s">
        <v>3341</v>
      </c>
      <c r="GF68" s="310" t="s">
        <v>1698</v>
      </c>
      <c r="GG68" s="356" t="s">
        <v>3243</v>
      </c>
      <c r="GN68" s="102"/>
      <c r="HK68" s="1033" t="s">
        <v>3261</v>
      </c>
      <c r="HL68" s="1467" t="s">
        <v>1580</v>
      </c>
      <c r="HM68" s="649" t="s">
        <v>3243</v>
      </c>
      <c r="HQ68" s="130"/>
      <c r="HY68" s="136"/>
      <c r="IC68" s="304"/>
      <c r="IG68" s="102"/>
      <c r="IH68" s="304"/>
      <c r="IJ68" s="304"/>
      <c r="IS68" s="130"/>
    </row>
    <row r="69" spans="1:253" ht="13.5" customHeight="1">
      <c r="A69" s="37" t="s">
        <v>3475</v>
      </c>
      <c r="B69" s="359"/>
      <c r="E69" s="333"/>
      <c r="DA69" s="101"/>
      <c r="DC69" s="1138"/>
      <c r="DG69" s="130"/>
      <c r="DZ69" s="80"/>
      <c r="EA69" s="1147"/>
      <c r="EC69" s="1148"/>
      <c r="ES69" s="80"/>
      <c r="ET69" s="78"/>
      <c r="EX69" s="78"/>
      <c r="EY69" s="1004"/>
      <c r="FA69" s="1004"/>
      <c r="FO69" s="1222"/>
      <c r="FQ69" s="1222"/>
      <c r="GE69" s="633" t="s">
        <v>3259</v>
      </c>
      <c r="GF69" s="927"/>
      <c r="GG69" s="904"/>
      <c r="GN69" s="102"/>
      <c r="HK69" s="1033" t="s">
        <v>3326</v>
      </c>
      <c r="HL69" s="1467" t="s">
        <v>1687</v>
      </c>
      <c r="HM69" s="649" t="s">
        <v>3243</v>
      </c>
      <c r="HQ69" s="130"/>
      <c r="HY69" s="136"/>
      <c r="IC69" s="304"/>
      <c r="IG69" s="102"/>
      <c r="IH69" s="304"/>
      <c r="IJ69" s="304"/>
      <c r="IM69" s="101"/>
      <c r="IO69" s="1138"/>
      <c r="IS69" s="130"/>
    </row>
    <row r="70" spans="2:253" ht="13.5" customHeight="1">
      <c r="B70" s="359"/>
      <c r="E70" s="333"/>
      <c r="DA70" s="101"/>
      <c r="DC70" s="1138"/>
      <c r="DG70" s="130"/>
      <c r="EA70" s="1147"/>
      <c r="EC70" s="1148"/>
      <c r="ES70" s="1205" t="s">
        <v>2347</v>
      </c>
      <c r="FO70" s="1222"/>
      <c r="FQ70" s="1222"/>
      <c r="GE70" s="1033" t="s">
        <v>3244</v>
      </c>
      <c r="GF70" s="1014" t="s">
        <v>1591</v>
      </c>
      <c r="GG70" s="649">
        <v>10.041</v>
      </c>
      <c r="GN70" s="102"/>
      <c r="HK70" s="1033" t="s">
        <v>3257</v>
      </c>
      <c r="HL70" s="1467" t="s">
        <v>1573</v>
      </c>
      <c r="HM70" s="649" t="s">
        <v>3243</v>
      </c>
      <c r="HQ70" s="130"/>
      <c r="HY70" s="136"/>
      <c r="IC70" s="304"/>
      <c r="IG70" s="102"/>
      <c r="IH70" s="304"/>
      <c r="IJ70" s="304"/>
      <c r="IM70" s="101"/>
      <c r="IO70" s="1138"/>
      <c r="IS70" s="130"/>
    </row>
    <row r="71" spans="2:253" ht="13.5" customHeight="1" thickBot="1">
      <c r="B71" s="359"/>
      <c r="E71" s="333"/>
      <c r="DA71" s="101"/>
      <c r="DC71" s="1138"/>
      <c r="DG71" s="130"/>
      <c r="DZ71" s="80"/>
      <c r="EA71" s="1147"/>
      <c r="EC71" s="1148"/>
      <c r="ES71" s="142" t="s">
        <v>430</v>
      </c>
      <c r="ET71" s="1148" t="s">
        <v>1939</v>
      </c>
      <c r="FO71" s="1004"/>
      <c r="FQ71" s="1004"/>
      <c r="GE71" s="1033" t="s">
        <v>3248</v>
      </c>
      <c r="GF71" s="1014" t="s">
        <v>2874</v>
      </c>
      <c r="GG71" s="929">
        <v>10.182</v>
      </c>
      <c r="GN71" s="102"/>
      <c r="HK71" s="1034" t="s">
        <v>3256</v>
      </c>
      <c r="HL71" s="1468" t="s">
        <v>909</v>
      </c>
      <c r="HM71" s="663" t="s">
        <v>3243</v>
      </c>
      <c r="HQ71" s="130"/>
      <c r="IJ71" s="304"/>
      <c r="IM71" s="101"/>
      <c r="IO71" s="1138"/>
      <c r="IS71" s="130"/>
    </row>
    <row r="72" spans="2:253" ht="13.5" customHeight="1">
      <c r="B72" s="359"/>
      <c r="E72" s="333"/>
      <c r="DA72" s="101"/>
      <c r="DC72" s="1138"/>
      <c r="DG72" s="130"/>
      <c r="EA72" s="1147"/>
      <c r="EC72" s="1148"/>
      <c r="ES72" s="142" t="s">
        <v>431</v>
      </c>
      <c r="ET72" s="1148" t="s">
        <v>441</v>
      </c>
      <c r="GE72" s="1033" t="s">
        <v>3247</v>
      </c>
      <c r="GF72" s="1014" t="s">
        <v>2225</v>
      </c>
      <c r="GG72" s="929">
        <v>10.381</v>
      </c>
      <c r="GN72" s="102"/>
      <c r="HK72" s="1461"/>
      <c r="HM72" s="1138"/>
      <c r="HQ72" s="130"/>
      <c r="IJ72" s="304"/>
      <c r="IM72" s="101"/>
      <c r="IO72" s="1138"/>
      <c r="IS72" s="130"/>
    </row>
    <row r="73" spans="105:253" ht="13.5" customHeight="1">
      <c r="DA73" s="101"/>
      <c r="DC73" s="1138"/>
      <c r="DG73" s="130"/>
      <c r="DZ73" s="688"/>
      <c r="EA73" s="1147"/>
      <c r="EC73" s="1148"/>
      <c r="ES73" s="142" t="s">
        <v>432</v>
      </c>
      <c r="ET73" s="1148" t="s">
        <v>2433</v>
      </c>
      <c r="GE73" s="1033" t="s">
        <v>3245</v>
      </c>
      <c r="GF73" s="1014" t="s">
        <v>2875</v>
      </c>
      <c r="GG73" s="929">
        <v>10.895</v>
      </c>
      <c r="GN73" s="102"/>
      <c r="HK73" s="1461"/>
      <c r="HM73" s="1138"/>
      <c r="HQ73" s="130"/>
      <c r="IM73" s="101"/>
      <c r="IO73" s="1138"/>
      <c r="IS73" s="130"/>
    </row>
    <row r="74" spans="105:253" ht="13.5" customHeight="1">
      <c r="DA74" s="101"/>
      <c r="DC74" s="1138"/>
      <c r="DG74" s="130"/>
      <c r="DZ74" s="80"/>
      <c r="EA74" s="1147"/>
      <c r="EC74" s="1148"/>
      <c r="ES74" s="142" t="s">
        <v>3272</v>
      </c>
      <c r="ET74" s="1148" t="s">
        <v>2434</v>
      </c>
      <c r="GE74" s="1033" t="s">
        <v>3253</v>
      </c>
      <c r="GF74" s="1220" t="s">
        <v>1580</v>
      </c>
      <c r="GG74" s="929">
        <v>10.965</v>
      </c>
      <c r="GN74" s="102"/>
      <c r="HK74" s="1461"/>
      <c r="HM74" s="1138"/>
      <c r="HQ74" s="130"/>
      <c r="IM74" s="101"/>
      <c r="IO74" s="1138"/>
      <c r="IS74" s="130"/>
    </row>
    <row r="75" spans="107:253" ht="13.5" customHeight="1" thickBot="1">
      <c r="DC75" s="1138"/>
      <c r="DG75" s="130"/>
      <c r="EA75" s="1147"/>
      <c r="EC75" s="1148"/>
      <c r="ES75" s="142" t="s">
        <v>433</v>
      </c>
      <c r="ET75" s="1148" t="s">
        <v>2402</v>
      </c>
      <c r="GE75" s="1034" t="s">
        <v>3250</v>
      </c>
      <c r="GF75" s="1019" t="s">
        <v>1595</v>
      </c>
      <c r="GG75" s="932">
        <v>11.555</v>
      </c>
      <c r="GN75" s="102"/>
      <c r="HK75" s="1461"/>
      <c r="HM75" s="1138"/>
      <c r="HQ75" s="130"/>
      <c r="IM75" s="101"/>
      <c r="IO75" s="1138"/>
      <c r="IS75" s="130"/>
    </row>
    <row r="76" spans="107:253" ht="13.5" customHeight="1">
      <c r="DC76" s="1138"/>
      <c r="DG76" s="130"/>
      <c r="DZ76" s="1149"/>
      <c r="EA76" s="1147"/>
      <c r="EC76" s="1148"/>
      <c r="ES76" s="142" t="s">
        <v>434</v>
      </c>
      <c r="ET76" s="1148" t="s">
        <v>2435</v>
      </c>
      <c r="GN76" s="102"/>
      <c r="HK76" s="1461"/>
      <c r="HM76" s="1138"/>
      <c r="HQ76" s="130"/>
      <c r="IM76" s="101"/>
      <c r="IO76" s="1138"/>
      <c r="IS76" s="130"/>
    </row>
    <row r="77" spans="107:253" ht="13.5" customHeight="1">
      <c r="DC77" s="1138"/>
      <c r="DG77" s="130"/>
      <c r="DZ77" s="134"/>
      <c r="EA77" s="1147"/>
      <c r="EC77" s="1148"/>
      <c r="ES77" s="142" t="s">
        <v>435</v>
      </c>
      <c r="ET77" s="1148" t="s">
        <v>2436</v>
      </c>
      <c r="GN77" s="102"/>
      <c r="HM77" s="1138"/>
      <c r="HQ77" s="130"/>
      <c r="IM77" s="101"/>
      <c r="IO77" s="1138"/>
      <c r="IS77" s="130"/>
    </row>
    <row r="78" spans="107:253" ht="13.5" customHeight="1">
      <c r="DC78" s="1138"/>
      <c r="DG78" s="130"/>
      <c r="EA78" s="1147"/>
      <c r="EC78" s="1148"/>
      <c r="ES78" s="80"/>
      <c r="ET78" s="78"/>
      <c r="EU78" s="1184"/>
      <c r="EW78" s="80"/>
      <c r="EX78" s="78"/>
      <c r="EY78" s="1004"/>
      <c r="FA78" s="1004"/>
      <c r="GN78" s="102"/>
      <c r="HQ78" s="130"/>
      <c r="IM78" s="101"/>
      <c r="IO78" s="1138"/>
      <c r="IS78" s="130"/>
    </row>
    <row r="79" spans="107:253" ht="13.5" customHeight="1">
      <c r="DC79" s="1138"/>
      <c r="DG79" s="130"/>
      <c r="EA79" s="1147"/>
      <c r="EC79" s="1148"/>
      <c r="ES79" s="1205" t="s">
        <v>2348</v>
      </c>
      <c r="ET79" s="78"/>
      <c r="GN79" s="102"/>
      <c r="HK79" s="101"/>
      <c r="HM79" s="1138"/>
      <c r="HQ79" s="130"/>
      <c r="IM79" s="101"/>
      <c r="IO79" s="1138"/>
      <c r="IS79" s="130"/>
    </row>
    <row r="80" spans="111:253" ht="13.5" customHeight="1">
      <c r="DG80" s="130"/>
      <c r="DZ80" s="79"/>
      <c r="EA80" s="1147"/>
      <c r="EC80" s="1148"/>
      <c r="ES80" s="142" t="s">
        <v>430</v>
      </c>
      <c r="ET80" s="1148" t="s">
        <v>2388</v>
      </c>
      <c r="GN80" s="102"/>
      <c r="HK80" s="101"/>
      <c r="HM80" s="1138"/>
      <c r="HQ80" s="130"/>
      <c r="IM80" s="101"/>
      <c r="IO80" s="1138"/>
      <c r="IS80" s="130"/>
    </row>
    <row r="81" spans="105:253" ht="13.5" customHeight="1">
      <c r="DA81" s="101"/>
      <c r="DC81" s="1138"/>
      <c r="DG81" s="130"/>
      <c r="DZ81" s="688"/>
      <c r="EA81" s="1147"/>
      <c r="EC81" s="1148"/>
      <c r="ES81" s="142" t="s">
        <v>431</v>
      </c>
      <c r="ET81" s="1148" t="s">
        <v>2389</v>
      </c>
      <c r="GN81" s="102"/>
      <c r="HK81" s="101"/>
      <c r="HM81" s="1138"/>
      <c r="HQ81" s="130"/>
      <c r="IS81" s="130"/>
    </row>
    <row r="82" spans="105:253" ht="13.5" customHeight="1">
      <c r="DA82" s="101"/>
      <c r="DC82" s="1138"/>
      <c r="DG82" s="130"/>
      <c r="EA82" s="1147"/>
      <c r="EC82" s="1148"/>
      <c r="ES82" s="142" t="s">
        <v>432</v>
      </c>
      <c r="ET82" s="1148" t="s">
        <v>2390</v>
      </c>
      <c r="GN82" s="102"/>
      <c r="HK82" s="101"/>
      <c r="HM82" s="1138"/>
      <c r="HQ82" s="130"/>
      <c r="IS82" s="130"/>
    </row>
    <row r="83" spans="105:253" ht="13.5" customHeight="1">
      <c r="DA83" s="101"/>
      <c r="DC83" s="1138"/>
      <c r="DG83" s="130"/>
      <c r="DZ83" s="688"/>
      <c r="EA83" s="1147"/>
      <c r="EC83" s="1148"/>
      <c r="ES83" s="142" t="s">
        <v>3272</v>
      </c>
      <c r="ET83" s="1148" t="s">
        <v>2391</v>
      </c>
      <c r="GN83" s="102"/>
      <c r="HK83" s="101"/>
      <c r="HM83" s="1138"/>
      <c r="HQ83" s="130"/>
      <c r="IS83" s="130"/>
    </row>
    <row r="84" spans="105:253" ht="13.5" customHeight="1">
      <c r="DA84" s="101"/>
      <c r="DC84" s="1138"/>
      <c r="DG84" s="130"/>
      <c r="DZ84" s="688"/>
      <c r="EA84" s="1147"/>
      <c r="EC84" s="1148"/>
      <c r="ES84" s="142" t="s">
        <v>433</v>
      </c>
      <c r="ET84" s="1148" t="s">
        <v>2392</v>
      </c>
      <c r="HK84" s="101"/>
      <c r="HM84" s="1138"/>
      <c r="HQ84" s="130"/>
      <c r="IS84" s="130"/>
    </row>
    <row r="85" spans="105:253" ht="13.5" customHeight="1">
      <c r="DA85" s="101"/>
      <c r="DC85" s="1138"/>
      <c r="DG85" s="130"/>
      <c r="DZ85" s="80"/>
      <c r="EA85" s="1147"/>
      <c r="EC85" s="1148"/>
      <c r="ES85" s="142" t="s">
        <v>434</v>
      </c>
      <c r="ET85" s="1148" t="s">
        <v>2393</v>
      </c>
      <c r="HK85" s="101"/>
      <c r="HM85" s="1138"/>
      <c r="HQ85" s="130"/>
      <c r="IS85" s="130"/>
    </row>
    <row r="86" spans="105:253" ht="13.5" customHeight="1">
      <c r="DA86" s="101"/>
      <c r="DC86" s="1138"/>
      <c r="DG86" s="130"/>
      <c r="EA86" s="1147"/>
      <c r="EC86" s="1148"/>
      <c r="ES86" s="142" t="s">
        <v>435</v>
      </c>
      <c r="ET86" s="1148" t="s">
        <v>2394</v>
      </c>
      <c r="HK86" s="101"/>
      <c r="HM86" s="1138"/>
      <c r="HQ86" s="130"/>
      <c r="IS86" s="130"/>
    </row>
    <row r="87" spans="105:253" ht="13.5" customHeight="1">
      <c r="DA87" s="101"/>
      <c r="DC87" s="1138"/>
      <c r="DG87" s="130"/>
      <c r="EC87" s="1148"/>
      <c r="HK87" s="101"/>
      <c r="HM87" s="1138"/>
      <c r="HQ87" s="130"/>
      <c r="IS87" s="130"/>
    </row>
    <row r="88" spans="105:221" ht="13.5" customHeight="1">
      <c r="DA88" s="101"/>
      <c r="DC88" s="1138"/>
      <c r="DG88" s="130"/>
      <c r="EA88" s="1147"/>
      <c r="EC88" s="1148"/>
      <c r="ES88" s="1205" t="s">
        <v>2349</v>
      </c>
      <c r="EX88" s="1184"/>
      <c r="EY88" s="1222"/>
      <c r="FA88" s="1222"/>
      <c r="HK88" s="101"/>
      <c r="HM88" s="1138"/>
    </row>
    <row r="89" spans="105:221" ht="13.5" customHeight="1">
      <c r="DA89" s="101"/>
      <c r="DC89" s="1138"/>
      <c r="DG89" s="130"/>
      <c r="EA89" s="1147"/>
      <c r="EC89" s="1148"/>
      <c r="ES89" s="142" t="s">
        <v>430</v>
      </c>
      <c r="ET89" s="1148" t="s">
        <v>2413</v>
      </c>
      <c r="EX89" s="1184"/>
      <c r="EY89" s="1222"/>
      <c r="FA89" s="1222"/>
      <c r="HK89" s="101"/>
      <c r="HM89" s="1138"/>
    </row>
    <row r="90" spans="105:221" ht="13.5" customHeight="1">
      <c r="DA90" s="101"/>
      <c r="DC90" s="1138"/>
      <c r="EA90" s="1147"/>
      <c r="EC90" s="1148"/>
      <c r="ES90" s="142" t="s">
        <v>431</v>
      </c>
      <c r="ET90" s="1148" t="s">
        <v>2444</v>
      </c>
      <c r="EX90" s="1184"/>
      <c r="EY90" s="1222"/>
      <c r="FA90" s="1222"/>
      <c r="HK90" s="101"/>
      <c r="HM90" s="1138"/>
    </row>
    <row r="91" spans="105:157" ht="13.5" customHeight="1">
      <c r="DA91" s="101"/>
      <c r="DC91" s="1138"/>
      <c r="EA91" s="1147"/>
      <c r="EC91" s="1148"/>
      <c r="ES91" s="142" t="s">
        <v>432</v>
      </c>
      <c r="ET91" s="1148" t="s">
        <v>2445</v>
      </c>
      <c r="EX91" s="1184"/>
      <c r="EY91" s="1222"/>
      <c r="FA91" s="1222"/>
    </row>
    <row r="92" spans="105:157" ht="13.5" customHeight="1">
      <c r="DA92" s="101"/>
      <c r="DC92" s="1138"/>
      <c r="EA92" s="1147"/>
      <c r="EC92" s="1148"/>
      <c r="ES92" s="142" t="s">
        <v>3272</v>
      </c>
      <c r="EX92" s="1184"/>
      <c r="EY92" s="1222"/>
      <c r="FA92" s="1222"/>
    </row>
    <row r="93" spans="131:157" ht="13.5" customHeight="1">
      <c r="EA93" s="1147"/>
      <c r="EC93" s="1148"/>
      <c r="ES93" s="142" t="s">
        <v>433</v>
      </c>
      <c r="ET93" s="1148" t="s">
        <v>2446</v>
      </c>
      <c r="EX93" s="1184"/>
      <c r="EY93" s="1222"/>
      <c r="FA93" s="1222"/>
    </row>
    <row r="94" spans="149:157" ht="13.5" customHeight="1">
      <c r="ES94" s="142" t="s">
        <v>434</v>
      </c>
      <c r="ET94" s="1148" t="s">
        <v>2447</v>
      </c>
      <c r="EX94" s="1184"/>
      <c r="EY94" s="1222"/>
      <c r="FA94" s="1222"/>
    </row>
    <row r="95" spans="149:157" ht="13.5" customHeight="1">
      <c r="ES95" s="142" t="s">
        <v>435</v>
      </c>
      <c r="ET95" s="1148" t="s">
        <v>2448</v>
      </c>
      <c r="EX95" s="1184"/>
      <c r="EY95" s="1222"/>
      <c r="FA95" s="1222"/>
    </row>
    <row r="96" spans="153:157" ht="13.5" customHeight="1">
      <c r="EW96" s="80"/>
      <c r="EX96" s="78"/>
      <c r="EY96" s="1004"/>
      <c r="FA96" s="1004"/>
    </row>
    <row r="97" ht="13.5" customHeight="1">
      <c r="ES97" s="1205" t="s">
        <v>2350</v>
      </c>
    </row>
    <row r="98" spans="149:150" ht="13.5" customHeight="1">
      <c r="ES98" s="142" t="s">
        <v>430</v>
      </c>
      <c r="ET98" s="1148" t="s">
        <v>2405</v>
      </c>
    </row>
    <row r="99" spans="149:150" ht="13.5" customHeight="1">
      <c r="ES99" s="142" t="s">
        <v>431</v>
      </c>
      <c r="ET99" s="1148" t="s">
        <v>3320</v>
      </c>
    </row>
    <row r="100" spans="149:150" ht="13.5" customHeight="1">
      <c r="ES100" s="142" t="s">
        <v>432</v>
      </c>
      <c r="ET100" s="1148" t="s">
        <v>3278</v>
      </c>
    </row>
    <row r="101" spans="149:150" ht="13.5" customHeight="1">
      <c r="ES101" s="142" t="s">
        <v>3272</v>
      </c>
      <c r="ET101" s="1148" t="s">
        <v>2406</v>
      </c>
    </row>
    <row r="102" spans="149:150" ht="13.5" customHeight="1">
      <c r="ES102" s="142" t="s">
        <v>433</v>
      </c>
      <c r="ET102" s="1148" t="s">
        <v>308</v>
      </c>
    </row>
    <row r="103" spans="149:150" ht="13.5" customHeight="1">
      <c r="ES103" s="142" t="s">
        <v>434</v>
      </c>
      <c r="ET103" s="1148" t="s">
        <v>2401</v>
      </c>
    </row>
    <row r="104" spans="149:150" ht="13.5" customHeight="1">
      <c r="ES104" s="142" t="s">
        <v>435</v>
      </c>
      <c r="ET104" s="1148" t="s">
        <v>2407</v>
      </c>
    </row>
    <row r="106" spans="149:150" ht="13.5" customHeight="1">
      <c r="ES106" s="1205" t="s">
        <v>2363</v>
      </c>
      <c r="ET106" s="813"/>
    </row>
    <row r="107" spans="149:150" ht="13.5" customHeight="1">
      <c r="ES107" s="142" t="s">
        <v>430</v>
      </c>
      <c r="ET107" s="813" t="s">
        <v>2364</v>
      </c>
    </row>
    <row r="108" spans="149:150" ht="13.5" customHeight="1">
      <c r="ES108" s="142" t="s">
        <v>431</v>
      </c>
      <c r="ET108" s="813" t="s">
        <v>2365</v>
      </c>
    </row>
    <row r="109" spans="149:150" ht="13.5" customHeight="1">
      <c r="ES109" s="142" t="s">
        <v>432</v>
      </c>
      <c r="ET109" s="813" t="s">
        <v>2366</v>
      </c>
    </row>
    <row r="110" spans="149:150" ht="13.5" customHeight="1">
      <c r="ES110" s="142" t="s">
        <v>3272</v>
      </c>
      <c r="ET110" s="813" t="s">
        <v>2367</v>
      </c>
    </row>
    <row r="111" spans="149:150" ht="13.5" customHeight="1">
      <c r="ES111" s="142" t="s">
        <v>433</v>
      </c>
      <c r="ET111" s="813" t="s">
        <v>2368</v>
      </c>
    </row>
    <row r="112" spans="149:150" ht="13.5" customHeight="1">
      <c r="ES112" s="142" t="s">
        <v>434</v>
      </c>
      <c r="ET112" s="1148" t="s">
        <v>2369</v>
      </c>
    </row>
    <row r="113" spans="149:150" ht="13.5" customHeight="1">
      <c r="ES113" s="142" t="s">
        <v>435</v>
      </c>
      <c r="ET113" s="813" t="s">
        <v>2370</v>
      </c>
    </row>
    <row r="114" ht="13.5" customHeight="1">
      <c r="ET114" s="78"/>
    </row>
    <row r="115" ht="13.5" customHeight="1">
      <c r="ES115" s="1205" t="s">
        <v>2351</v>
      </c>
    </row>
    <row r="116" spans="149:150" ht="13.5" customHeight="1">
      <c r="ES116" s="142" t="s">
        <v>430</v>
      </c>
      <c r="ET116" s="1148" t="s">
        <v>2427</v>
      </c>
    </row>
    <row r="117" spans="149:150" ht="13.5" customHeight="1">
      <c r="ES117" s="142" t="s">
        <v>431</v>
      </c>
      <c r="ET117" s="1148" t="s">
        <v>2428</v>
      </c>
    </row>
    <row r="118" spans="149:150" ht="13.5" customHeight="1">
      <c r="ES118" s="142" t="s">
        <v>432</v>
      </c>
      <c r="ET118" s="1148" t="s">
        <v>2429</v>
      </c>
    </row>
    <row r="119" spans="149:150" ht="13.5" customHeight="1">
      <c r="ES119" s="142" t="s">
        <v>3272</v>
      </c>
      <c r="ET119" s="1148" t="s">
        <v>2430</v>
      </c>
    </row>
    <row r="120" spans="149:150" ht="13.5" customHeight="1">
      <c r="ES120" s="142" t="s">
        <v>433</v>
      </c>
      <c r="ET120" s="1148" t="s">
        <v>297</v>
      </c>
    </row>
    <row r="121" spans="149:150" ht="13.5" customHeight="1">
      <c r="ES121" s="142" t="s">
        <v>434</v>
      </c>
      <c r="ET121" s="1148" t="s">
        <v>2431</v>
      </c>
    </row>
    <row r="122" spans="149:150" ht="13.5" customHeight="1">
      <c r="ES122" s="142" t="s">
        <v>435</v>
      </c>
      <c r="ET122" s="1148" t="s">
        <v>2432</v>
      </c>
    </row>
    <row r="124" ht="13.5" customHeight="1">
      <c r="ES124" s="1205" t="s">
        <v>2352</v>
      </c>
    </row>
    <row r="125" spans="149:150" ht="13.5" customHeight="1">
      <c r="ES125" s="142" t="s">
        <v>430</v>
      </c>
      <c r="ET125" s="1148" t="s">
        <v>3228</v>
      </c>
    </row>
    <row r="126" spans="149:150" ht="13.5" customHeight="1">
      <c r="ES126" s="142" t="s">
        <v>431</v>
      </c>
      <c r="ET126" s="1148" t="s">
        <v>3281</v>
      </c>
    </row>
    <row r="127" spans="149:150" ht="13.5" customHeight="1">
      <c r="ES127" s="142" t="s">
        <v>432</v>
      </c>
      <c r="ET127" s="1148" t="s">
        <v>3299</v>
      </c>
    </row>
    <row r="128" spans="149:150" ht="13.5" customHeight="1">
      <c r="ES128" s="142" t="s">
        <v>3272</v>
      </c>
      <c r="ET128" s="1148" t="s">
        <v>2401</v>
      </c>
    </row>
    <row r="129" spans="149:150" ht="13.5" customHeight="1">
      <c r="ES129" s="142" t="s">
        <v>433</v>
      </c>
      <c r="ET129" s="1148" t="s">
        <v>2402</v>
      </c>
    </row>
    <row r="130" spans="149:150" ht="13.5" customHeight="1">
      <c r="ES130" s="142" t="s">
        <v>434</v>
      </c>
      <c r="ET130" s="1148" t="s">
        <v>2403</v>
      </c>
    </row>
    <row r="131" spans="149:150" ht="13.5" customHeight="1">
      <c r="ES131" s="142" t="s">
        <v>435</v>
      </c>
      <c r="ET131" s="1148" t="s">
        <v>2404</v>
      </c>
    </row>
    <row r="133" ht="13.5" customHeight="1">
      <c r="ES133" s="1205" t="s">
        <v>2353</v>
      </c>
    </row>
    <row r="134" spans="149:150" ht="13.5" customHeight="1">
      <c r="ES134" s="142" t="s">
        <v>430</v>
      </c>
      <c r="ET134" s="1148" t="s">
        <v>2424</v>
      </c>
    </row>
    <row r="135" spans="149:150" ht="13.5" customHeight="1">
      <c r="ES135" s="142" t="s">
        <v>431</v>
      </c>
      <c r="ET135" s="1148" t="s">
        <v>3298</v>
      </c>
    </row>
    <row r="136" spans="149:150" ht="13.5" customHeight="1">
      <c r="ES136" s="142" t="s">
        <v>432</v>
      </c>
      <c r="ET136" s="1148" t="s">
        <v>3306</v>
      </c>
    </row>
    <row r="137" spans="149:150" ht="13.5" customHeight="1">
      <c r="ES137" s="142" t="s">
        <v>3272</v>
      </c>
      <c r="ET137" s="1148" t="s">
        <v>2425</v>
      </c>
    </row>
    <row r="138" spans="149:150" ht="13.5" customHeight="1">
      <c r="ES138" s="142" t="s">
        <v>433</v>
      </c>
      <c r="ET138" s="1148" t="s">
        <v>3307</v>
      </c>
    </row>
    <row r="139" spans="149:150" ht="13.5" customHeight="1">
      <c r="ES139" s="142" t="s">
        <v>434</v>
      </c>
      <c r="ET139" s="1148" t="s">
        <v>2426</v>
      </c>
    </row>
    <row r="140" spans="149:150" ht="13.5" customHeight="1">
      <c r="ES140" s="142" t="s">
        <v>435</v>
      </c>
      <c r="ET140" s="1148" t="s">
        <v>3300</v>
      </c>
    </row>
    <row r="142" spans="149:150" ht="13.5" customHeight="1">
      <c r="ES142" s="1205" t="s">
        <v>2354</v>
      </c>
      <c r="ET142" s="813"/>
    </row>
    <row r="143" spans="149:151" ht="13.5" customHeight="1">
      <c r="ES143" s="142" t="s">
        <v>430</v>
      </c>
      <c r="ET143" s="813" t="s">
        <v>3274</v>
      </c>
      <c r="EU143" s="60" t="s">
        <v>2362</v>
      </c>
    </row>
    <row r="144" spans="149:150" ht="13.5" customHeight="1">
      <c r="ES144" s="142" t="s">
        <v>431</v>
      </c>
      <c r="ET144" s="813" t="s">
        <v>3295</v>
      </c>
    </row>
    <row r="145" spans="149:150" ht="13.5" customHeight="1">
      <c r="ES145" s="142" t="s">
        <v>432</v>
      </c>
      <c r="ET145" s="813" t="s">
        <v>3297</v>
      </c>
    </row>
    <row r="146" spans="149:150" ht="13.5" customHeight="1">
      <c r="ES146" s="142" t="s">
        <v>3272</v>
      </c>
      <c r="ET146" s="813" t="s">
        <v>1598</v>
      </c>
    </row>
    <row r="147" spans="149:151" ht="13.5" customHeight="1">
      <c r="ES147" s="142" t="s">
        <v>433</v>
      </c>
      <c r="ET147" s="813" t="s">
        <v>3269</v>
      </c>
      <c r="EU147" s="60" t="s">
        <v>2362</v>
      </c>
    </row>
    <row r="148" spans="149:151" ht="13.5" customHeight="1">
      <c r="ES148" s="142" t="s">
        <v>434</v>
      </c>
      <c r="ET148" s="1148" t="s">
        <v>3270</v>
      </c>
      <c r="EU148" s="60" t="s">
        <v>2362</v>
      </c>
    </row>
    <row r="149" spans="149:151" ht="13.5" customHeight="1">
      <c r="ES149" s="142" t="s">
        <v>435</v>
      </c>
      <c r="ET149" s="813" t="s">
        <v>3271</v>
      </c>
      <c r="EU149" s="60" t="s">
        <v>2362</v>
      </c>
    </row>
    <row r="151" ht="13.5" customHeight="1">
      <c r="ES151" s="1205" t="s">
        <v>2355</v>
      </c>
    </row>
    <row r="152" spans="149:151" ht="13.5" customHeight="1">
      <c r="ES152" s="142" t="s">
        <v>430</v>
      </c>
      <c r="ET152" s="1148" t="s">
        <v>3278</v>
      </c>
      <c r="EU152" s="60" t="s">
        <v>2362</v>
      </c>
    </row>
    <row r="153" spans="149:151" ht="13.5" customHeight="1">
      <c r="ES153" s="142" t="s">
        <v>431</v>
      </c>
      <c r="ET153" s="1148" t="s">
        <v>3283</v>
      </c>
      <c r="EU153" s="60" t="s">
        <v>2362</v>
      </c>
    </row>
    <row r="154" spans="149:151" ht="13.5" customHeight="1">
      <c r="ES154" s="142" t="s">
        <v>432</v>
      </c>
      <c r="ET154" s="1148" t="s">
        <v>3317</v>
      </c>
      <c r="EU154" s="60" t="s">
        <v>2362</v>
      </c>
    </row>
    <row r="155" spans="149:151" ht="13.5" customHeight="1">
      <c r="ES155" s="142" t="s">
        <v>3272</v>
      </c>
      <c r="ET155" s="1148" t="s">
        <v>3306</v>
      </c>
      <c r="EU155" s="60" t="s">
        <v>2362</v>
      </c>
    </row>
    <row r="156" spans="149:151" ht="13.5" customHeight="1">
      <c r="ES156" s="142" t="s">
        <v>433</v>
      </c>
      <c r="ET156" s="1148" t="s">
        <v>3334</v>
      </c>
      <c r="EU156" s="60" t="s">
        <v>2362</v>
      </c>
    </row>
    <row r="157" spans="149:151" ht="13.5" customHeight="1">
      <c r="ES157" s="142" t="s">
        <v>434</v>
      </c>
      <c r="ET157" s="1148" t="s">
        <v>3279</v>
      </c>
      <c r="EU157" s="60" t="s">
        <v>2362</v>
      </c>
    </row>
    <row r="158" spans="149:151" ht="13.5" customHeight="1">
      <c r="ES158" s="142" t="s">
        <v>435</v>
      </c>
      <c r="ET158" s="1148" t="s">
        <v>3275</v>
      </c>
      <c r="EU158" s="60" t="s">
        <v>2362</v>
      </c>
    </row>
    <row r="160" ht="13.5" customHeight="1">
      <c r="ES160" s="1205" t="s">
        <v>2356</v>
      </c>
    </row>
    <row r="161" spans="149:150" ht="13.5" customHeight="1">
      <c r="ES161" s="142" t="s">
        <v>430</v>
      </c>
      <c r="ET161" s="1148" t="s">
        <v>3230</v>
      </c>
    </row>
    <row r="162" spans="149:150" ht="13.5" customHeight="1">
      <c r="ES162" s="142" t="s">
        <v>431</v>
      </c>
      <c r="ET162" s="1148" t="s">
        <v>3281</v>
      </c>
    </row>
    <row r="163" spans="149:150" ht="13.5" customHeight="1">
      <c r="ES163" s="142" t="s">
        <v>432</v>
      </c>
      <c r="ET163" s="1148" t="s">
        <v>2420</v>
      </c>
    </row>
    <row r="164" spans="149:150" ht="13.5" customHeight="1">
      <c r="ES164" s="142" t="s">
        <v>3272</v>
      </c>
      <c r="ET164" s="1148" t="s">
        <v>2421</v>
      </c>
    </row>
    <row r="165" spans="149:150" ht="13.5" customHeight="1">
      <c r="ES165" s="142" t="s">
        <v>433</v>
      </c>
      <c r="ET165" s="1148" t="s">
        <v>2422</v>
      </c>
    </row>
    <row r="166" spans="149:150" ht="13.5" customHeight="1">
      <c r="ES166" s="142" t="s">
        <v>434</v>
      </c>
      <c r="ET166" s="1148" t="s">
        <v>2423</v>
      </c>
    </row>
    <row r="167" spans="149:150" ht="13.5" customHeight="1">
      <c r="ES167" s="142" t="s">
        <v>435</v>
      </c>
      <c r="ET167" s="1148" t="s">
        <v>3269</v>
      </c>
    </row>
    <row r="169" ht="13.5" customHeight="1">
      <c r="ES169" s="1205" t="s">
        <v>2357</v>
      </c>
    </row>
    <row r="170" spans="149:151" ht="13.5" customHeight="1">
      <c r="ES170" s="142" t="s">
        <v>430</v>
      </c>
      <c r="ET170" s="1148" t="s">
        <v>2382</v>
      </c>
      <c r="EU170" s="67" t="s">
        <v>2386</v>
      </c>
    </row>
    <row r="171" spans="149:151" ht="13.5" customHeight="1">
      <c r="ES171" s="142" t="s">
        <v>431</v>
      </c>
      <c r="ET171" s="1148" t="s">
        <v>2383</v>
      </c>
      <c r="EU171" s="67" t="s">
        <v>2387</v>
      </c>
    </row>
    <row r="172" spans="149:151" ht="13.5" customHeight="1">
      <c r="ES172" s="142" t="s">
        <v>432</v>
      </c>
      <c r="ET172" s="1148" t="s">
        <v>2381</v>
      </c>
      <c r="EU172" s="1004"/>
    </row>
    <row r="173" spans="149:151" ht="13.5" customHeight="1">
      <c r="ES173" s="142" t="s">
        <v>3272</v>
      </c>
      <c r="ET173" s="1206" t="s">
        <v>2385</v>
      </c>
      <c r="EU173" s="1004"/>
    </row>
    <row r="174" spans="149:151" ht="13.5" customHeight="1">
      <c r="ES174" s="142" t="s">
        <v>433</v>
      </c>
      <c r="EU174" s="1004"/>
    </row>
    <row r="175" spans="149:151" ht="13.5" customHeight="1">
      <c r="ES175" s="142" t="s">
        <v>434</v>
      </c>
      <c r="EU175" s="1004"/>
    </row>
    <row r="176" spans="149:151" ht="13.5" customHeight="1">
      <c r="ES176" s="142" t="s">
        <v>435</v>
      </c>
      <c r="ET176" s="1148" t="s">
        <v>2384</v>
      </c>
      <c r="EU176" s="1004"/>
    </row>
    <row r="178" spans="149:150" ht="13.5" customHeight="1">
      <c r="ES178" s="1205" t="s">
        <v>2358</v>
      </c>
      <c r="ET178" s="813"/>
    </row>
    <row r="179" spans="149:151" ht="13.5" customHeight="1">
      <c r="ES179" s="142" t="s">
        <v>430</v>
      </c>
      <c r="ET179" s="813" t="s">
        <v>2374</v>
      </c>
      <c r="EU179" s="1148" t="s">
        <v>3299</v>
      </c>
    </row>
    <row r="180" spans="149:151" ht="13.5" customHeight="1">
      <c r="ES180" s="142" t="s">
        <v>431</v>
      </c>
      <c r="ET180" s="813" t="s">
        <v>2375</v>
      </c>
      <c r="EU180" s="1148" t="s">
        <v>3295</v>
      </c>
    </row>
    <row r="181" spans="149:151" ht="13.5" customHeight="1">
      <c r="ES181" s="142" t="s">
        <v>432</v>
      </c>
      <c r="ET181" s="813" t="s">
        <v>2376</v>
      </c>
      <c r="EU181" s="1148" t="s">
        <v>3297</v>
      </c>
    </row>
    <row r="182" spans="149:151" ht="13.5" customHeight="1">
      <c r="ES182" s="142" t="s">
        <v>3272</v>
      </c>
      <c r="ET182" s="813" t="s">
        <v>2377</v>
      </c>
      <c r="EU182" s="1148" t="s">
        <v>3228</v>
      </c>
    </row>
    <row r="183" spans="149:151" ht="13.5" customHeight="1">
      <c r="ES183" s="142" t="s">
        <v>433</v>
      </c>
      <c r="ET183" s="813" t="s">
        <v>2380</v>
      </c>
      <c r="EU183" s="1148" t="s">
        <v>441</v>
      </c>
    </row>
    <row r="184" spans="149:151" ht="13.5" customHeight="1">
      <c r="ES184" s="142" t="s">
        <v>434</v>
      </c>
      <c r="ET184" s="1148" t="s">
        <v>2378</v>
      </c>
      <c r="EU184" s="1148" t="s">
        <v>3281</v>
      </c>
    </row>
    <row r="185" spans="149:151" ht="13.5" customHeight="1">
      <c r="ES185" s="142" t="s">
        <v>435</v>
      </c>
      <c r="ET185" s="813" t="s">
        <v>2379</v>
      </c>
      <c r="EU185" s="1148" t="s">
        <v>3296</v>
      </c>
    </row>
    <row r="186" ht="13.5" customHeight="1">
      <c r="ET186" s="78"/>
    </row>
    <row r="187" spans="149:150" ht="13.5" customHeight="1">
      <c r="ES187" s="1205" t="s">
        <v>2359</v>
      </c>
      <c r="ET187" s="813"/>
    </row>
    <row r="188" spans="149:150" ht="13.5" customHeight="1">
      <c r="ES188" s="142" t="s">
        <v>430</v>
      </c>
      <c r="ET188" s="813" t="s">
        <v>3269</v>
      </c>
    </row>
    <row r="189" spans="149:150" ht="13.5" customHeight="1">
      <c r="ES189" s="142" t="s">
        <v>431</v>
      </c>
      <c r="ET189" s="813" t="s">
        <v>3270</v>
      </c>
    </row>
    <row r="190" spans="149:150" ht="13.5" customHeight="1">
      <c r="ES190" s="142" t="s">
        <v>432</v>
      </c>
      <c r="ET190" s="813" t="s">
        <v>3271</v>
      </c>
    </row>
    <row r="191" spans="149:150" ht="13.5" customHeight="1">
      <c r="ES191" s="142" t="s">
        <v>3272</v>
      </c>
      <c r="ET191" s="813" t="s">
        <v>3317</v>
      </c>
    </row>
    <row r="192" spans="149:150" ht="13.5" customHeight="1">
      <c r="ES192" s="142" t="s">
        <v>433</v>
      </c>
      <c r="ET192" s="813" t="s">
        <v>3283</v>
      </c>
    </row>
    <row r="193" spans="149:150" ht="13.5" customHeight="1">
      <c r="ES193" s="142" t="s">
        <v>434</v>
      </c>
      <c r="ET193" s="1148" t="s">
        <v>3279</v>
      </c>
    </row>
    <row r="194" spans="149:150" ht="13.5" customHeight="1">
      <c r="ES194" s="142" t="s">
        <v>435</v>
      </c>
      <c r="ET194" s="813" t="s">
        <v>3275</v>
      </c>
    </row>
    <row r="195" ht="13.5" customHeight="1">
      <c r="ET195" s="80"/>
    </row>
    <row r="196" spans="149:150" ht="13.5" customHeight="1">
      <c r="ES196" s="1205" t="s">
        <v>2360</v>
      </c>
      <c r="ET196" s="813"/>
    </row>
    <row r="197" spans="149:150" ht="13.5" customHeight="1">
      <c r="ES197" s="142" t="s">
        <v>430</v>
      </c>
      <c r="ET197" s="813" t="s">
        <v>2364</v>
      </c>
    </row>
    <row r="198" spans="149:150" ht="13.5" customHeight="1">
      <c r="ES198" s="142" t="s">
        <v>431</v>
      </c>
      <c r="ET198" s="813" t="s">
        <v>2365</v>
      </c>
    </row>
    <row r="199" spans="149:150" ht="13.5" customHeight="1">
      <c r="ES199" s="142" t="s">
        <v>432</v>
      </c>
      <c r="ET199" s="813" t="s">
        <v>2366</v>
      </c>
    </row>
    <row r="200" spans="149:150" ht="13.5" customHeight="1">
      <c r="ES200" s="142" t="s">
        <v>3272</v>
      </c>
      <c r="ET200" s="813" t="s">
        <v>2367</v>
      </c>
    </row>
    <row r="201" spans="149:150" ht="13.5" customHeight="1">
      <c r="ES201" s="142" t="s">
        <v>433</v>
      </c>
      <c r="ET201" s="813" t="s">
        <v>2368</v>
      </c>
    </row>
    <row r="202" spans="149:150" ht="13.5" customHeight="1">
      <c r="ES202" s="142" t="s">
        <v>434</v>
      </c>
      <c r="ET202" s="1148" t="s">
        <v>2369</v>
      </c>
    </row>
    <row r="203" spans="149:150" ht="13.5" customHeight="1">
      <c r="ES203" s="142" t="s">
        <v>435</v>
      </c>
      <c r="ET203" s="813" t="s">
        <v>2370</v>
      </c>
    </row>
  </sheetData>
  <sheetProtection password="ED8C" sheet="1" objects="1" scenarios="1" selectLockedCells="1" selectUnlockedCells="1"/>
  <mergeCells count="84">
    <mergeCell ref="A1:M1"/>
    <mergeCell ref="GX44:GZ44"/>
    <mergeCell ref="HQ43:HS43"/>
    <mergeCell ref="HQ44:HS44"/>
    <mergeCell ref="HQ41:HS41"/>
    <mergeCell ref="HQ42:HS42"/>
    <mergeCell ref="AJ11:AK11"/>
    <mergeCell ref="AJ12:AK12"/>
    <mergeCell ref="AJ13:AK13"/>
    <mergeCell ref="AJ14:AK14"/>
    <mergeCell ref="IO33:IQ33"/>
    <mergeCell ref="HQ40:HS40"/>
    <mergeCell ref="HZ27:IA27"/>
    <mergeCell ref="GX39:GZ39"/>
    <mergeCell ref="GQ40:GW40"/>
    <mergeCell ref="GX40:GZ40"/>
    <mergeCell ref="HZ23:IA23"/>
    <mergeCell ref="HZ24:IA24"/>
    <mergeCell ref="HZ25:IA25"/>
    <mergeCell ref="HZ26:IA26"/>
    <mergeCell ref="HZ28:IA28"/>
    <mergeCell ref="HZ29:IA29"/>
    <mergeCell ref="GX41:GZ41"/>
    <mergeCell ref="GQ45:GW45"/>
    <mergeCell ref="GX45:GZ45"/>
    <mergeCell ref="GQ42:GW42"/>
    <mergeCell ref="GX42:GZ42"/>
    <mergeCell ref="GQ43:GW43"/>
    <mergeCell ref="GX43:GZ43"/>
    <mergeCell ref="GQ44:GW44"/>
    <mergeCell ref="BE45:BG45"/>
    <mergeCell ref="BE46:BG46"/>
    <mergeCell ref="BE44:BG44"/>
    <mergeCell ref="GQ39:GW39"/>
    <mergeCell ref="BE40:BG40"/>
    <mergeCell ref="BE41:BG41"/>
    <mergeCell ref="BE42:BG42"/>
    <mergeCell ref="BE43:BG43"/>
    <mergeCell ref="CS45:CU45"/>
    <mergeCell ref="GQ41:GW41"/>
    <mergeCell ref="F60:G60"/>
    <mergeCell ref="C59:E59"/>
    <mergeCell ref="F50:G50"/>
    <mergeCell ref="F52:G52"/>
    <mergeCell ref="F53:G53"/>
    <mergeCell ref="F54:G54"/>
    <mergeCell ref="F56:G56"/>
    <mergeCell ref="C53:E53"/>
    <mergeCell ref="C52:E52"/>
    <mergeCell ref="C51:E51"/>
    <mergeCell ref="C54:E54"/>
    <mergeCell ref="CS41:CU41"/>
    <mergeCell ref="CS42:CU42"/>
    <mergeCell ref="CS43:CU43"/>
    <mergeCell ref="Q49:S49"/>
    <mergeCell ref="Q50:S50"/>
    <mergeCell ref="C49:E49"/>
    <mergeCell ref="C50:E50"/>
    <mergeCell ref="C48:E48"/>
    <mergeCell ref="F48:G48"/>
    <mergeCell ref="F57:G57"/>
    <mergeCell ref="F58:G58"/>
    <mergeCell ref="F49:G49"/>
    <mergeCell ref="Q44:S44"/>
    <mergeCell ref="Q45:S45"/>
    <mergeCell ref="Q46:S46"/>
    <mergeCell ref="Q47:S47"/>
    <mergeCell ref="Q48:S48"/>
    <mergeCell ref="AJ16:AK16"/>
    <mergeCell ref="AJ17:AK17"/>
    <mergeCell ref="AJ15:AK15"/>
    <mergeCell ref="GG37:GI37"/>
    <mergeCell ref="AJ18:AK18"/>
    <mergeCell ref="GG32:GI32"/>
    <mergeCell ref="EK40:EM40"/>
    <mergeCell ref="BU50:BW50"/>
    <mergeCell ref="BU45:BW45"/>
    <mergeCell ref="DF45:DG45"/>
    <mergeCell ref="CE40:CG40"/>
    <mergeCell ref="CE45:CG45"/>
    <mergeCell ref="CS44:CU44"/>
    <mergeCell ref="DC43:DE43"/>
    <mergeCell ref="DC48:DE48"/>
    <mergeCell ref="EK45:EM45"/>
  </mergeCells>
  <conditionalFormatting sqref="EV9 EK3:EK28 EL23:EM28 EO3:EO11 EP10:EQ11 EK32:EK33 EO32:EO34 EU3:EU8 EU10:EU19 EU21:EU23">
    <cfRule type="cellIs" priority="18" dxfId="9" operator="equal" stopIfTrue="1">
      <formula>#REF!</formula>
    </cfRule>
  </conditionalFormatting>
  <conditionalFormatting sqref="EL3:EL28 EP3:EP11 EL32:EL33 EP32:EP34 EV3:EV8 EV10:EV19 EU9 EV21:EV23">
    <cfRule type="cellIs" priority="17" dxfId="9" operator="equal" stopIfTrue="1">
      <formula>#REF!</formula>
    </cfRule>
  </conditionalFormatting>
  <conditionalFormatting sqref="EM3:EM28 EQ3:EQ11 EW3:EW19 EW21:EW23">
    <cfRule type="cellIs" priority="16" dxfId="9" operator="equal" stopIfTrue="1">
      <formula>#REF!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1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.75390625" style="59" customWidth="1"/>
    <col min="2" max="2" width="16.75390625" style="59" bestFit="1" customWidth="1"/>
    <col min="3" max="3" width="4.75390625" style="59" bestFit="1" customWidth="1"/>
    <col min="4" max="4" width="25.875" style="59" bestFit="1" customWidth="1"/>
    <col min="5" max="5" width="8.125" style="59" bestFit="1" customWidth="1"/>
    <col min="6" max="6" width="9.125" style="59" customWidth="1"/>
    <col min="7" max="7" width="4.75390625" style="133" customWidth="1"/>
    <col min="8" max="8" width="15.875" style="133" bestFit="1" customWidth="1"/>
    <col min="9" max="9" width="6.625" style="101" bestFit="1" customWidth="1"/>
    <col min="10" max="10" width="4.25390625" style="1138" bestFit="1" customWidth="1"/>
    <col min="11" max="11" width="6.625" style="101" bestFit="1" customWidth="1"/>
    <col min="12" max="12" width="9.125" style="59" customWidth="1"/>
    <col min="13" max="13" width="4.75390625" style="78" customWidth="1"/>
    <col min="14" max="14" width="15.375" style="78" bestFit="1" customWidth="1"/>
    <col min="15" max="17" width="6.625" style="78" bestFit="1" customWidth="1"/>
    <col min="18" max="18" width="14.00390625" style="78" bestFit="1" customWidth="1"/>
    <col min="19" max="21" width="6.625" style="78" bestFit="1" customWidth="1"/>
    <col min="22" max="22" width="9.125" style="62" customWidth="1"/>
    <col min="23" max="23" width="4.75390625" style="59" customWidth="1"/>
    <col min="24" max="24" width="16.75390625" style="59" bestFit="1" customWidth="1"/>
    <col min="25" max="25" width="4.75390625" style="59" bestFit="1" customWidth="1"/>
    <col min="26" max="26" width="25.125" style="59" bestFit="1" customWidth="1"/>
    <col min="27" max="28" width="8.125" style="61" customWidth="1"/>
    <col min="29" max="29" width="8.125" style="59" bestFit="1" customWidth="1"/>
    <col min="30" max="30" width="9.125" style="1371" customWidth="1"/>
    <col min="31" max="31" width="4.75390625" style="102" customWidth="1"/>
    <col min="32" max="32" width="16.75390625" style="102" bestFit="1" customWidth="1"/>
    <col min="33" max="33" width="25.125" style="102" bestFit="1" customWidth="1"/>
    <col min="34" max="38" width="4.75390625" style="814" customWidth="1"/>
    <col min="39" max="39" width="6.625" style="814" bestFit="1" customWidth="1"/>
    <col min="40" max="40" width="9.125" style="67" customWidth="1"/>
    <col min="41" max="41" width="4.75390625" style="67" customWidth="1"/>
    <col min="42" max="42" width="15.875" style="1148" bestFit="1" customWidth="1"/>
    <col min="43" max="43" width="6.625" style="60" customWidth="1"/>
    <col min="44" max="44" width="6.625" style="60" bestFit="1" customWidth="1"/>
    <col min="45" max="45" width="6.625" style="60" customWidth="1"/>
    <col min="46" max="46" width="10.875" style="59" bestFit="1" customWidth="1"/>
    <col min="47" max="49" width="6.625" style="60" customWidth="1"/>
    <col min="50" max="50" width="9.125" style="59" customWidth="1"/>
    <col min="51" max="51" width="4.75390625" style="0" customWidth="1"/>
    <col min="52" max="52" width="23.125" style="0" bestFit="1" customWidth="1"/>
    <col min="53" max="55" width="6.625" style="955" bestFit="1" customWidth="1"/>
    <col min="56" max="56" width="9.125" style="59" customWidth="1"/>
    <col min="57" max="57" width="4.75390625" style="59" customWidth="1"/>
    <col min="58" max="58" width="16.75390625" style="59" bestFit="1" customWidth="1"/>
    <col min="59" max="59" width="25.125" style="59" bestFit="1" customWidth="1"/>
    <col min="60" max="60" width="8.125" style="59" bestFit="1" customWidth="1"/>
    <col min="61" max="61" width="9.125" style="59" customWidth="1"/>
    <col min="62" max="62" width="4.75390625" style="59" customWidth="1"/>
    <col min="63" max="63" width="28.625" style="59" bestFit="1" customWidth="1"/>
    <col min="64" max="64" width="4.75390625" style="61" bestFit="1" customWidth="1"/>
    <col min="65" max="69" width="7.875" style="67" customWidth="1"/>
    <col min="70" max="77" width="4.375" style="67" customWidth="1"/>
    <col min="78" max="78" width="5.625" style="59" bestFit="1" customWidth="1"/>
    <col min="79" max="16384" width="9.125" style="59" customWidth="1"/>
  </cols>
  <sheetData>
    <row r="1" spans="1:78" ht="16.5" thickBot="1">
      <c r="A1" s="1670" t="s">
        <v>638</v>
      </c>
      <c r="B1" s="1613"/>
      <c r="C1" s="1613"/>
      <c r="D1" s="1613"/>
      <c r="E1" s="1614"/>
      <c r="G1" s="1026" t="s">
        <v>2632</v>
      </c>
      <c r="H1" s="977"/>
      <c r="I1" s="959"/>
      <c r="J1" s="1029"/>
      <c r="K1" s="960"/>
      <c r="M1" s="724" t="s">
        <v>2631</v>
      </c>
      <c r="N1" s="977"/>
      <c r="O1" s="977"/>
      <c r="P1" s="977"/>
      <c r="Q1" s="977"/>
      <c r="R1" s="1185"/>
      <c r="S1" s="977"/>
      <c r="T1" s="977"/>
      <c r="U1" s="978"/>
      <c r="W1" s="1026" t="s">
        <v>863</v>
      </c>
      <c r="X1" s="977"/>
      <c r="Y1" s="1028"/>
      <c r="Z1" s="977"/>
      <c r="AA1" s="959"/>
      <c r="AB1" s="959"/>
      <c r="AC1" s="1056"/>
      <c r="AE1" s="1612" t="s">
        <v>2816</v>
      </c>
      <c r="AF1" s="1613"/>
      <c r="AG1" s="1613"/>
      <c r="AH1" s="1613"/>
      <c r="AI1" s="1613"/>
      <c r="AJ1" s="1613"/>
      <c r="AK1" s="1613"/>
      <c r="AL1" s="1613"/>
      <c r="AM1" s="1614"/>
      <c r="AO1" s="724" t="s">
        <v>903</v>
      </c>
      <c r="AP1" s="977"/>
      <c r="AQ1" s="959"/>
      <c r="AR1" s="959"/>
      <c r="AS1" s="959"/>
      <c r="AT1" s="1185"/>
      <c r="AU1" s="959"/>
      <c r="AV1" s="959"/>
      <c r="AW1" s="960"/>
      <c r="AY1" s="1471" t="s">
        <v>912</v>
      </c>
      <c r="AZ1" s="1472"/>
      <c r="BA1" s="1473"/>
      <c r="BB1" s="1473"/>
      <c r="BC1" s="1474"/>
      <c r="BE1" s="1026" t="s">
        <v>1021</v>
      </c>
      <c r="BF1" s="977"/>
      <c r="BG1" s="977"/>
      <c r="BH1" s="1056"/>
      <c r="BJ1" s="1486" t="s">
        <v>1254</v>
      </c>
      <c r="BK1" s="1487"/>
      <c r="BL1" s="1488"/>
      <c r="BM1" s="1489"/>
      <c r="BN1" s="1489"/>
      <c r="BO1" s="1489"/>
      <c r="BP1" s="1489"/>
      <c r="BQ1" s="1489"/>
      <c r="BR1" s="1489"/>
      <c r="BS1" s="1489"/>
      <c r="BT1" s="1489"/>
      <c r="BU1" s="1489"/>
      <c r="BV1" s="1489"/>
      <c r="BW1" s="1489"/>
      <c r="BX1" s="1489"/>
      <c r="BY1" s="1489"/>
      <c r="BZ1" s="1490"/>
    </row>
    <row r="2" spans="1:78" ht="12.75" customHeight="1">
      <c r="A2" s="1065" t="s">
        <v>495</v>
      </c>
      <c r="B2" s="1066"/>
      <c r="C2" s="1067" t="s">
        <v>251</v>
      </c>
      <c r="D2" s="1075" t="s">
        <v>252</v>
      </c>
      <c r="E2" s="1068"/>
      <c r="G2" s="633" t="s">
        <v>2354</v>
      </c>
      <c r="H2" s="1139"/>
      <c r="I2" s="1116"/>
      <c r="J2" s="1299" t="s">
        <v>191</v>
      </c>
      <c r="K2" s="1109"/>
      <c r="M2" s="712" t="s">
        <v>3258</v>
      </c>
      <c r="N2" s="918"/>
      <c r="O2" s="966" t="s">
        <v>434</v>
      </c>
      <c r="P2" s="631" t="s">
        <v>435</v>
      </c>
      <c r="Q2" s="632"/>
      <c r="R2" s="1153" t="s">
        <v>3259</v>
      </c>
      <c r="S2" s="966" t="s">
        <v>434</v>
      </c>
      <c r="T2" s="631" t="s">
        <v>435</v>
      </c>
      <c r="U2" s="632"/>
      <c r="W2" s="1065" t="s">
        <v>3258</v>
      </c>
      <c r="X2" s="1066"/>
      <c r="Y2" s="1067" t="s">
        <v>251</v>
      </c>
      <c r="Z2" s="1075" t="s">
        <v>252</v>
      </c>
      <c r="AA2" s="966" t="s">
        <v>869</v>
      </c>
      <c r="AB2" s="966" t="s">
        <v>870</v>
      </c>
      <c r="AC2" s="1068" t="s">
        <v>190</v>
      </c>
      <c r="AE2" s="1645" t="s">
        <v>3258</v>
      </c>
      <c r="AF2" s="1647"/>
      <c r="AG2" s="1649" t="s">
        <v>252</v>
      </c>
      <c r="AH2" s="1642" t="s">
        <v>2817</v>
      </c>
      <c r="AI2" s="1642" t="s">
        <v>2818</v>
      </c>
      <c r="AJ2" s="1642" t="s">
        <v>2819</v>
      </c>
      <c r="AK2" s="1642" t="s">
        <v>2820</v>
      </c>
      <c r="AL2" s="1650" t="s">
        <v>2821</v>
      </c>
      <c r="AM2" s="1652" t="s">
        <v>3324</v>
      </c>
      <c r="AO2" s="712" t="s">
        <v>3258</v>
      </c>
      <c r="AP2" s="918"/>
      <c r="AQ2" s="966" t="s">
        <v>434</v>
      </c>
      <c r="AR2" s="631" t="s">
        <v>435</v>
      </c>
      <c r="AS2" s="631"/>
      <c r="AT2" s="1153" t="s">
        <v>3259</v>
      </c>
      <c r="AU2" s="966" t="s">
        <v>434</v>
      </c>
      <c r="AV2" s="631" t="s">
        <v>435</v>
      </c>
      <c r="AW2" s="632"/>
      <c r="AY2" s="1475" t="s">
        <v>910</v>
      </c>
      <c r="AZ2" s="1066"/>
      <c r="BA2" s="1476" t="s">
        <v>2594</v>
      </c>
      <c r="BB2" s="1476" t="s">
        <v>2595</v>
      </c>
      <c r="BC2" s="1477"/>
      <c r="BE2" s="1065" t="s">
        <v>495</v>
      </c>
      <c r="BF2" s="1066"/>
      <c r="BG2" s="1075" t="s">
        <v>930</v>
      </c>
      <c r="BH2" s="1068" t="s">
        <v>190</v>
      </c>
      <c r="BJ2" s="1625" t="s">
        <v>1571</v>
      </c>
      <c r="BK2" s="1626"/>
      <c r="BL2" s="1630" t="s">
        <v>251</v>
      </c>
      <c r="BM2" s="1632" t="s">
        <v>1238</v>
      </c>
      <c r="BN2" s="1632" t="s">
        <v>1239</v>
      </c>
      <c r="BO2" s="1632" t="s">
        <v>1240</v>
      </c>
      <c r="BP2" s="1632" t="s">
        <v>1241</v>
      </c>
      <c r="BQ2" s="1632" t="s">
        <v>1242</v>
      </c>
      <c r="BR2" s="1618" t="s">
        <v>1243</v>
      </c>
      <c r="BS2" s="1618" t="s">
        <v>1244</v>
      </c>
      <c r="BT2" s="1618" t="s">
        <v>1671</v>
      </c>
      <c r="BU2" s="1621" t="s">
        <v>1245</v>
      </c>
      <c r="BV2" s="1621" t="s">
        <v>1246</v>
      </c>
      <c r="BW2" s="1621" t="s">
        <v>1247</v>
      </c>
      <c r="BX2" s="1621" t="s">
        <v>1248</v>
      </c>
      <c r="BY2" s="1632" t="s">
        <v>1249</v>
      </c>
      <c r="BZ2" s="1636"/>
    </row>
    <row r="3" spans="1:78" ht="12.75">
      <c r="A3" s="715" t="s">
        <v>3244</v>
      </c>
      <c r="B3" s="1040" t="s">
        <v>444</v>
      </c>
      <c r="C3" s="1323">
        <v>33</v>
      </c>
      <c r="D3" s="1040" t="s">
        <v>2696</v>
      </c>
      <c r="E3" s="1319" t="s">
        <v>639</v>
      </c>
      <c r="F3" s="814"/>
      <c r="G3" s="420" t="s">
        <v>3244</v>
      </c>
      <c r="H3" s="421" t="s">
        <v>208</v>
      </c>
      <c r="I3" s="1303">
        <v>17.034</v>
      </c>
      <c r="J3" s="500">
        <v>0</v>
      </c>
      <c r="K3" s="419">
        <f aca="true" t="shared" si="0" ref="K3:K8">I3+J3</f>
        <v>17.034</v>
      </c>
      <c r="M3" s="307" t="s">
        <v>3244</v>
      </c>
      <c r="N3" s="306" t="s">
        <v>1573</v>
      </c>
      <c r="O3" s="349">
        <v>14.374</v>
      </c>
      <c r="P3" s="349">
        <v>14.75</v>
      </c>
      <c r="Q3" s="350">
        <f aca="true" t="shared" si="1" ref="Q3:Q17">MAX(O3:P3)</f>
        <v>14.75</v>
      </c>
      <c r="R3" s="635" t="s">
        <v>1573</v>
      </c>
      <c r="S3" s="349">
        <v>16.83</v>
      </c>
      <c r="T3" s="349">
        <v>17.305</v>
      </c>
      <c r="U3" s="350">
        <f>MAX(S3:T3)</f>
        <v>17.305</v>
      </c>
      <c r="W3" s="715" t="s">
        <v>3244</v>
      </c>
      <c r="X3" s="1369" t="s">
        <v>445</v>
      </c>
      <c r="Y3" s="1323">
        <v>77</v>
      </c>
      <c r="Z3" s="1418" t="s">
        <v>2696</v>
      </c>
      <c r="AA3" s="1434">
        <v>0.0011219907407407407</v>
      </c>
      <c r="AB3" s="1434">
        <f aca="true" t="shared" si="2" ref="AB3:AB51">AC3-AA3</f>
        <v>0.002131944444444444</v>
      </c>
      <c r="AC3" s="1370" t="s">
        <v>779</v>
      </c>
      <c r="AD3" s="814"/>
      <c r="AE3" s="1646"/>
      <c r="AF3" s="1648"/>
      <c r="AG3" s="1648"/>
      <c r="AH3" s="1643"/>
      <c r="AI3" s="1643"/>
      <c r="AJ3" s="1643"/>
      <c r="AK3" s="1643"/>
      <c r="AL3" s="1651"/>
      <c r="AM3" s="1653"/>
      <c r="AO3" s="409" t="s">
        <v>3244</v>
      </c>
      <c r="AP3" s="1443" t="s">
        <v>195</v>
      </c>
      <c r="AQ3" s="620">
        <v>17.433</v>
      </c>
      <c r="AR3" s="620">
        <v>17.533</v>
      </c>
      <c r="AS3" s="1445">
        <v>17.533</v>
      </c>
      <c r="AT3" s="1446" t="s">
        <v>195</v>
      </c>
      <c r="AU3" s="620">
        <v>21.139</v>
      </c>
      <c r="AV3" s="620">
        <v>21.03</v>
      </c>
      <c r="AW3" s="636">
        <v>21.139</v>
      </c>
      <c r="AX3" s="214"/>
      <c r="AY3" s="892" t="s">
        <v>3244</v>
      </c>
      <c r="AZ3" s="890" t="s">
        <v>923</v>
      </c>
      <c r="BA3" s="891">
        <v>27.976</v>
      </c>
      <c r="BB3" s="891">
        <v>27.183</v>
      </c>
      <c r="BC3" s="893">
        <f aca="true" t="shared" si="3" ref="BC3:BC20">MIN(BA3:BB3)</f>
        <v>27.183</v>
      </c>
      <c r="BE3" s="1383" t="s">
        <v>3244</v>
      </c>
      <c r="BF3" s="1376" t="s">
        <v>931</v>
      </c>
      <c r="BG3" s="1376" t="s">
        <v>932</v>
      </c>
      <c r="BH3" s="1478">
        <v>0.0025497685185185185</v>
      </c>
      <c r="BJ3" s="1627"/>
      <c r="BK3" s="1628"/>
      <c r="BL3" s="1631"/>
      <c r="BM3" s="1633"/>
      <c r="BN3" s="1633"/>
      <c r="BO3" s="1633"/>
      <c r="BP3" s="1633"/>
      <c r="BQ3" s="1633"/>
      <c r="BR3" s="1619"/>
      <c r="BS3" s="1654"/>
      <c r="BT3" s="1619"/>
      <c r="BU3" s="1622"/>
      <c r="BV3" s="1622"/>
      <c r="BW3" s="1622"/>
      <c r="BX3" s="1624"/>
      <c r="BY3" s="1631"/>
      <c r="BZ3" s="1637"/>
    </row>
    <row r="4" spans="1:78" ht="12.75">
      <c r="A4" s="715" t="s">
        <v>3248</v>
      </c>
      <c r="B4" s="1040" t="s">
        <v>640</v>
      </c>
      <c r="C4" s="1323">
        <v>28</v>
      </c>
      <c r="D4" s="1040" t="s">
        <v>641</v>
      </c>
      <c r="E4" s="1319" t="s">
        <v>642</v>
      </c>
      <c r="F4" s="814"/>
      <c r="G4" s="307" t="s">
        <v>3248</v>
      </c>
      <c r="H4" s="306" t="s">
        <v>3112</v>
      </c>
      <c r="I4" s="1301">
        <v>17.921</v>
      </c>
      <c r="J4" s="475">
        <v>0</v>
      </c>
      <c r="K4" s="350">
        <f t="shared" si="0"/>
        <v>17.921</v>
      </c>
      <c r="M4" s="307" t="s">
        <v>3248</v>
      </c>
      <c r="N4" s="306" t="s">
        <v>1940</v>
      </c>
      <c r="O4" s="349">
        <v>14.206</v>
      </c>
      <c r="P4" s="349">
        <v>14.831</v>
      </c>
      <c r="Q4" s="350">
        <f t="shared" si="1"/>
        <v>14.831</v>
      </c>
      <c r="R4" s="1217" t="s">
        <v>208</v>
      </c>
      <c r="S4" s="418">
        <v>17.585</v>
      </c>
      <c r="T4" s="418">
        <v>17.309</v>
      </c>
      <c r="U4" s="419">
        <v>17.585</v>
      </c>
      <c r="W4" s="715" t="s">
        <v>3248</v>
      </c>
      <c r="X4" s="1369" t="s">
        <v>444</v>
      </c>
      <c r="Y4" s="1323">
        <v>78</v>
      </c>
      <c r="Z4" s="1418" t="s">
        <v>2696</v>
      </c>
      <c r="AA4" s="1434">
        <v>0.0011153935185185186</v>
      </c>
      <c r="AB4" s="1434">
        <f t="shared" si="2"/>
        <v>0.0022037037037037042</v>
      </c>
      <c r="AC4" s="1370" t="s">
        <v>780</v>
      </c>
      <c r="AD4" s="814"/>
      <c r="AE4" s="1646"/>
      <c r="AF4" s="1648"/>
      <c r="AG4" s="1648"/>
      <c r="AH4" s="1643"/>
      <c r="AI4" s="1643"/>
      <c r="AJ4" s="1643"/>
      <c r="AK4" s="1643"/>
      <c r="AL4" s="1651"/>
      <c r="AM4" s="1653"/>
      <c r="AO4" s="442" t="s">
        <v>3248</v>
      </c>
      <c r="AP4" s="1448" t="s">
        <v>208</v>
      </c>
      <c r="AQ4" s="875">
        <v>18.058</v>
      </c>
      <c r="AR4" s="875">
        <v>18.141</v>
      </c>
      <c r="AS4" s="1449">
        <v>18.141</v>
      </c>
      <c r="AT4" s="1446" t="s">
        <v>232</v>
      </c>
      <c r="AU4" s="620">
        <v>23.782</v>
      </c>
      <c r="AV4" s="620">
        <v>23.933</v>
      </c>
      <c r="AW4" s="636">
        <v>23.933</v>
      </c>
      <c r="AX4" s="214"/>
      <c r="AY4" s="892" t="s">
        <v>3248</v>
      </c>
      <c r="AZ4" s="890" t="s">
        <v>915</v>
      </c>
      <c r="BA4" s="891" t="s">
        <v>3243</v>
      </c>
      <c r="BB4" s="891">
        <v>27.733</v>
      </c>
      <c r="BC4" s="893">
        <f t="shared" si="3"/>
        <v>27.733</v>
      </c>
      <c r="BE4" s="1383" t="s">
        <v>3248</v>
      </c>
      <c r="BF4" s="1376" t="s">
        <v>933</v>
      </c>
      <c r="BG4" s="1376" t="s">
        <v>934</v>
      </c>
      <c r="BH4" s="1478">
        <v>0.002609259259259259</v>
      </c>
      <c r="BJ4" s="1627"/>
      <c r="BK4" s="1628"/>
      <c r="BL4" s="1631"/>
      <c r="BM4" s="1633"/>
      <c r="BN4" s="1633"/>
      <c r="BO4" s="1633"/>
      <c r="BP4" s="1633"/>
      <c r="BQ4" s="1633"/>
      <c r="BR4" s="1619"/>
      <c r="BS4" s="1654"/>
      <c r="BT4" s="1619"/>
      <c r="BU4" s="1622"/>
      <c r="BV4" s="1622"/>
      <c r="BW4" s="1622"/>
      <c r="BX4" s="1624"/>
      <c r="BY4" s="1631"/>
      <c r="BZ4" s="1637"/>
    </row>
    <row r="5" spans="1:78" ht="12.75">
      <c r="A5" s="715" t="s">
        <v>3247</v>
      </c>
      <c r="B5" s="1040" t="s">
        <v>445</v>
      </c>
      <c r="C5" s="1323">
        <v>9</v>
      </c>
      <c r="D5" s="1040" t="s">
        <v>2696</v>
      </c>
      <c r="E5" s="1319" t="s">
        <v>643</v>
      </c>
      <c r="F5" s="814"/>
      <c r="G5" s="307" t="s">
        <v>3247</v>
      </c>
      <c r="H5" s="306" t="s">
        <v>195</v>
      </c>
      <c r="I5" s="1301">
        <v>21.292</v>
      </c>
      <c r="J5" s="475">
        <v>0</v>
      </c>
      <c r="K5" s="350">
        <f t="shared" si="0"/>
        <v>21.292</v>
      </c>
      <c r="M5" s="307" t="s">
        <v>3247</v>
      </c>
      <c r="N5" s="306" t="s">
        <v>1581</v>
      </c>
      <c r="O5" s="349">
        <v>14.317</v>
      </c>
      <c r="P5" s="349">
        <v>14.848</v>
      </c>
      <c r="Q5" s="350">
        <f t="shared" si="1"/>
        <v>14.848</v>
      </c>
      <c r="R5" s="635" t="s">
        <v>1575</v>
      </c>
      <c r="S5" s="349">
        <v>18.12</v>
      </c>
      <c r="T5" s="349">
        <v>17.63</v>
      </c>
      <c r="U5" s="350">
        <f>MAX(S5:T5)</f>
        <v>18.12</v>
      </c>
      <c r="W5" s="715" t="s">
        <v>3247</v>
      </c>
      <c r="X5" s="1369" t="s">
        <v>447</v>
      </c>
      <c r="Y5" s="1323">
        <v>74</v>
      </c>
      <c r="Z5" s="1418" t="s">
        <v>443</v>
      </c>
      <c r="AA5" s="1434">
        <v>0.0011305555555555557</v>
      </c>
      <c r="AB5" s="1434">
        <f t="shared" si="2"/>
        <v>0.0021912037037037035</v>
      </c>
      <c r="AC5" s="1370" t="s">
        <v>776</v>
      </c>
      <c r="AD5" s="814"/>
      <c r="AE5" s="1646"/>
      <c r="AF5" s="1648"/>
      <c r="AG5" s="1648"/>
      <c r="AH5" s="1643"/>
      <c r="AI5" s="1643"/>
      <c r="AJ5" s="1643"/>
      <c r="AK5" s="1643"/>
      <c r="AL5" s="1651"/>
      <c r="AM5" s="1653"/>
      <c r="AO5" s="409" t="s">
        <v>3247</v>
      </c>
      <c r="AP5" s="1443" t="s">
        <v>2053</v>
      </c>
      <c r="AQ5" s="620">
        <v>17.264</v>
      </c>
      <c r="AR5" s="620">
        <v>18.271</v>
      </c>
      <c r="AS5" s="1445">
        <v>18.271</v>
      </c>
      <c r="AT5" s="1446" t="s">
        <v>193</v>
      </c>
      <c r="AU5" s="620">
        <v>26.33</v>
      </c>
      <c r="AV5" s="620">
        <v>27.13</v>
      </c>
      <c r="AW5" s="636">
        <v>27.13</v>
      </c>
      <c r="AX5" s="214"/>
      <c r="AY5" s="892" t="s">
        <v>3247</v>
      </c>
      <c r="AZ5" s="890" t="s">
        <v>919</v>
      </c>
      <c r="BA5" s="891">
        <v>36.033</v>
      </c>
      <c r="BB5" s="891">
        <v>29.584</v>
      </c>
      <c r="BC5" s="893">
        <f t="shared" si="3"/>
        <v>29.584</v>
      </c>
      <c r="BE5" s="1383" t="s">
        <v>3247</v>
      </c>
      <c r="BF5" s="1376" t="s">
        <v>442</v>
      </c>
      <c r="BG5" s="1376" t="s">
        <v>935</v>
      </c>
      <c r="BH5" s="1478">
        <v>0.002808101851851852</v>
      </c>
      <c r="BJ5" s="1627"/>
      <c r="BK5" s="1628"/>
      <c r="BL5" s="1631"/>
      <c r="BM5" s="1639"/>
      <c r="BN5" s="1639"/>
      <c r="BO5" s="1639"/>
      <c r="BP5" s="1639"/>
      <c r="BQ5" s="1639"/>
      <c r="BR5" s="1639"/>
      <c r="BS5" s="1654"/>
      <c r="BT5" s="1639"/>
      <c r="BU5" s="1639"/>
      <c r="BV5" s="1654"/>
      <c r="BW5" s="1639"/>
      <c r="BX5" s="1631"/>
      <c r="BY5" s="1631"/>
      <c r="BZ5" s="1637"/>
    </row>
    <row r="6" spans="1:78" ht="12.75">
      <c r="A6" s="715" t="s">
        <v>3245</v>
      </c>
      <c r="B6" s="1040" t="s">
        <v>447</v>
      </c>
      <c r="C6" s="1323">
        <v>26</v>
      </c>
      <c r="D6" s="1040" t="s">
        <v>644</v>
      </c>
      <c r="E6" s="1319" t="s">
        <v>645</v>
      </c>
      <c r="F6" s="814"/>
      <c r="G6" s="307" t="s">
        <v>3245</v>
      </c>
      <c r="H6" s="306" t="s">
        <v>2630</v>
      </c>
      <c r="I6" s="1301">
        <v>19.031</v>
      </c>
      <c r="J6" s="475">
        <v>6</v>
      </c>
      <c r="K6" s="350">
        <f t="shared" si="0"/>
        <v>25.031</v>
      </c>
      <c r="M6" s="307" t="s">
        <v>3245</v>
      </c>
      <c r="N6" s="306" t="s">
        <v>1575</v>
      </c>
      <c r="O6" s="349">
        <v>15.158</v>
      </c>
      <c r="P6" s="349">
        <v>14.954</v>
      </c>
      <c r="Q6" s="350">
        <f t="shared" si="1"/>
        <v>15.158</v>
      </c>
      <c r="R6" s="635" t="s">
        <v>1572</v>
      </c>
      <c r="S6" s="349">
        <v>18.317</v>
      </c>
      <c r="T6" s="349">
        <v>18.464</v>
      </c>
      <c r="U6" s="350">
        <f>MAX(S6:T6)</f>
        <v>18.464</v>
      </c>
      <c r="W6" s="942" t="s">
        <v>3245</v>
      </c>
      <c r="X6" s="1324" t="s">
        <v>3276</v>
      </c>
      <c r="Y6" s="1325">
        <v>76</v>
      </c>
      <c r="Z6" s="1419" t="s">
        <v>2702</v>
      </c>
      <c r="AA6" s="1437">
        <v>0.0011523148148148148</v>
      </c>
      <c r="AB6" s="1437">
        <f t="shared" si="2"/>
        <v>0.0022359953703703704</v>
      </c>
      <c r="AC6" s="1326" t="s">
        <v>778</v>
      </c>
      <c r="AD6" s="814"/>
      <c r="AE6" s="1646"/>
      <c r="AF6" s="1648"/>
      <c r="AG6" s="1648"/>
      <c r="AH6" s="1643"/>
      <c r="AI6" s="1643"/>
      <c r="AJ6" s="1643"/>
      <c r="AK6" s="1643"/>
      <c r="AL6" s="1651"/>
      <c r="AM6" s="1653"/>
      <c r="AO6" s="409" t="s">
        <v>3245</v>
      </c>
      <c r="AP6" s="1443" t="s">
        <v>317</v>
      </c>
      <c r="AQ6" s="620">
        <v>18.633</v>
      </c>
      <c r="AR6" s="620">
        <v>17.633</v>
      </c>
      <c r="AS6" s="1445">
        <v>18.633</v>
      </c>
      <c r="AT6" s="1446" t="s">
        <v>317</v>
      </c>
      <c r="AU6" s="620">
        <v>28.933</v>
      </c>
      <c r="AV6" s="620">
        <v>30.733</v>
      </c>
      <c r="AW6" s="636">
        <v>30.733</v>
      </c>
      <c r="AX6" s="214"/>
      <c r="AY6" s="1352" t="s">
        <v>3245</v>
      </c>
      <c r="AZ6" s="890" t="s">
        <v>911</v>
      </c>
      <c r="BA6" s="891">
        <v>30.899</v>
      </c>
      <c r="BB6" s="891">
        <v>46.466</v>
      </c>
      <c r="BC6" s="893">
        <f t="shared" si="3"/>
        <v>30.899</v>
      </c>
      <c r="BE6" s="1383" t="s">
        <v>3245</v>
      </c>
      <c r="BF6" s="1376" t="s">
        <v>936</v>
      </c>
      <c r="BG6" s="1376" t="s">
        <v>937</v>
      </c>
      <c r="BH6" s="1478">
        <v>0.0028150462962962964</v>
      </c>
      <c r="BJ6" s="647" t="s">
        <v>3244</v>
      </c>
      <c r="BK6" s="229" t="s">
        <v>1943</v>
      </c>
      <c r="BL6" s="408">
        <v>1</v>
      </c>
      <c r="BM6" s="1496" t="s">
        <v>1255</v>
      </c>
      <c r="BN6" s="1496" t="s">
        <v>1256</v>
      </c>
      <c r="BO6" s="1496" t="s">
        <v>1257</v>
      </c>
      <c r="BP6" s="1496" t="s">
        <v>1258</v>
      </c>
      <c r="BQ6" s="231" t="s">
        <v>1024</v>
      </c>
      <c r="BR6" s="1496" t="s">
        <v>1203</v>
      </c>
      <c r="BS6" s="1496" t="s">
        <v>1202</v>
      </c>
      <c r="BT6" s="1496" t="s">
        <v>1202</v>
      </c>
      <c r="BU6" s="1496" t="s">
        <v>1202</v>
      </c>
      <c r="BV6" s="1496" t="s">
        <v>1829</v>
      </c>
      <c r="BW6" s="1496" t="s">
        <v>1202</v>
      </c>
      <c r="BX6" s="231" t="s">
        <v>1833</v>
      </c>
      <c r="BY6" s="1634" t="s">
        <v>1035</v>
      </c>
      <c r="BZ6" s="1550"/>
    </row>
    <row r="7" spans="1:78" ht="12.75">
      <c r="A7" s="715" t="s">
        <v>3253</v>
      </c>
      <c r="B7" s="1040" t="s">
        <v>2698</v>
      </c>
      <c r="C7" s="1323">
        <v>3</v>
      </c>
      <c r="D7" s="1040" t="s">
        <v>2824</v>
      </c>
      <c r="E7" s="1319" t="s">
        <v>646</v>
      </c>
      <c r="F7" s="814"/>
      <c r="G7" s="307" t="s">
        <v>3253</v>
      </c>
      <c r="H7" s="306" t="s">
        <v>226</v>
      </c>
      <c r="I7" s="1301">
        <v>25.115</v>
      </c>
      <c r="J7" s="475">
        <v>0</v>
      </c>
      <c r="K7" s="350">
        <f t="shared" si="0"/>
        <v>25.115</v>
      </c>
      <c r="M7" s="307" t="s">
        <v>3253</v>
      </c>
      <c r="N7" s="1306" t="s">
        <v>1688</v>
      </c>
      <c r="O7" s="1307">
        <v>15.338</v>
      </c>
      <c r="P7" s="1307">
        <v>14.153</v>
      </c>
      <c r="Q7" s="1308">
        <f t="shared" si="1"/>
        <v>15.338</v>
      </c>
      <c r="R7" s="635" t="s">
        <v>2225</v>
      </c>
      <c r="S7" s="349">
        <v>18.596</v>
      </c>
      <c r="T7" s="349">
        <v>18.326</v>
      </c>
      <c r="U7" s="350">
        <f>MAX(S7:T7)</f>
        <v>18.596</v>
      </c>
      <c r="W7" s="715" t="s">
        <v>3253</v>
      </c>
      <c r="X7" s="1369" t="s">
        <v>2698</v>
      </c>
      <c r="Y7" s="1323">
        <v>75</v>
      </c>
      <c r="Z7" s="1418" t="s">
        <v>2824</v>
      </c>
      <c r="AA7" s="1434">
        <v>0.0012296296296296296</v>
      </c>
      <c r="AB7" s="1434">
        <f t="shared" si="2"/>
        <v>0.002188657407407408</v>
      </c>
      <c r="AC7" s="1370" t="s">
        <v>777</v>
      </c>
      <c r="AD7" s="820"/>
      <c r="AE7" s="1646"/>
      <c r="AF7" s="1648"/>
      <c r="AG7" s="1648"/>
      <c r="AH7" s="1643"/>
      <c r="AI7" s="1643"/>
      <c r="AJ7" s="1643"/>
      <c r="AK7" s="1643"/>
      <c r="AL7" s="1651"/>
      <c r="AM7" s="1653"/>
      <c r="AO7" s="409" t="s">
        <v>3253</v>
      </c>
      <c r="AP7" s="1443" t="s">
        <v>200</v>
      </c>
      <c r="AQ7" s="620">
        <v>18.633</v>
      </c>
      <c r="AR7" s="620">
        <v>19.081</v>
      </c>
      <c r="AS7" s="1445">
        <v>19.081</v>
      </c>
      <c r="AT7" s="1446" t="s">
        <v>224</v>
      </c>
      <c r="AU7" s="620">
        <v>50.84</v>
      </c>
      <c r="AV7" s="620">
        <v>27.59</v>
      </c>
      <c r="AW7" s="636">
        <v>50.84</v>
      </c>
      <c r="AX7" s="214"/>
      <c r="AY7" s="892" t="s">
        <v>3253</v>
      </c>
      <c r="AZ7" s="890" t="s">
        <v>921</v>
      </c>
      <c r="BA7" s="891">
        <v>33.054</v>
      </c>
      <c r="BB7" s="891">
        <v>31.833</v>
      </c>
      <c r="BC7" s="893">
        <f t="shared" si="3"/>
        <v>31.833</v>
      </c>
      <c r="BE7" s="1383" t="s">
        <v>3253</v>
      </c>
      <c r="BF7" s="1376" t="s">
        <v>938</v>
      </c>
      <c r="BG7" s="1376" t="s">
        <v>939</v>
      </c>
      <c r="BH7" s="1478">
        <v>0.002819328703703704</v>
      </c>
      <c r="BJ7" s="647" t="s">
        <v>3248</v>
      </c>
      <c r="BK7" s="229" t="s">
        <v>198</v>
      </c>
      <c r="BL7" s="408">
        <v>19</v>
      </c>
      <c r="BM7" s="1496" t="s">
        <v>1259</v>
      </c>
      <c r="BN7" s="1496" t="s">
        <v>1260</v>
      </c>
      <c r="BO7" s="1496" t="s">
        <v>1261</v>
      </c>
      <c r="BP7" s="1496" t="s">
        <v>1262</v>
      </c>
      <c r="BQ7" s="231" t="s">
        <v>1025</v>
      </c>
      <c r="BR7" s="1496" t="s">
        <v>1203</v>
      </c>
      <c r="BS7" s="1496" t="s">
        <v>1202</v>
      </c>
      <c r="BT7" s="1496" t="s">
        <v>1204</v>
      </c>
      <c r="BU7" s="1496" t="s">
        <v>1202</v>
      </c>
      <c r="BV7" s="1496" t="s">
        <v>1202</v>
      </c>
      <c r="BW7" s="1496" t="s">
        <v>1204</v>
      </c>
      <c r="BX7" s="231" t="s">
        <v>1032</v>
      </c>
      <c r="BY7" s="1634" t="s">
        <v>1036</v>
      </c>
      <c r="BZ7" s="1550"/>
    </row>
    <row r="8" spans="1:78" ht="13.5" thickBot="1">
      <c r="A8" s="942" t="s">
        <v>3250</v>
      </c>
      <c r="B8" s="1324" t="s">
        <v>3276</v>
      </c>
      <c r="C8" s="1325">
        <v>8</v>
      </c>
      <c r="D8" s="1324" t="s">
        <v>448</v>
      </c>
      <c r="E8" s="1326" t="s">
        <v>647</v>
      </c>
      <c r="F8" s="814"/>
      <c r="G8" s="307" t="s">
        <v>3250</v>
      </c>
      <c r="H8" s="306" t="s">
        <v>426</v>
      </c>
      <c r="I8" s="1301">
        <v>85.199</v>
      </c>
      <c r="J8" s="475">
        <v>0</v>
      </c>
      <c r="K8" s="350">
        <f t="shared" si="0"/>
        <v>85.199</v>
      </c>
      <c r="M8" s="307" t="s">
        <v>3250</v>
      </c>
      <c r="N8" s="306" t="s">
        <v>2187</v>
      </c>
      <c r="O8" s="349">
        <v>15.435</v>
      </c>
      <c r="P8" s="349">
        <v>14.686</v>
      </c>
      <c r="Q8" s="350">
        <f t="shared" si="1"/>
        <v>15.435</v>
      </c>
      <c r="R8" s="635" t="s">
        <v>1595</v>
      </c>
      <c r="S8" s="349">
        <v>22.234</v>
      </c>
      <c r="T8" s="349">
        <v>21.508</v>
      </c>
      <c r="U8" s="350">
        <f>MAX(S8:T8)</f>
        <v>22.234</v>
      </c>
      <c r="W8" s="715" t="s">
        <v>3250</v>
      </c>
      <c r="X8" s="1369" t="s">
        <v>3367</v>
      </c>
      <c r="Y8" s="1323">
        <v>73</v>
      </c>
      <c r="Z8" s="1418" t="s">
        <v>3369</v>
      </c>
      <c r="AA8" s="1434">
        <v>0.0011908564814814815</v>
      </c>
      <c r="AB8" s="1434">
        <f t="shared" si="2"/>
        <v>0.0022572916666666666</v>
      </c>
      <c r="AC8" s="1370" t="s">
        <v>775</v>
      </c>
      <c r="AD8" s="814"/>
      <c r="AE8" s="1407" t="s">
        <v>3244</v>
      </c>
      <c r="AF8" s="410" t="s">
        <v>444</v>
      </c>
      <c r="AG8" s="1236" t="s">
        <v>2696</v>
      </c>
      <c r="AH8" s="1395">
        <v>150</v>
      </c>
      <c r="AI8" s="1395">
        <v>150</v>
      </c>
      <c r="AJ8" s="1396">
        <v>140</v>
      </c>
      <c r="AK8" s="1396">
        <v>150</v>
      </c>
      <c r="AL8" s="1395">
        <v>290</v>
      </c>
      <c r="AM8" s="1408">
        <f aca="true" t="shared" si="4" ref="AM8:AM13">SUM(AH8:AL8)-LARGE(AH8:AL8,4)-LARGE(AH8:AL8,5)</f>
        <v>590</v>
      </c>
      <c r="AO8" s="409" t="s">
        <v>3250</v>
      </c>
      <c r="AP8" s="1443" t="s">
        <v>198</v>
      </c>
      <c r="AQ8" s="620">
        <v>19.33</v>
      </c>
      <c r="AR8" s="620">
        <v>18.08</v>
      </c>
      <c r="AS8" s="1445">
        <v>19.33</v>
      </c>
      <c r="AT8" s="1447" t="s">
        <v>427</v>
      </c>
      <c r="AU8" s="623" t="s">
        <v>3243</v>
      </c>
      <c r="AV8" s="623" t="s">
        <v>3243</v>
      </c>
      <c r="AW8" s="655" t="s">
        <v>3243</v>
      </c>
      <c r="AX8" s="214"/>
      <c r="AY8" s="892" t="s">
        <v>3250</v>
      </c>
      <c r="AZ8" s="890" t="s">
        <v>920</v>
      </c>
      <c r="BA8" s="891">
        <v>53.733</v>
      </c>
      <c r="BB8" s="891">
        <v>32.197</v>
      </c>
      <c r="BC8" s="893">
        <f t="shared" si="3"/>
        <v>32.197</v>
      </c>
      <c r="BE8" s="1383" t="s">
        <v>3250</v>
      </c>
      <c r="BF8" s="1376" t="s">
        <v>3122</v>
      </c>
      <c r="BG8" s="1376" t="s">
        <v>940</v>
      </c>
      <c r="BH8" s="1478">
        <v>0.00284537037037037</v>
      </c>
      <c r="BJ8" s="647" t="s">
        <v>3247</v>
      </c>
      <c r="BK8" s="229" t="s">
        <v>2172</v>
      </c>
      <c r="BL8" s="1493">
        <v>8</v>
      </c>
      <c r="BM8" s="1491" t="s">
        <v>1263</v>
      </c>
      <c r="BN8" s="1491" t="s">
        <v>1264</v>
      </c>
      <c r="BO8" s="1496" t="s">
        <v>1265</v>
      </c>
      <c r="BP8" s="1491" t="s">
        <v>1266</v>
      </c>
      <c r="BQ8" s="231" t="s">
        <v>1026</v>
      </c>
      <c r="BR8" s="1491" t="s">
        <v>1832</v>
      </c>
      <c r="BS8" s="1491" t="s">
        <v>1202</v>
      </c>
      <c r="BT8" s="1491" t="s">
        <v>1202</v>
      </c>
      <c r="BU8" s="1491" t="s">
        <v>1202</v>
      </c>
      <c r="BV8" s="1491" t="s">
        <v>1202</v>
      </c>
      <c r="BW8" s="1491" t="s">
        <v>1202</v>
      </c>
      <c r="BX8" s="231" t="s">
        <v>1832</v>
      </c>
      <c r="BY8" s="1634" t="s">
        <v>1037</v>
      </c>
      <c r="BZ8" s="1550"/>
    </row>
    <row r="9" spans="1:78" ht="12.75">
      <c r="A9" s="715" t="s">
        <v>3254</v>
      </c>
      <c r="B9" s="1040" t="s">
        <v>3367</v>
      </c>
      <c r="C9" s="1323">
        <v>7</v>
      </c>
      <c r="D9" s="1040" t="s">
        <v>3369</v>
      </c>
      <c r="E9" s="1319" t="s">
        <v>648</v>
      </c>
      <c r="F9" s="213"/>
      <c r="G9" s="307" t="s">
        <v>3254</v>
      </c>
      <c r="H9" s="306" t="s">
        <v>425</v>
      </c>
      <c r="I9" s="1301" t="s">
        <v>3243</v>
      </c>
      <c r="J9" s="475">
        <v>0</v>
      </c>
      <c r="K9" s="350" t="s">
        <v>3243</v>
      </c>
      <c r="M9" s="307" t="s">
        <v>3254</v>
      </c>
      <c r="N9" s="1306" t="s">
        <v>2053</v>
      </c>
      <c r="O9" s="1307">
        <v>15.521</v>
      </c>
      <c r="P9" s="1307">
        <v>15.265</v>
      </c>
      <c r="Q9" s="1308">
        <f t="shared" si="1"/>
        <v>15.521</v>
      </c>
      <c r="R9" s="635" t="s">
        <v>1689</v>
      </c>
      <c r="S9" s="349" t="s">
        <v>3243</v>
      </c>
      <c r="T9" s="349" t="s">
        <v>3243</v>
      </c>
      <c r="U9" s="350" t="s">
        <v>3243</v>
      </c>
      <c r="W9" s="715" t="s">
        <v>3254</v>
      </c>
      <c r="X9" s="1369" t="s">
        <v>640</v>
      </c>
      <c r="Y9" s="1323">
        <v>38</v>
      </c>
      <c r="Z9" s="1420" t="s">
        <v>641</v>
      </c>
      <c r="AA9" s="1434">
        <v>0.0012979166666666666</v>
      </c>
      <c r="AB9" s="1434">
        <f t="shared" si="2"/>
        <v>0.002177314814814815</v>
      </c>
      <c r="AC9" s="1370" t="s">
        <v>790</v>
      </c>
      <c r="AD9" s="1"/>
      <c r="AE9" s="1407" t="s">
        <v>3248</v>
      </c>
      <c r="AF9" s="1236" t="s">
        <v>445</v>
      </c>
      <c r="AG9" s="1236" t="s">
        <v>2696</v>
      </c>
      <c r="AH9" s="1395">
        <v>140</v>
      </c>
      <c r="AI9" s="1395">
        <v>145</v>
      </c>
      <c r="AJ9" s="1396">
        <v>126</v>
      </c>
      <c r="AK9" s="1396">
        <v>140</v>
      </c>
      <c r="AL9" s="1395">
        <v>300</v>
      </c>
      <c r="AM9" s="1408">
        <f t="shared" si="4"/>
        <v>585</v>
      </c>
      <c r="AO9" s="409" t="s">
        <v>3254</v>
      </c>
      <c r="AP9" s="1443" t="s">
        <v>224</v>
      </c>
      <c r="AQ9" s="620">
        <v>19.15</v>
      </c>
      <c r="AR9" s="620">
        <v>19.533</v>
      </c>
      <c r="AS9" s="636">
        <v>19.533</v>
      </c>
      <c r="AT9" s="214"/>
      <c r="AU9" s="208"/>
      <c r="AV9" s="208"/>
      <c r="AW9" s="208"/>
      <c r="AX9" s="214"/>
      <c r="AY9" s="892" t="s">
        <v>3254</v>
      </c>
      <c r="AZ9" s="890" t="s">
        <v>925</v>
      </c>
      <c r="BA9" s="891">
        <v>39.633</v>
      </c>
      <c r="BB9" s="891">
        <v>32.365</v>
      </c>
      <c r="BC9" s="893">
        <f t="shared" si="3"/>
        <v>32.365</v>
      </c>
      <c r="BE9" s="1383" t="s">
        <v>3254</v>
      </c>
      <c r="BF9" s="1376" t="s">
        <v>941</v>
      </c>
      <c r="BG9" s="1376" t="s">
        <v>940</v>
      </c>
      <c r="BH9" s="1478">
        <v>0.002845601851851852</v>
      </c>
      <c r="BJ9" s="647" t="s">
        <v>3245</v>
      </c>
      <c r="BK9" s="229" t="s">
        <v>2833</v>
      </c>
      <c r="BL9" s="1493">
        <v>18</v>
      </c>
      <c r="BM9" s="1491" t="s">
        <v>1267</v>
      </c>
      <c r="BN9" s="1491" t="s">
        <v>1268</v>
      </c>
      <c r="BO9" s="1496" t="s">
        <v>1269</v>
      </c>
      <c r="BP9" s="1491" t="s">
        <v>1270</v>
      </c>
      <c r="BQ9" s="231" t="s">
        <v>1027</v>
      </c>
      <c r="BR9" s="1491" t="s">
        <v>1830</v>
      </c>
      <c r="BS9" s="1491" t="s">
        <v>1202</v>
      </c>
      <c r="BT9" s="1491" t="s">
        <v>1202</v>
      </c>
      <c r="BU9" s="1491" t="s">
        <v>1202</v>
      </c>
      <c r="BV9" s="1491" t="s">
        <v>1829</v>
      </c>
      <c r="BW9" s="1491" t="s">
        <v>1831</v>
      </c>
      <c r="BX9" s="231" t="s">
        <v>1033</v>
      </c>
      <c r="BY9" s="1634" t="s">
        <v>1038</v>
      </c>
      <c r="BZ9" s="1550"/>
    </row>
    <row r="10" spans="1:78" ht="13.5" thickBot="1">
      <c r="A10" s="715" t="s">
        <v>3251</v>
      </c>
      <c r="B10" s="1040" t="s">
        <v>3368</v>
      </c>
      <c r="C10" s="1323">
        <v>45</v>
      </c>
      <c r="D10" s="1040" t="s">
        <v>649</v>
      </c>
      <c r="E10" s="1319" t="s">
        <v>650</v>
      </c>
      <c r="F10" s="814"/>
      <c r="G10" s="309" t="s">
        <v>3251</v>
      </c>
      <c r="H10" s="310" t="s">
        <v>193</v>
      </c>
      <c r="I10" s="1302" t="s">
        <v>3243</v>
      </c>
      <c r="J10" s="518">
        <v>3</v>
      </c>
      <c r="K10" s="356" t="s">
        <v>3243</v>
      </c>
      <c r="M10" s="420" t="s">
        <v>3251</v>
      </c>
      <c r="N10" s="421" t="s">
        <v>208</v>
      </c>
      <c r="O10" s="418">
        <v>15.844</v>
      </c>
      <c r="P10" s="418">
        <v>15.347</v>
      </c>
      <c r="Q10" s="419">
        <f t="shared" si="1"/>
        <v>15.844</v>
      </c>
      <c r="R10" s="653" t="s">
        <v>1686</v>
      </c>
      <c r="S10" s="354" t="s">
        <v>3243</v>
      </c>
      <c r="T10" s="354" t="s">
        <v>3243</v>
      </c>
      <c r="U10" s="356" t="s">
        <v>3243</v>
      </c>
      <c r="W10" s="715" t="s">
        <v>3251</v>
      </c>
      <c r="X10" s="1369" t="s">
        <v>67</v>
      </c>
      <c r="Y10" s="1323">
        <v>49</v>
      </c>
      <c r="Z10" s="1421" t="s">
        <v>3132</v>
      </c>
      <c r="AA10" s="1434">
        <v>0.001245023148148148</v>
      </c>
      <c r="AB10" s="1434">
        <f t="shared" si="2"/>
        <v>0.002286111111111111</v>
      </c>
      <c r="AC10" s="1370" t="s">
        <v>802</v>
      </c>
      <c r="AD10" s="814"/>
      <c r="AE10" s="1409" t="s">
        <v>3247</v>
      </c>
      <c r="AF10" s="1235" t="s">
        <v>3276</v>
      </c>
      <c r="AG10" s="1235" t="s">
        <v>2702</v>
      </c>
      <c r="AH10" s="1397">
        <v>132</v>
      </c>
      <c r="AI10" s="1398">
        <v>120</v>
      </c>
      <c r="AJ10" s="1397">
        <v>150</v>
      </c>
      <c r="AK10" s="1398">
        <v>130</v>
      </c>
      <c r="AL10" s="1397">
        <v>270</v>
      </c>
      <c r="AM10" s="1406">
        <f t="shared" si="4"/>
        <v>552</v>
      </c>
      <c r="AO10" s="409" t="s">
        <v>3251</v>
      </c>
      <c r="AP10" s="1443" t="s">
        <v>1569</v>
      </c>
      <c r="AQ10" s="620">
        <v>20.151</v>
      </c>
      <c r="AR10" s="620">
        <v>20.462</v>
      </c>
      <c r="AS10" s="636">
        <v>20.462</v>
      </c>
      <c r="AT10" s="214"/>
      <c r="AU10" s="208"/>
      <c r="AV10" s="208"/>
      <c r="AW10" s="208"/>
      <c r="AX10" s="214"/>
      <c r="AY10" s="892" t="s">
        <v>3251</v>
      </c>
      <c r="AZ10" s="890" t="s">
        <v>917</v>
      </c>
      <c r="BA10" s="891">
        <v>44.755</v>
      </c>
      <c r="BB10" s="891">
        <v>32.666</v>
      </c>
      <c r="BC10" s="893">
        <f t="shared" si="3"/>
        <v>32.666</v>
      </c>
      <c r="BE10" s="1383" t="s">
        <v>3251</v>
      </c>
      <c r="BF10" s="1376" t="s">
        <v>2698</v>
      </c>
      <c r="BG10" s="1376" t="s">
        <v>942</v>
      </c>
      <c r="BH10" s="1478">
        <v>0.0028725694444444445</v>
      </c>
      <c r="BJ10" s="647" t="s">
        <v>3253</v>
      </c>
      <c r="BK10" s="229" t="s">
        <v>201</v>
      </c>
      <c r="BL10" s="408">
        <v>35</v>
      </c>
      <c r="BM10" s="1496" t="s">
        <v>1271</v>
      </c>
      <c r="BN10" s="1496" t="s">
        <v>1272</v>
      </c>
      <c r="BO10" s="1496" t="s">
        <v>1273</v>
      </c>
      <c r="BP10" s="1496" t="s">
        <v>1274</v>
      </c>
      <c r="BQ10" s="231" t="s">
        <v>1028</v>
      </c>
      <c r="BR10" s="1496" t="s">
        <v>1830</v>
      </c>
      <c r="BS10" s="1496" t="s">
        <v>1202</v>
      </c>
      <c r="BT10" s="1496" t="s">
        <v>1202</v>
      </c>
      <c r="BU10" s="1496" t="s">
        <v>1833</v>
      </c>
      <c r="BV10" s="1496" t="s">
        <v>1225</v>
      </c>
      <c r="BW10" s="1496" t="s">
        <v>1202</v>
      </c>
      <c r="BX10" s="231" t="s">
        <v>1033</v>
      </c>
      <c r="BY10" s="1634" t="s">
        <v>1039</v>
      </c>
      <c r="BZ10" s="1550"/>
    </row>
    <row r="11" spans="1:78" ht="12.75">
      <c r="A11" s="715" t="s">
        <v>3255</v>
      </c>
      <c r="B11" s="1040" t="s">
        <v>2718</v>
      </c>
      <c r="C11" s="1323">
        <v>2</v>
      </c>
      <c r="D11" s="1040" t="s">
        <v>651</v>
      </c>
      <c r="E11" s="1319" t="s">
        <v>652</v>
      </c>
      <c r="F11" s="814"/>
      <c r="M11" s="307" t="s">
        <v>3255</v>
      </c>
      <c r="N11" s="306" t="s">
        <v>256</v>
      </c>
      <c r="O11" s="349">
        <v>15.87</v>
      </c>
      <c r="P11" s="349">
        <v>15.927</v>
      </c>
      <c r="Q11" s="350">
        <f t="shared" si="1"/>
        <v>15.927</v>
      </c>
      <c r="R11" s="1304"/>
      <c r="S11" s="1304"/>
      <c r="T11" s="1304"/>
      <c r="U11" s="1304"/>
      <c r="W11" s="715" t="s">
        <v>3255</v>
      </c>
      <c r="X11" s="1369" t="s">
        <v>3329</v>
      </c>
      <c r="Y11" s="1323">
        <v>71</v>
      </c>
      <c r="Z11" s="1422" t="s">
        <v>2702</v>
      </c>
      <c r="AA11" s="1434">
        <v>0.0012628472222222223</v>
      </c>
      <c r="AB11" s="1434">
        <f t="shared" si="2"/>
        <v>0.0023142361111111107</v>
      </c>
      <c r="AC11" s="1370" t="s">
        <v>773</v>
      </c>
      <c r="AD11" s="147"/>
      <c r="AE11" s="1407" t="s">
        <v>3245</v>
      </c>
      <c r="AF11" s="1236" t="s">
        <v>447</v>
      </c>
      <c r="AG11" s="1236" t="s">
        <v>443</v>
      </c>
      <c r="AH11" s="1395">
        <v>135</v>
      </c>
      <c r="AI11" s="1395">
        <v>135</v>
      </c>
      <c r="AJ11" s="1396">
        <v>130</v>
      </c>
      <c r="AK11" s="1396">
        <v>135</v>
      </c>
      <c r="AL11" s="1395">
        <v>280</v>
      </c>
      <c r="AM11" s="1408">
        <f t="shared" si="4"/>
        <v>550</v>
      </c>
      <c r="AO11" s="409" t="s">
        <v>3255</v>
      </c>
      <c r="AP11" s="1443" t="s">
        <v>193</v>
      </c>
      <c r="AQ11" s="620">
        <v>21.07</v>
      </c>
      <c r="AR11" s="620">
        <v>20.75</v>
      </c>
      <c r="AS11" s="636">
        <v>21.07</v>
      </c>
      <c r="AY11" s="892" t="s">
        <v>3255</v>
      </c>
      <c r="AZ11" s="890" t="s">
        <v>924</v>
      </c>
      <c r="BA11" s="891">
        <v>33.646</v>
      </c>
      <c r="BB11" s="891">
        <v>33.533</v>
      </c>
      <c r="BC11" s="893">
        <f t="shared" si="3"/>
        <v>33.533</v>
      </c>
      <c r="BE11" s="1383" t="s">
        <v>3255</v>
      </c>
      <c r="BF11" s="1376" t="s">
        <v>447</v>
      </c>
      <c r="BG11" s="1376" t="s">
        <v>935</v>
      </c>
      <c r="BH11" s="1478">
        <v>0.002920949074074074</v>
      </c>
      <c r="BJ11" s="647" t="s">
        <v>3250</v>
      </c>
      <c r="BK11" s="229" t="s">
        <v>206</v>
      </c>
      <c r="BL11" s="408">
        <v>29</v>
      </c>
      <c r="BM11" s="1496" t="s">
        <v>1280</v>
      </c>
      <c r="BN11" s="1496" t="s">
        <v>1275</v>
      </c>
      <c r="BO11" s="1496" t="s">
        <v>1210</v>
      </c>
      <c r="BP11" s="1496" t="s">
        <v>1276</v>
      </c>
      <c r="BQ11" s="231" t="s">
        <v>1029</v>
      </c>
      <c r="BR11" s="1496" t="s">
        <v>1830</v>
      </c>
      <c r="BS11" s="1496" t="s">
        <v>1829</v>
      </c>
      <c r="BT11" s="1496" t="s">
        <v>1202</v>
      </c>
      <c r="BU11" s="1496" t="s">
        <v>1202</v>
      </c>
      <c r="BV11" s="1496" t="s">
        <v>1202</v>
      </c>
      <c r="BW11" s="1496" t="s">
        <v>1204</v>
      </c>
      <c r="BX11" s="231" t="s">
        <v>1034</v>
      </c>
      <c r="BY11" s="1634" t="s">
        <v>1040</v>
      </c>
      <c r="BZ11" s="1550"/>
    </row>
    <row r="12" spans="1:78" ht="12.75">
      <c r="A12" s="715" t="s">
        <v>3255</v>
      </c>
      <c r="B12" s="1040" t="s">
        <v>2713</v>
      </c>
      <c r="C12" s="1323">
        <v>24</v>
      </c>
      <c r="D12" s="1040" t="s">
        <v>2714</v>
      </c>
      <c r="E12" s="1319" t="s">
        <v>652</v>
      </c>
      <c r="F12" s="814"/>
      <c r="G12" s="467" t="s">
        <v>225</v>
      </c>
      <c r="H12" s="103"/>
      <c r="I12" s="102"/>
      <c r="J12" s="241"/>
      <c r="K12" s="103"/>
      <c r="M12" s="1305" t="s">
        <v>3249</v>
      </c>
      <c r="N12" s="306" t="s">
        <v>1684</v>
      </c>
      <c r="O12" s="349">
        <v>16.401</v>
      </c>
      <c r="P12" s="349">
        <v>14.481</v>
      </c>
      <c r="Q12" s="350">
        <f t="shared" si="1"/>
        <v>16.401</v>
      </c>
      <c r="R12" s="1309"/>
      <c r="S12" s="1309"/>
      <c r="T12" s="1309"/>
      <c r="U12" s="1309"/>
      <c r="W12" s="715" t="s">
        <v>3255</v>
      </c>
      <c r="X12" s="1369" t="s">
        <v>3368</v>
      </c>
      <c r="Y12" s="1323">
        <v>70</v>
      </c>
      <c r="Z12" s="1418" t="s">
        <v>50</v>
      </c>
      <c r="AA12" s="1434">
        <v>0.0013386574074074073</v>
      </c>
      <c r="AB12" s="1434">
        <f t="shared" si="2"/>
        <v>0.0022490740740740743</v>
      </c>
      <c r="AC12" s="1370" t="s">
        <v>772</v>
      </c>
      <c r="AD12" s="814"/>
      <c r="AE12" s="1407" t="s">
        <v>3253</v>
      </c>
      <c r="AF12" s="1236" t="s">
        <v>2698</v>
      </c>
      <c r="AG12" s="1236" t="s">
        <v>2824</v>
      </c>
      <c r="AH12" s="1395">
        <v>145</v>
      </c>
      <c r="AI12" s="1395">
        <v>132</v>
      </c>
      <c r="AJ12" s="1396">
        <v>124</v>
      </c>
      <c r="AK12" s="1396">
        <v>132</v>
      </c>
      <c r="AL12" s="1395">
        <v>264</v>
      </c>
      <c r="AM12" s="1408">
        <f t="shared" si="4"/>
        <v>541</v>
      </c>
      <c r="AO12" s="409" t="s">
        <v>3249</v>
      </c>
      <c r="AP12" s="1443" t="s">
        <v>232</v>
      </c>
      <c r="AQ12" s="620">
        <v>23.782</v>
      </c>
      <c r="AR12" s="620">
        <v>23.933</v>
      </c>
      <c r="AS12" s="636">
        <v>23.933</v>
      </c>
      <c r="AY12" s="892" t="s">
        <v>3249</v>
      </c>
      <c r="AZ12" s="890" t="s">
        <v>928</v>
      </c>
      <c r="BA12" s="891">
        <v>39.383</v>
      </c>
      <c r="BB12" s="891">
        <v>34.574</v>
      </c>
      <c r="BC12" s="893">
        <f t="shared" si="3"/>
        <v>34.574</v>
      </c>
      <c r="BE12" s="1383" t="s">
        <v>3249</v>
      </c>
      <c r="BF12" s="1376" t="s">
        <v>943</v>
      </c>
      <c r="BG12" s="1376" t="s">
        <v>937</v>
      </c>
      <c r="BH12" s="1478">
        <v>0.0029254629629629626</v>
      </c>
      <c r="BJ12" s="647" t="s">
        <v>3254</v>
      </c>
      <c r="BK12" s="229" t="s">
        <v>210</v>
      </c>
      <c r="BL12" s="1493">
        <v>3</v>
      </c>
      <c r="BM12" s="1491" t="s">
        <v>1277</v>
      </c>
      <c r="BN12" s="1491" t="s">
        <v>1278</v>
      </c>
      <c r="BO12" s="1496" t="s">
        <v>1030</v>
      </c>
      <c r="BP12" s="1491" t="s">
        <v>1279</v>
      </c>
      <c r="BQ12" s="231" t="s">
        <v>1030</v>
      </c>
      <c r="BR12" s="1491" t="s">
        <v>1203</v>
      </c>
      <c r="BS12" s="1491" t="s">
        <v>1202</v>
      </c>
      <c r="BT12" s="1491" t="s">
        <v>1202</v>
      </c>
      <c r="BU12" s="1491" t="s">
        <v>1202</v>
      </c>
      <c r="BV12" s="1491" t="s">
        <v>1829</v>
      </c>
      <c r="BW12" s="1491" t="s">
        <v>1202</v>
      </c>
      <c r="BX12" s="231" t="s">
        <v>1833</v>
      </c>
      <c r="BY12" s="1634" t="s">
        <v>1041</v>
      </c>
      <c r="BZ12" s="1550"/>
    </row>
    <row r="13" spans="1:78" ht="12.75">
      <c r="A13" s="715" t="s">
        <v>3246</v>
      </c>
      <c r="B13" s="1040" t="s">
        <v>3125</v>
      </c>
      <c r="C13" s="1323">
        <v>15</v>
      </c>
      <c r="D13" s="1040" t="s">
        <v>3136</v>
      </c>
      <c r="E13" s="1319" t="s">
        <v>653</v>
      </c>
      <c r="F13" s="814"/>
      <c r="G13" s="469" t="s">
        <v>430</v>
      </c>
      <c r="H13" s="306" t="s">
        <v>3270</v>
      </c>
      <c r="I13" s="370"/>
      <c r="J13" s="512"/>
      <c r="K13" s="59"/>
      <c r="M13" s="307" t="s">
        <v>3246</v>
      </c>
      <c r="N13" s="306" t="s">
        <v>1687</v>
      </c>
      <c r="O13" s="349">
        <v>16.42</v>
      </c>
      <c r="P13" s="349">
        <v>15.761</v>
      </c>
      <c r="Q13" s="350">
        <f t="shared" si="1"/>
        <v>16.42</v>
      </c>
      <c r="R13" s="1304"/>
      <c r="S13" s="1304"/>
      <c r="T13" s="1304"/>
      <c r="U13" s="1304"/>
      <c r="V13" s="64"/>
      <c r="W13" s="715" t="s">
        <v>3246</v>
      </c>
      <c r="X13" s="1369" t="s">
        <v>829</v>
      </c>
      <c r="Y13" s="1323">
        <v>22</v>
      </c>
      <c r="Z13" s="1423" t="s">
        <v>840</v>
      </c>
      <c r="AA13" s="1435">
        <v>0.0013219907407407408</v>
      </c>
      <c r="AB13" s="1434">
        <f t="shared" si="2"/>
        <v>0.0022949074074074074</v>
      </c>
      <c r="AC13" s="1370" t="s">
        <v>835</v>
      </c>
      <c r="AD13" s="147"/>
      <c r="AE13" s="1407" t="s">
        <v>3250</v>
      </c>
      <c r="AF13" s="1399" t="s">
        <v>3367</v>
      </c>
      <c r="AG13" s="1236" t="s">
        <v>3369</v>
      </c>
      <c r="AH13" s="1396">
        <v>126</v>
      </c>
      <c r="AI13" s="1395">
        <v>128</v>
      </c>
      <c r="AJ13" s="1395">
        <v>135</v>
      </c>
      <c r="AK13" s="1396">
        <v>128</v>
      </c>
      <c r="AL13" s="1395">
        <v>260</v>
      </c>
      <c r="AM13" s="1408">
        <f t="shared" si="4"/>
        <v>523</v>
      </c>
      <c r="AO13" s="409" t="s">
        <v>3246</v>
      </c>
      <c r="AP13" s="1443" t="s">
        <v>900</v>
      </c>
      <c r="AQ13" s="620">
        <v>22.53</v>
      </c>
      <c r="AR13" s="620">
        <v>23.13</v>
      </c>
      <c r="AS13" s="636">
        <v>23.13</v>
      </c>
      <c r="AY13" s="911" t="s">
        <v>3246</v>
      </c>
      <c r="AZ13" s="912" t="s">
        <v>916</v>
      </c>
      <c r="BA13" s="906">
        <v>37.133</v>
      </c>
      <c r="BB13" s="906" t="s">
        <v>3243</v>
      </c>
      <c r="BC13" s="907">
        <f t="shared" si="3"/>
        <v>37.133</v>
      </c>
      <c r="BE13" s="1383" t="s">
        <v>3246</v>
      </c>
      <c r="BF13" s="1376" t="s">
        <v>944</v>
      </c>
      <c r="BG13" s="1376" t="s">
        <v>934</v>
      </c>
      <c r="BH13" s="1478">
        <v>0.002927199074074074</v>
      </c>
      <c r="BJ13" s="647" t="s">
        <v>3251</v>
      </c>
      <c r="BK13" s="229" t="s">
        <v>196</v>
      </c>
      <c r="BL13" s="408">
        <v>22</v>
      </c>
      <c r="BM13" s="1496" t="s">
        <v>1281</v>
      </c>
      <c r="BN13" s="1496" t="s">
        <v>1282</v>
      </c>
      <c r="BO13" s="1496" t="s">
        <v>1173</v>
      </c>
      <c r="BP13" s="1496" t="s">
        <v>1283</v>
      </c>
      <c r="BQ13" s="231" t="s">
        <v>1031</v>
      </c>
      <c r="BR13" s="1496" t="s">
        <v>1830</v>
      </c>
      <c r="BS13" s="1496" t="s">
        <v>1829</v>
      </c>
      <c r="BT13" s="1496" t="s">
        <v>1204</v>
      </c>
      <c r="BU13" s="1496" t="s">
        <v>1202</v>
      </c>
      <c r="BV13" s="1496" t="s">
        <v>1202</v>
      </c>
      <c r="BW13" s="1496" t="s">
        <v>1204</v>
      </c>
      <c r="BX13" s="231" t="s">
        <v>1033</v>
      </c>
      <c r="BY13" s="1634" t="s">
        <v>1042</v>
      </c>
      <c r="BZ13" s="1550"/>
    </row>
    <row r="14" spans="1:78" ht="12.75">
      <c r="A14" s="715" t="s">
        <v>3260</v>
      </c>
      <c r="B14" s="1040" t="s">
        <v>449</v>
      </c>
      <c r="C14" s="1323">
        <v>47</v>
      </c>
      <c r="D14" s="1040" t="s">
        <v>2825</v>
      </c>
      <c r="E14" s="1319" t="s">
        <v>654</v>
      </c>
      <c r="F14" s="814"/>
      <c r="G14" s="469" t="s">
        <v>431</v>
      </c>
      <c r="H14" s="306" t="s">
        <v>3295</v>
      </c>
      <c r="I14" s="370"/>
      <c r="J14" s="512"/>
      <c r="K14" s="59"/>
      <c r="M14" s="1305" t="s">
        <v>3260</v>
      </c>
      <c r="N14" s="1306" t="s">
        <v>1690</v>
      </c>
      <c r="O14" s="1307">
        <v>15.497</v>
      </c>
      <c r="P14" s="1307">
        <v>16.831</v>
      </c>
      <c r="Q14" s="1308">
        <f t="shared" si="1"/>
        <v>16.831</v>
      </c>
      <c r="R14" s="1309"/>
      <c r="S14" s="1309"/>
      <c r="T14" s="1309"/>
      <c r="U14" s="1309"/>
      <c r="V14" s="64"/>
      <c r="W14" s="715" t="s">
        <v>3260</v>
      </c>
      <c r="X14" s="1369" t="s">
        <v>2711</v>
      </c>
      <c r="Y14" s="1323">
        <v>72</v>
      </c>
      <c r="Z14" s="1424" t="s">
        <v>2825</v>
      </c>
      <c r="AA14" s="1434">
        <v>0.0013726851851851851</v>
      </c>
      <c r="AB14" s="1434">
        <f t="shared" si="2"/>
        <v>0.0022520833333333334</v>
      </c>
      <c r="AC14" s="1370" t="s">
        <v>774</v>
      </c>
      <c r="AD14" s="147"/>
      <c r="AE14" s="1407" t="s">
        <v>3254</v>
      </c>
      <c r="AF14" s="890" t="s">
        <v>67</v>
      </c>
      <c r="AG14" s="1062" t="s">
        <v>3132</v>
      </c>
      <c r="AH14" s="1400"/>
      <c r="AI14" s="232">
        <v>126</v>
      </c>
      <c r="AJ14" s="1395">
        <v>128</v>
      </c>
      <c r="AK14" s="1395"/>
      <c r="AL14" s="1395">
        <v>252</v>
      </c>
      <c r="AM14" s="1408">
        <f>SUM(AH14:AL14)</f>
        <v>506</v>
      </c>
      <c r="AO14" s="409" t="s">
        <v>3260</v>
      </c>
      <c r="AP14" s="1443" t="s">
        <v>899</v>
      </c>
      <c r="AQ14" s="620">
        <v>26.29</v>
      </c>
      <c r="AR14" s="620">
        <v>26.27</v>
      </c>
      <c r="AS14" s="636">
        <v>26.29</v>
      </c>
      <c r="AY14" s="892" t="s">
        <v>3260</v>
      </c>
      <c r="AZ14" s="890" t="s">
        <v>918</v>
      </c>
      <c r="BA14" s="891">
        <v>38.033</v>
      </c>
      <c r="BB14" s="891">
        <v>39.188</v>
      </c>
      <c r="BC14" s="893">
        <f t="shared" si="3"/>
        <v>38.033</v>
      </c>
      <c r="BE14" s="1383" t="s">
        <v>3260</v>
      </c>
      <c r="BF14" s="1376" t="s">
        <v>945</v>
      </c>
      <c r="BG14" s="1376" t="s">
        <v>932</v>
      </c>
      <c r="BH14" s="1478">
        <v>0.0029467592592592588</v>
      </c>
      <c r="BJ14" s="647" t="s">
        <v>3255</v>
      </c>
      <c r="BK14" s="229" t="s">
        <v>1043</v>
      </c>
      <c r="BL14" s="1493">
        <v>14</v>
      </c>
      <c r="BM14" s="1491" t="s">
        <v>1284</v>
      </c>
      <c r="BN14" s="1491" t="s">
        <v>1285</v>
      </c>
      <c r="BO14" s="1496" t="s">
        <v>1046</v>
      </c>
      <c r="BP14" s="1491" t="s">
        <v>1279</v>
      </c>
      <c r="BQ14" s="231" t="s">
        <v>1046</v>
      </c>
      <c r="BR14" s="1491" t="s">
        <v>1830</v>
      </c>
      <c r="BS14" s="1491" t="s">
        <v>1829</v>
      </c>
      <c r="BT14" s="1491" t="s">
        <v>1202</v>
      </c>
      <c r="BU14" s="1491" t="s">
        <v>1202</v>
      </c>
      <c r="BV14" s="1491" t="s">
        <v>1203</v>
      </c>
      <c r="BW14" s="1491" t="s">
        <v>1204</v>
      </c>
      <c r="BX14" s="231" t="s">
        <v>1056</v>
      </c>
      <c r="BY14" s="1634" t="s">
        <v>1063</v>
      </c>
      <c r="BZ14" s="1550"/>
    </row>
    <row r="15" spans="1:78" ht="12.75">
      <c r="A15" s="715" t="s">
        <v>3325</v>
      </c>
      <c r="B15" s="1040" t="s">
        <v>655</v>
      </c>
      <c r="C15" s="1323">
        <v>4</v>
      </c>
      <c r="D15" s="1040" t="s">
        <v>656</v>
      </c>
      <c r="E15" s="1319" t="s">
        <v>657</v>
      </c>
      <c r="F15" s="814"/>
      <c r="G15" s="469" t="s">
        <v>432</v>
      </c>
      <c r="H15" s="306" t="s">
        <v>3297</v>
      </c>
      <c r="I15" s="370"/>
      <c r="J15" s="512"/>
      <c r="K15" s="59"/>
      <c r="M15" s="307" t="s">
        <v>3325</v>
      </c>
      <c r="N15" s="306" t="s">
        <v>2633</v>
      </c>
      <c r="O15" s="349">
        <v>16.755</v>
      </c>
      <c r="P15" s="349">
        <v>16.943</v>
      </c>
      <c r="Q15" s="350">
        <f t="shared" si="1"/>
        <v>16.943</v>
      </c>
      <c r="R15" s="1304"/>
      <c r="S15" s="1304"/>
      <c r="T15" s="1304"/>
      <c r="U15" s="1304"/>
      <c r="V15" s="64"/>
      <c r="W15" s="715" t="s">
        <v>3325</v>
      </c>
      <c r="X15" s="1369" t="s">
        <v>3194</v>
      </c>
      <c r="Y15" s="1323">
        <v>48</v>
      </c>
      <c r="Z15" s="1425" t="s">
        <v>656</v>
      </c>
      <c r="AA15" s="1434">
        <v>0.00129375</v>
      </c>
      <c r="AB15" s="1434">
        <f t="shared" si="2"/>
        <v>0.0023391203703703707</v>
      </c>
      <c r="AC15" s="1370" t="s">
        <v>801</v>
      </c>
      <c r="AD15" s="147"/>
      <c r="AE15" s="1407" t="s">
        <v>3251</v>
      </c>
      <c r="AF15" s="890" t="s">
        <v>3329</v>
      </c>
      <c r="AG15" s="1060" t="s">
        <v>2702</v>
      </c>
      <c r="AH15" s="1395">
        <v>130</v>
      </c>
      <c r="AI15" s="1396">
        <v>117</v>
      </c>
      <c r="AJ15" s="1395">
        <v>119</v>
      </c>
      <c r="AK15" s="1395"/>
      <c r="AL15" s="1395">
        <v>248</v>
      </c>
      <c r="AM15" s="1408">
        <f>SUM(AH15:AL15)-LARGE(AH15:AL15,4)</f>
        <v>497</v>
      </c>
      <c r="AO15" s="409" t="s">
        <v>3325</v>
      </c>
      <c r="AP15" s="1443" t="s">
        <v>902</v>
      </c>
      <c r="AQ15" s="620">
        <v>30.75</v>
      </c>
      <c r="AR15" s="620">
        <v>29.63</v>
      </c>
      <c r="AS15" s="636">
        <v>30.75</v>
      </c>
      <c r="AY15" s="892" t="s">
        <v>3325</v>
      </c>
      <c r="AZ15" s="890" t="s">
        <v>922</v>
      </c>
      <c r="BA15" s="891">
        <v>43.077</v>
      </c>
      <c r="BB15" s="891">
        <v>38.577</v>
      </c>
      <c r="BC15" s="893">
        <f t="shared" si="3"/>
        <v>38.577</v>
      </c>
      <c r="BE15" s="1479" t="s">
        <v>3325</v>
      </c>
      <c r="BF15" s="1480" t="s">
        <v>3276</v>
      </c>
      <c r="BG15" s="1480" t="s">
        <v>935</v>
      </c>
      <c r="BH15" s="1481">
        <v>0.002947569444444445</v>
      </c>
      <c r="BJ15" s="647" t="s">
        <v>3249</v>
      </c>
      <c r="BK15" s="229" t="s">
        <v>1944</v>
      </c>
      <c r="BL15" s="1493">
        <v>5</v>
      </c>
      <c r="BM15" s="1491" t="s">
        <v>1286</v>
      </c>
      <c r="BN15" s="1491" t="s">
        <v>1287</v>
      </c>
      <c r="BO15" s="1496" t="s">
        <v>1047</v>
      </c>
      <c r="BP15" s="1491" t="s">
        <v>1279</v>
      </c>
      <c r="BQ15" s="231" t="s">
        <v>1047</v>
      </c>
      <c r="BR15" s="1491" t="s">
        <v>1831</v>
      </c>
      <c r="BS15" s="1491" t="s">
        <v>1829</v>
      </c>
      <c r="BT15" s="1491" t="s">
        <v>1202</v>
      </c>
      <c r="BU15" s="1491" t="s">
        <v>1202</v>
      </c>
      <c r="BV15" s="1491" t="s">
        <v>1202</v>
      </c>
      <c r="BW15" s="1491" t="s">
        <v>1204</v>
      </c>
      <c r="BX15" s="231" t="s">
        <v>1032</v>
      </c>
      <c r="BY15" s="1634" t="s">
        <v>1064</v>
      </c>
      <c r="BZ15" s="1550"/>
    </row>
    <row r="16" spans="1:78" ht="12.75">
      <c r="A16" s="715" t="s">
        <v>3252</v>
      </c>
      <c r="B16" s="1040" t="s">
        <v>170</v>
      </c>
      <c r="C16" s="1323">
        <v>18</v>
      </c>
      <c r="D16" s="1040" t="s">
        <v>160</v>
      </c>
      <c r="E16" s="1319" t="s">
        <v>658</v>
      </c>
      <c r="F16" s="814"/>
      <c r="G16" s="469" t="s">
        <v>2625</v>
      </c>
      <c r="H16" s="306" t="s">
        <v>3280</v>
      </c>
      <c r="I16" s="370"/>
      <c r="J16" s="512"/>
      <c r="K16" s="59"/>
      <c r="M16" s="1305" t="s">
        <v>3252</v>
      </c>
      <c r="N16" s="306" t="s">
        <v>2176</v>
      </c>
      <c r="O16" s="349">
        <v>14.883</v>
      </c>
      <c r="P16" s="349">
        <v>17.192</v>
      </c>
      <c r="Q16" s="350">
        <f t="shared" si="1"/>
        <v>17.192</v>
      </c>
      <c r="R16" s="1309"/>
      <c r="S16" s="1309"/>
      <c r="T16" s="1309"/>
      <c r="U16" s="1309"/>
      <c r="V16" s="64"/>
      <c r="W16" s="715" t="s">
        <v>3252</v>
      </c>
      <c r="X16" s="1369" t="s">
        <v>3125</v>
      </c>
      <c r="Y16" s="1323">
        <v>64</v>
      </c>
      <c r="Z16" s="1426" t="s">
        <v>3136</v>
      </c>
      <c r="AA16" s="1434">
        <v>0.0012246527777777778</v>
      </c>
      <c r="AB16" s="1434">
        <f t="shared" si="2"/>
        <v>0.0024399305555555554</v>
      </c>
      <c r="AC16" s="1370" t="s">
        <v>766</v>
      </c>
      <c r="AD16" s="814"/>
      <c r="AE16" s="1407" t="s">
        <v>3255</v>
      </c>
      <c r="AF16" s="1401" t="s">
        <v>3368</v>
      </c>
      <c r="AG16" s="1236" t="s">
        <v>50</v>
      </c>
      <c r="AH16" s="1396">
        <v>116</v>
      </c>
      <c r="AI16" s="1395">
        <v>122</v>
      </c>
      <c r="AJ16" s="1396">
        <v>114</v>
      </c>
      <c r="AK16" s="1395">
        <v>126</v>
      </c>
      <c r="AL16" s="1395">
        <v>244</v>
      </c>
      <c r="AM16" s="1408">
        <f>SUM(AH16:AL16)-LARGE(AH16:AL16,4)-LARGE(AH16:AL16,5)</f>
        <v>492</v>
      </c>
      <c r="AO16" s="409" t="s">
        <v>3252</v>
      </c>
      <c r="AP16" s="1443" t="s">
        <v>427</v>
      </c>
      <c r="AQ16" s="620">
        <v>46.63</v>
      </c>
      <c r="AR16" s="620">
        <v>49.13</v>
      </c>
      <c r="AS16" s="636">
        <v>49.13</v>
      </c>
      <c r="AY16" s="892" t="s">
        <v>3252</v>
      </c>
      <c r="AZ16" s="890" t="s">
        <v>929</v>
      </c>
      <c r="BA16" s="891">
        <v>45.739</v>
      </c>
      <c r="BB16" s="891">
        <v>39.061</v>
      </c>
      <c r="BC16" s="893">
        <f t="shared" si="3"/>
        <v>39.061</v>
      </c>
      <c r="BE16" s="1383" t="s">
        <v>3252</v>
      </c>
      <c r="BF16" s="1376" t="s">
        <v>946</v>
      </c>
      <c r="BG16" s="1376" t="s">
        <v>937</v>
      </c>
      <c r="BH16" s="1478">
        <v>0.002950115740740741</v>
      </c>
      <c r="BJ16" s="647" t="s">
        <v>3246</v>
      </c>
      <c r="BK16" s="229" t="s">
        <v>204</v>
      </c>
      <c r="BL16" s="408">
        <v>30</v>
      </c>
      <c r="BM16" s="1496" t="s">
        <v>1288</v>
      </c>
      <c r="BN16" s="1496" t="s">
        <v>1296</v>
      </c>
      <c r="BO16" s="1496" t="s">
        <v>1304</v>
      </c>
      <c r="BP16" s="1496" t="s">
        <v>1311</v>
      </c>
      <c r="BQ16" s="231" t="s">
        <v>1048</v>
      </c>
      <c r="BR16" s="1496" t="s">
        <v>1834</v>
      </c>
      <c r="BS16" s="1496" t="s">
        <v>1202</v>
      </c>
      <c r="BT16" s="1496" t="s">
        <v>1202</v>
      </c>
      <c r="BU16" s="1496" t="s">
        <v>1202</v>
      </c>
      <c r="BV16" s="1496" t="s">
        <v>1204</v>
      </c>
      <c r="BW16" s="1496" t="s">
        <v>1204</v>
      </c>
      <c r="BX16" s="231" t="s">
        <v>1056</v>
      </c>
      <c r="BY16" s="1634" t="s">
        <v>1065</v>
      </c>
      <c r="BZ16" s="1550"/>
    </row>
    <row r="17" spans="1:78" ht="12.75">
      <c r="A17" s="715" t="s">
        <v>3336</v>
      </c>
      <c r="B17" s="1040" t="s">
        <v>49</v>
      </c>
      <c r="C17" s="1323">
        <v>14</v>
      </c>
      <c r="D17" s="1040" t="s">
        <v>3374</v>
      </c>
      <c r="E17" s="1319" t="s">
        <v>659</v>
      </c>
      <c r="F17" s="814"/>
      <c r="G17" s="469" t="s">
        <v>2626</v>
      </c>
      <c r="H17" s="306" t="s">
        <v>3271</v>
      </c>
      <c r="I17" s="370"/>
      <c r="J17" s="512"/>
      <c r="K17" s="59"/>
      <c r="M17" s="307" t="s">
        <v>3336</v>
      </c>
      <c r="N17" s="306" t="s">
        <v>2055</v>
      </c>
      <c r="O17" s="349">
        <v>15.548</v>
      </c>
      <c r="P17" s="349">
        <v>17.639</v>
      </c>
      <c r="Q17" s="350">
        <f t="shared" si="1"/>
        <v>17.639</v>
      </c>
      <c r="R17" s="1304"/>
      <c r="S17" s="1304"/>
      <c r="T17" s="1304"/>
      <c r="U17" s="1304"/>
      <c r="V17" s="64"/>
      <c r="W17" s="715" t="s">
        <v>3336</v>
      </c>
      <c r="X17" s="1369" t="s">
        <v>452</v>
      </c>
      <c r="Y17" s="1323">
        <v>36</v>
      </c>
      <c r="Z17" s="1426" t="s">
        <v>453</v>
      </c>
      <c r="AA17" s="1434">
        <v>0.001348148148148148</v>
      </c>
      <c r="AB17" s="1434">
        <f t="shared" si="2"/>
        <v>0.002353472222222222</v>
      </c>
      <c r="AC17" s="1370" t="s">
        <v>3144</v>
      </c>
      <c r="AD17" s="814"/>
      <c r="AE17" s="1407" t="s">
        <v>3249</v>
      </c>
      <c r="AF17" s="306" t="s">
        <v>2711</v>
      </c>
      <c r="AG17" s="1374" t="s">
        <v>2825</v>
      </c>
      <c r="AH17" s="232">
        <v>124</v>
      </c>
      <c r="AI17" s="1395">
        <v>124</v>
      </c>
      <c r="AJ17" s="1396">
        <v>113</v>
      </c>
      <c r="AK17" s="1396">
        <v>124</v>
      </c>
      <c r="AL17" s="1395">
        <v>238</v>
      </c>
      <c r="AM17" s="1408">
        <f>SUM(AH17:AL17)-LARGE(AH17:AL17,4)-LARGE(AH17:AL17,5)</f>
        <v>486</v>
      </c>
      <c r="AO17" s="409" t="s">
        <v>3336</v>
      </c>
      <c r="AP17" s="1443" t="s">
        <v>1691</v>
      </c>
      <c r="AQ17" s="620" t="s">
        <v>3243</v>
      </c>
      <c r="AR17" s="620" t="s">
        <v>3243</v>
      </c>
      <c r="AS17" s="636" t="s">
        <v>3243</v>
      </c>
      <c r="AY17" s="892" t="s">
        <v>3336</v>
      </c>
      <c r="AZ17" s="890" t="s">
        <v>927</v>
      </c>
      <c r="BA17" s="891">
        <v>43.239</v>
      </c>
      <c r="BB17" s="891" t="s">
        <v>3243</v>
      </c>
      <c r="BC17" s="893">
        <f t="shared" si="3"/>
        <v>43.239</v>
      </c>
      <c r="BE17" s="1383" t="s">
        <v>3336</v>
      </c>
      <c r="BF17" s="1376" t="s">
        <v>445</v>
      </c>
      <c r="BG17" s="1376" t="s">
        <v>934</v>
      </c>
      <c r="BH17" s="1478">
        <v>0.002972800925925926</v>
      </c>
      <c r="BJ17" s="647" t="s">
        <v>3260</v>
      </c>
      <c r="BK17" s="229" t="s">
        <v>1044</v>
      </c>
      <c r="BL17" s="408">
        <v>11</v>
      </c>
      <c r="BM17" s="1496" t="s">
        <v>1289</v>
      </c>
      <c r="BN17" s="1496" t="s">
        <v>1297</v>
      </c>
      <c r="BO17" s="1496" t="s">
        <v>1305</v>
      </c>
      <c r="BP17" s="1496" t="s">
        <v>1312</v>
      </c>
      <c r="BQ17" s="231" t="s">
        <v>1049</v>
      </c>
      <c r="BR17" s="1496" t="s">
        <v>1834</v>
      </c>
      <c r="BS17" s="1496" t="s">
        <v>1202</v>
      </c>
      <c r="BT17" s="1496" t="s">
        <v>1831</v>
      </c>
      <c r="BU17" s="1496" t="s">
        <v>1225</v>
      </c>
      <c r="BV17" s="1496" t="s">
        <v>1225</v>
      </c>
      <c r="BW17" s="1496" t="s">
        <v>1204</v>
      </c>
      <c r="BX17" s="231" t="s">
        <v>1057</v>
      </c>
      <c r="BY17" s="1634" t="s">
        <v>1066</v>
      </c>
      <c r="BZ17" s="1550"/>
    </row>
    <row r="18" spans="1:78" ht="13.5" thickBot="1">
      <c r="A18" s="715" t="s">
        <v>3337</v>
      </c>
      <c r="B18" s="1040" t="s">
        <v>3376</v>
      </c>
      <c r="C18" s="1323">
        <v>40</v>
      </c>
      <c r="D18" s="1040" t="s">
        <v>3374</v>
      </c>
      <c r="E18" s="1319" t="s">
        <v>660</v>
      </c>
      <c r="F18" s="814"/>
      <c r="G18" s="469" t="s">
        <v>2628</v>
      </c>
      <c r="H18" s="306" t="s">
        <v>3282</v>
      </c>
      <c r="I18" s="370"/>
      <c r="J18" s="512"/>
      <c r="K18" s="59"/>
      <c r="M18" s="1305" t="s">
        <v>3337</v>
      </c>
      <c r="N18" s="1306" t="s">
        <v>1572</v>
      </c>
      <c r="O18" s="1307">
        <v>16.877</v>
      </c>
      <c r="P18" s="1307" t="s">
        <v>3243</v>
      </c>
      <c r="Q18" s="1308" t="s">
        <v>3243</v>
      </c>
      <c r="R18" s="1309"/>
      <c r="S18" s="1309"/>
      <c r="T18" s="1309"/>
      <c r="U18" s="1309"/>
      <c r="V18" s="64"/>
      <c r="W18" s="715" t="s">
        <v>3337</v>
      </c>
      <c r="X18" s="1369" t="s">
        <v>249</v>
      </c>
      <c r="Y18" s="1323">
        <v>53</v>
      </c>
      <c r="Z18" s="1423" t="s">
        <v>844</v>
      </c>
      <c r="AA18" s="1435">
        <v>0.0012900462962962963</v>
      </c>
      <c r="AB18" s="1434">
        <f t="shared" si="2"/>
        <v>0.002421064814814815</v>
      </c>
      <c r="AC18" s="1370" t="s">
        <v>806</v>
      </c>
      <c r="AD18" s="147"/>
      <c r="AE18" s="1407" t="s">
        <v>3246</v>
      </c>
      <c r="AF18" s="890" t="s">
        <v>3194</v>
      </c>
      <c r="AG18" s="1058" t="s">
        <v>656</v>
      </c>
      <c r="AH18" s="1400"/>
      <c r="AI18" s="232">
        <v>112</v>
      </c>
      <c r="AJ18" s="1395"/>
      <c r="AK18" s="1395">
        <v>122</v>
      </c>
      <c r="AL18" s="1395">
        <v>236</v>
      </c>
      <c r="AM18" s="1408">
        <f>SUM(AH18:AL18)</f>
        <v>470</v>
      </c>
      <c r="AO18" s="488" t="s">
        <v>3337</v>
      </c>
      <c r="AP18" s="1444" t="s">
        <v>901</v>
      </c>
      <c r="AQ18" s="623" t="s">
        <v>3243</v>
      </c>
      <c r="AR18" s="623" t="s">
        <v>3243</v>
      </c>
      <c r="AS18" s="655" t="s">
        <v>3243</v>
      </c>
      <c r="AY18" s="892" t="s">
        <v>3337</v>
      </c>
      <c r="AZ18" s="890" t="s">
        <v>914</v>
      </c>
      <c r="BA18" s="891">
        <v>44.05</v>
      </c>
      <c r="BB18" s="891">
        <v>50.76</v>
      </c>
      <c r="BC18" s="893">
        <f t="shared" si="3"/>
        <v>44.05</v>
      </c>
      <c r="BE18" s="1383" t="s">
        <v>3337</v>
      </c>
      <c r="BF18" s="1376" t="s">
        <v>640</v>
      </c>
      <c r="BG18" s="1376" t="s">
        <v>947</v>
      </c>
      <c r="BH18" s="1478">
        <v>0.003007523148148148</v>
      </c>
      <c r="BJ18" s="647" t="s">
        <v>3325</v>
      </c>
      <c r="BK18" s="229" t="s">
        <v>228</v>
      </c>
      <c r="BL18" s="408">
        <v>25</v>
      </c>
      <c r="BM18" s="1496" t="s">
        <v>1290</v>
      </c>
      <c r="BN18" s="1496" t="s">
        <v>1298</v>
      </c>
      <c r="BO18" s="1496" t="s">
        <v>1306</v>
      </c>
      <c r="BP18" s="1496" t="s">
        <v>1313</v>
      </c>
      <c r="BQ18" s="231" t="s">
        <v>1050</v>
      </c>
      <c r="BR18" s="1496" t="s">
        <v>1833</v>
      </c>
      <c r="BS18" s="1496" t="s">
        <v>1202</v>
      </c>
      <c r="BT18" s="1496" t="s">
        <v>1204</v>
      </c>
      <c r="BU18" s="1496" t="s">
        <v>1202</v>
      </c>
      <c r="BV18" s="1496" t="s">
        <v>1833</v>
      </c>
      <c r="BW18" s="1496" t="s">
        <v>1831</v>
      </c>
      <c r="BX18" s="231" t="s">
        <v>1058</v>
      </c>
      <c r="BY18" s="1634" t="s">
        <v>1067</v>
      </c>
      <c r="BZ18" s="1550"/>
    </row>
    <row r="19" spans="1:78" ht="12.75">
      <c r="A19" s="715" t="s">
        <v>3261</v>
      </c>
      <c r="B19" s="1040" t="s">
        <v>253</v>
      </c>
      <c r="C19" s="1323">
        <v>6</v>
      </c>
      <c r="D19" s="1040" t="s">
        <v>3133</v>
      </c>
      <c r="E19" s="1319" t="s">
        <v>661</v>
      </c>
      <c r="F19" s="814"/>
      <c r="G19" s="469" t="s">
        <v>2627</v>
      </c>
      <c r="H19" s="306" t="s">
        <v>3274</v>
      </c>
      <c r="I19" s="370"/>
      <c r="J19" s="512"/>
      <c r="K19" s="59"/>
      <c r="M19" s="307" t="s">
        <v>3261</v>
      </c>
      <c r="N19" s="306" t="s">
        <v>1691</v>
      </c>
      <c r="O19" s="349" t="s">
        <v>3243</v>
      </c>
      <c r="P19" s="349" t="s">
        <v>3243</v>
      </c>
      <c r="Q19" s="350" t="s">
        <v>3243</v>
      </c>
      <c r="R19" s="1304"/>
      <c r="S19" s="1304"/>
      <c r="T19" s="1304"/>
      <c r="U19" s="1304"/>
      <c r="V19" s="64"/>
      <c r="W19" s="715" t="s">
        <v>3261</v>
      </c>
      <c r="X19" s="1369" t="s">
        <v>3375</v>
      </c>
      <c r="Y19" s="1323">
        <v>63</v>
      </c>
      <c r="Z19" s="1426" t="s">
        <v>3132</v>
      </c>
      <c r="AA19" s="1434">
        <v>0.0012846064814814814</v>
      </c>
      <c r="AB19" s="1434">
        <f t="shared" si="2"/>
        <v>0.002431365740740741</v>
      </c>
      <c r="AC19" s="1370" t="s">
        <v>765</v>
      </c>
      <c r="AD19" s="147"/>
      <c r="AE19" s="1407" t="s">
        <v>3260</v>
      </c>
      <c r="AF19" s="1372" t="s">
        <v>3125</v>
      </c>
      <c r="AG19" s="1372" t="s">
        <v>3136</v>
      </c>
      <c r="AH19" s="232"/>
      <c r="AI19" s="1396">
        <v>104</v>
      </c>
      <c r="AJ19" s="1395">
        <v>116</v>
      </c>
      <c r="AK19" s="1395">
        <v>117</v>
      </c>
      <c r="AL19" s="1395">
        <v>234</v>
      </c>
      <c r="AM19" s="1408">
        <f>SUM(AH19:AL19)-LARGE(AH19:AL19,4)</f>
        <v>467</v>
      </c>
      <c r="AY19" s="892" t="s">
        <v>3261</v>
      </c>
      <c r="AZ19" s="890" t="s">
        <v>926</v>
      </c>
      <c r="BA19" s="891">
        <v>56.44</v>
      </c>
      <c r="BB19" s="891">
        <v>44.133</v>
      </c>
      <c r="BC19" s="893">
        <f t="shared" si="3"/>
        <v>44.133</v>
      </c>
      <c r="BE19" s="1383" t="s">
        <v>3261</v>
      </c>
      <c r="BF19" s="1376" t="s">
        <v>948</v>
      </c>
      <c r="BG19" s="1376" t="s">
        <v>932</v>
      </c>
      <c r="BH19" s="1478">
        <v>0.0030565972222222227</v>
      </c>
      <c r="BJ19" s="647" t="s">
        <v>3252</v>
      </c>
      <c r="BK19" s="229" t="s">
        <v>1045</v>
      </c>
      <c r="BL19" s="1493">
        <v>9</v>
      </c>
      <c r="BM19" s="1491" t="s">
        <v>1291</v>
      </c>
      <c r="BN19" s="1491" t="s">
        <v>1299</v>
      </c>
      <c r="BO19" s="1496" t="s">
        <v>1307</v>
      </c>
      <c r="BP19" s="1491" t="s">
        <v>1314</v>
      </c>
      <c r="BQ19" s="231" t="s">
        <v>1051</v>
      </c>
      <c r="BR19" s="1491" t="s">
        <v>1830</v>
      </c>
      <c r="BS19" s="1491" t="s">
        <v>1829</v>
      </c>
      <c r="BT19" s="1491" t="s">
        <v>1202</v>
      </c>
      <c r="BU19" s="1491" t="s">
        <v>1833</v>
      </c>
      <c r="BV19" s="1491" t="s">
        <v>1829</v>
      </c>
      <c r="BW19" s="1491" t="s">
        <v>1204</v>
      </c>
      <c r="BX19" s="231" t="s">
        <v>3186</v>
      </c>
      <c r="BY19" s="1634" t="s">
        <v>1068</v>
      </c>
      <c r="BZ19" s="1550"/>
    </row>
    <row r="20" spans="1:78" ht="13.5" thickBot="1">
      <c r="A20" s="715" t="s">
        <v>3261</v>
      </c>
      <c r="B20" s="1040" t="s">
        <v>3375</v>
      </c>
      <c r="C20" s="1323">
        <v>52</v>
      </c>
      <c r="D20" s="1040" t="s">
        <v>3134</v>
      </c>
      <c r="E20" s="1319" t="s">
        <v>661</v>
      </c>
      <c r="F20" s="814"/>
      <c r="G20" s="469" t="s">
        <v>2629</v>
      </c>
      <c r="H20" s="306" t="s">
        <v>3269</v>
      </c>
      <c r="I20" s="370"/>
      <c r="J20" s="512"/>
      <c r="M20" s="1312" t="s">
        <v>3326</v>
      </c>
      <c r="N20" s="310" t="s">
        <v>1683</v>
      </c>
      <c r="O20" s="354" t="s">
        <v>3243</v>
      </c>
      <c r="P20" s="354" t="s">
        <v>3243</v>
      </c>
      <c r="Q20" s="356" t="s">
        <v>3243</v>
      </c>
      <c r="R20" s="1309"/>
      <c r="S20" s="1309"/>
      <c r="T20" s="1309"/>
      <c r="U20" s="1309"/>
      <c r="W20" s="715" t="s">
        <v>3261</v>
      </c>
      <c r="X20" s="1369" t="s">
        <v>2718</v>
      </c>
      <c r="Y20" s="1323">
        <v>67</v>
      </c>
      <c r="Z20" s="1427" t="s">
        <v>3132</v>
      </c>
      <c r="AA20" s="1434">
        <v>0.001276388888888889</v>
      </c>
      <c r="AB20" s="1434">
        <f t="shared" si="2"/>
        <v>0.002487152777777778</v>
      </c>
      <c r="AC20" s="1370" t="s">
        <v>769</v>
      </c>
      <c r="AD20" s="814"/>
      <c r="AE20" s="1407" t="s">
        <v>3325</v>
      </c>
      <c r="AF20" s="410" t="s">
        <v>2718</v>
      </c>
      <c r="AG20" s="1375" t="s">
        <v>3132</v>
      </c>
      <c r="AH20" s="232">
        <v>119</v>
      </c>
      <c r="AI20" s="1396">
        <v>110</v>
      </c>
      <c r="AJ20" s="1395"/>
      <c r="AK20" s="1395">
        <v>120</v>
      </c>
      <c r="AL20" s="1395">
        <v>226</v>
      </c>
      <c r="AM20" s="1408">
        <f>SUM(AH20:AL20)-LARGE(AH20:AL20,4)</f>
        <v>465</v>
      </c>
      <c r="AO20" s="467" t="s">
        <v>225</v>
      </c>
      <c r="AP20" s="1313"/>
      <c r="AY20" s="894" t="s">
        <v>3326</v>
      </c>
      <c r="AZ20" s="895" t="s">
        <v>913</v>
      </c>
      <c r="BA20" s="896">
        <v>52.692</v>
      </c>
      <c r="BB20" s="896">
        <v>48.333</v>
      </c>
      <c r="BC20" s="897">
        <f t="shared" si="3"/>
        <v>48.333</v>
      </c>
      <c r="BE20" s="1383" t="s">
        <v>3326</v>
      </c>
      <c r="BF20" s="1376" t="s">
        <v>949</v>
      </c>
      <c r="BG20" s="1376" t="s">
        <v>939</v>
      </c>
      <c r="BH20" s="1478">
        <v>0.003068055555555556</v>
      </c>
      <c r="BJ20" s="647" t="s">
        <v>3336</v>
      </c>
      <c r="BK20" s="229" t="s">
        <v>209</v>
      </c>
      <c r="BL20" s="408">
        <v>7</v>
      </c>
      <c r="BM20" s="1496" t="s">
        <v>1294</v>
      </c>
      <c r="BN20" s="1496" t="s">
        <v>1300</v>
      </c>
      <c r="BO20" s="1496" t="s">
        <v>1052</v>
      </c>
      <c r="BP20" s="1496" t="s">
        <v>1279</v>
      </c>
      <c r="BQ20" s="231" t="s">
        <v>1052</v>
      </c>
      <c r="BR20" s="1496" t="s">
        <v>1834</v>
      </c>
      <c r="BS20" s="1496" t="s">
        <v>1202</v>
      </c>
      <c r="BT20" s="1496" t="s">
        <v>1204</v>
      </c>
      <c r="BU20" s="1496" t="s">
        <v>1202</v>
      </c>
      <c r="BV20" s="1496" t="s">
        <v>1829</v>
      </c>
      <c r="BW20" s="1496" t="s">
        <v>1204</v>
      </c>
      <c r="BX20" s="231" t="s">
        <v>1059</v>
      </c>
      <c r="BY20" s="1634" t="s">
        <v>1069</v>
      </c>
      <c r="BZ20" s="1550"/>
    </row>
    <row r="21" spans="1:78" ht="12.75">
      <c r="A21" s="715" t="s">
        <v>3257</v>
      </c>
      <c r="B21" s="1040" t="s">
        <v>3124</v>
      </c>
      <c r="C21" s="1323">
        <v>46</v>
      </c>
      <c r="D21" s="1040" t="s">
        <v>2513</v>
      </c>
      <c r="E21" s="1319" t="s">
        <v>662</v>
      </c>
      <c r="F21" s="814"/>
      <c r="G21" s="59"/>
      <c r="H21" s="59"/>
      <c r="I21" s="60"/>
      <c r="J21" s="1300"/>
      <c r="K21" s="59"/>
      <c r="M21" s="1304"/>
      <c r="N21" s="1304"/>
      <c r="O21" s="1304"/>
      <c r="P21" s="1304"/>
      <c r="Q21" s="1304"/>
      <c r="R21" s="1304"/>
      <c r="S21" s="1304"/>
      <c r="T21" s="1304"/>
      <c r="U21" s="1304"/>
      <c r="V21" s="64"/>
      <c r="W21" s="715" t="s">
        <v>3257</v>
      </c>
      <c r="X21" s="1369" t="s">
        <v>49</v>
      </c>
      <c r="Y21" s="1323">
        <v>66</v>
      </c>
      <c r="Z21" s="1418" t="s">
        <v>3374</v>
      </c>
      <c r="AA21" s="1434">
        <v>0.0011657407407407406</v>
      </c>
      <c r="AB21" s="1434">
        <f t="shared" si="2"/>
        <v>0.0026209490740740746</v>
      </c>
      <c r="AC21" s="1370" t="s">
        <v>768</v>
      </c>
      <c r="AD21" s="147"/>
      <c r="AE21" s="1407" t="s">
        <v>3252</v>
      </c>
      <c r="AF21" s="1236" t="s">
        <v>49</v>
      </c>
      <c r="AG21" s="1236" t="s">
        <v>3374</v>
      </c>
      <c r="AH21" s="1395">
        <v>117</v>
      </c>
      <c r="AI21" s="1395">
        <v>115</v>
      </c>
      <c r="AJ21" s="1396">
        <v>115</v>
      </c>
      <c r="AK21" s="1396">
        <v>113</v>
      </c>
      <c r="AL21" s="1395">
        <v>224</v>
      </c>
      <c r="AM21" s="1408">
        <f>SUM(AH21:AL21)-LARGE(AH21:AL21,4)-LARGE(AH21:AL21,5)</f>
        <v>456</v>
      </c>
      <c r="AO21" s="469" t="s">
        <v>430</v>
      </c>
      <c r="AP21" s="306" t="s">
        <v>3269</v>
      </c>
      <c r="BE21" s="1383" t="s">
        <v>3257</v>
      </c>
      <c r="BF21" s="1376" t="s">
        <v>950</v>
      </c>
      <c r="BG21" s="1376" t="s">
        <v>937</v>
      </c>
      <c r="BH21" s="1478">
        <v>0.003073148148148148</v>
      </c>
      <c r="BJ21" s="647" t="s">
        <v>3337</v>
      </c>
      <c r="BK21" s="229" t="s">
        <v>199</v>
      </c>
      <c r="BL21" s="408">
        <v>17</v>
      </c>
      <c r="BM21" s="1496" t="s">
        <v>1292</v>
      </c>
      <c r="BN21" s="1496" t="s">
        <v>1301</v>
      </c>
      <c r="BO21" s="1496" t="s">
        <v>1308</v>
      </c>
      <c r="BP21" s="1496" t="s">
        <v>1315</v>
      </c>
      <c r="BQ21" s="231" t="s">
        <v>1053</v>
      </c>
      <c r="BR21" s="1496" t="s">
        <v>1834</v>
      </c>
      <c r="BS21" s="1496" t="s">
        <v>1202</v>
      </c>
      <c r="BT21" s="1496" t="s">
        <v>1204</v>
      </c>
      <c r="BU21" s="1496" t="s">
        <v>1833</v>
      </c>
      <c r="BV21" s="1496" t="s">
        <v>1829</v>
      </c>
      <c r="BW21" s="1496" t="s">
        <v>1831</v>
      </c>
      <c r="BX21" s="231" t="s">
        <v>1060</v>
      </c>
      <c r="BY21" s="1634" t="s">
        <v>1070</v>
      </c>
      <c r="BZ21" s="1550"/>
    </row>
    <row r="22" spans="1:78" ht="12.75">
      <c r="A22" s="715" t="s">
        <v>3256</v>
      </c>
      <c r="B22" s="1040" t="s">
        <v>2716</v>
      </c>
      <c r="C22" s="1323">
        <v>30</v>
      </c>
      <c r="D22" s="1040" t="s">
        <v>2714</v>
      </c>
      <c r="E22" s="1319" t="s">
        <v>663</v>
      </c>
      <c r="F22" s="814"/>
      <c r="G22" s="59"/>
      <c r="H22" s="59"/>
      <c r="I22" s="60"/>
      <c r="J22" s="1300"/>
      <c r="K22" s="59"/>
      <c r="M22" s="467" t="s">
        <v>225</v>
      </c>
      <c r="N22" s="1313"/>
      <c r="O22" s="1313"/>
      <c r="P22" s="1311"/>
      <c r="Q22" s="1311"/>
      <c r="R22" s="1310"/>
      <c r="S22" s="1311"/>
      <c r="T22" s="1309"/>
      <c r="U22" s="1309"/>
      <c r="V22" s="64"/>
      <c r="W22" s="715" t="s">
        <v>3256</v>
      </c>
      <c r="X22" s="1369" t="s">
        <v>3372</v>
      </c>
      <c r="Y22" s="1323">
        <v>47</v>
      </c>
      <c r="Z22" s="1418" t="s">
        <v>3132</v>
      </c>
      <c r="AA22" s="1434">
        <v>0.0012699074074074073</v>
      </c>
      <c r="AB22" s="1434">
        <f t="shared" si="2"/>
        <v>0.0025246527777777776</v>
      </c>
      <c r="AC22" s="1370" t="s">
        <v>800</v>
      </c>
      <c r="AD22" s="814"/>
      <c r="AE22" s="1407" t="s">
        <v>3336</v>
      </c>
      <c r="AF22" s="1236" t="s">
        <v>3375</v>
      </c>
      <c r="AG22" s="1372" t="s">
        <v>3132</v>
      </c>
      <c r="AH22" s="1395">
        <v>113</v>
      </c>
      <c r="AI22" s="232">
        <v>113</v>
      </c>
      <c r="AJ22" s="1395"/>
      <c r="AK22" s="1396">
        <v>111</v>
      </c>
      <c r="AL22" s="1395">
        <v>228</v>
      </c>
      <c r="AM22" s="1408">
        <f>SUM(AH22:AL22)-LARGE(AH22:AL22,4)</f>
        <v>454</v>
      </c>
      <c r="AO22" s="469" t="s">
        <v>431</v>
      </c>
      <c r="AP22" s="306" t="s">
        <v>904</v>
      </c>
      <c r="BE22" s="1383" t="s">
        <v>3256</v>
      </c>
      <c r="BF22" s="1376" t="s">
        <v>3194</v>
      </c>
      <c r="BG22" s="1376" t="s">
        <v>942</v>
      </c>
      <c r="BH22" s="1478">
        <v>0.0030820601851851855</v>
      </c>
      <c r="BJ22" s="647" t="s">
        <v>3261</v>
      </c>
      <c r="BK22" s="229" t="s">
        <v>219</v>
      </c>
      <c r="BL22" s="408">
        <v>28</v>
      </c>
      <c r="BM22" s="1496" t="s">
        <v>1293</v>
      </c>
      <c r="BN22" s="1496" t="s">
        <v>1302</v>
      </c>
      <c r="BO22" s="1496" t="s">
        <v>1309</v>
      </c>
      <c r="BP22" s="1496" t="s">
        <v>1316</v>
      </c>
      <c r="BQ22" s="231" t="s">
        <v>1054</v>
      </c>
      <c r="BR22" s="1496" t="s">
        <v>1832</v>
      </c>
      <c r="BS22" s="1496" t="s">
        <v>1829</v>
      </c>
      <c r="BT22" s="1496" t="s">
        <v>1831</v>
      </c>
      <c r="BU22" s="1496" t="s">
        <v>1202</v>
      </c>
      <c r="BV22" s="1496" t="s">
        <v>1202</v>
      </c>
      <c r="BW22" s="1496" t="s">
        <v>1831</v>
      </c>
      <c r="BX22" s="231" t="s">
        <v>1061</v>
      </c>
      <c r="BY22" s="1634" t="s">
        <v>1071</v>
      </c>
      <c r="BZ22" s="1550"/>
    </row>
    <row r="23" spans="1:78" ht="12.75">
      <c r="A23" s="715" t="s">
        <v>3338</v>
      </c>
      <c r="B23" s="1040" t="s">
        <v>2752</v>
      </c>
      <c r="C23" s="1323">
        <v>17</v>
      </c>
      <c r="D23" s="1040" t="s">
        <v>3137</v>
      </c>
      <c r="E23" s="1319" t="s">
        <v>664</v>
      </c>
      <c r="F23" s="814"/>
      <c r="G23" s="59"/>
      <c r="H23" s="59"/>
      <c r="I23" s="60"/>
      <c r="J23" s="1300"/>
      <c r="K23" s="59"/>
      <c r="M23" s="469" t="s">
        <v>430</v>
      </c>
      <c r="N23" s="306" t="s">
        <v>3277</v>
      </c>
      <c r="O23" s="306" t="s">
        <v>3320</v>
      </c>
      <c r="P23" s="306"/>
      <c r="Q23" s="916"/>
      <c r="R23" s="102"/>
      <c r="S23" s="102"/>
      <c r="T23" s="1304"/>
      <c r="U23" s="1304"/>
      <c r="V23" s="64"/>
      <c r="W23" s="715" t="s">
        <v>3338</v>
      </c>
      <c r="X23" s="1369" t="s">
        <v>253</v>
      </c>
      <c r="Y23" s="1323">
        <v>62</v>
      </c>
      <c r="Z23" s="1426" t="s">
        <v>3133</v>
      </c>
      <c r="AA23" s="1434">
        <v>0.0011936342592592593</v>
      </c>
      <c r="AB23" s="1434">
        <f t="shared" si="2"/>
        <v>0.0026629629629629625</v>
      </c>
      <c r="AC23" s="1370" t="s">
        <v>3147</v>
      </c>
      <c r="AD23" s="147"/>
      <c r="AE23" s="1407" t="s">
        <v>3337</v>
      </c>
      <c r="AF23" s="1401" t="s">
        <v>3372</v>
      </c>
      <c r="AG23" s="1236" t="s">
        <v>3132</v>
      </c>
      <c r="AH23" s="232"/>
      <c r="AI23" s="1395">
        <v>114</v>
      </c>
      <c r="AJ23" s="1395"/>
      <c r="AK23" s="1395">
        <v>118</v>
      </c>
      <c r="AL23" s="1395">
        <v>222</v>
      </c>
      <c r="AM23" s="1408">
        <f>SUM(AH23:AL23)</f>
        <v>454</v>
      </c>
      <c r="AO23" s="469" t="s">
        <v>432</v>
      </c>
      <c r="AP23" s="306" t="s">
        <v>3282</v>
      </c>
      <c r="AY23" s="947" t="s">
        <v>225</v>
      </c>
      <c r="AZ23" s="59"/>
      <c r="BE23" s="1383" t="s">
        <v>3338</v>
      </c>
      <c r="BF23" s="1376" t="s">
        <v>951</v>
      </c>
      <c r="BG23" s="1376" t="s">
        <v>952</v>
      </c>
      <c r="BH23" s="1478">
        <v>0.0030968750000000002</v>
      </c>
      <c r="BJ23" s="937" t="s">
        <v>3326</v>
      </c>
      <c r="BK23" s="933" t="s">
        <v>208</v>
      </c>
      <c r="BL23" s="436">
        <v>31</v>
      </c>
      <c r="BM23" s="1499" t="s">
        <v>1295</v>
      </c>
      <c r="BN23" s="1499" t="s">
        <v>1303</v>
      </c>
      <c r="BO23" s="1499" t="s">
        <v>1310</v>
      </c>
      <c r="BP23" s="1499" t="s">
        <v>1317</v>
      </c>
      <c r="BQ23" s="1053" t="s">
        <v>1055</v>
      </c>
      <c r="BR23" s="1499" t="s">
        <v>1833</v>
      </c>
      <c r="BS23" s="1499" t="s">
        <v>1829</v>
      </c>
      <c r="BT23" s="1499" t="s">
        <v>1831</v>
      </c>
      <c r="BU23" s="1499" t="s">
        <v>1032</v>
      </c>
      <c r="BV23" s="1499" t="s">
        <v>1829</v>
      </c>
      <c r="BW23" s="1499" t="s">
        <v>1204</v>
      </c>
      <c r="BX23" s="1053" t="s">
        <v>1062</v>
      </c>
      <c r="BY23" s="1638" t="s">
        <v>1072</v>
      </c>
      <c r="BZ23" s="1550"/>
    </row>
    <row r="24" spans="1:78" ht="12.75">
      <c r="A24" s="715" t="s">
        <v>3339</v>
      </c>
      <c r="B24" s="1040" t="s">
        <v>665</v>
      </c>
      <c r="C24" s="1323">
        <v>43</v>
      </c>
      <c r="D24" s="1040" t="s">
        <v>666</v>
      </c>
      <c r="E24" s="1319" t="s">
        <v>667</v>
      </c>
      <c r="F24" s="814"/>
      <c r="G24" s="59"/>
      <c r="H24" s="59"/>
      <c r="I24" s="60"/>
      <c r="J24" s="1300"/>
      <c r="K24" s="59"/>
      <c r="M24" s="469" t="s">
        <v>431</v>
      </c>
      <c r="N24" s="306" t="s">
        <v>3279</v>
      </c>
      <c r="O24" s="1546" t="s">
        <v>3295</v>
      </c>
      <c r="P24" s="1611"/>
      <c r="Q24" s="1544"/>
      <c r="R24" s="1309"/>
      <c r="S24" s="102"/>
      <c r="T24" s="1304"/>
      <c r="U24" s="1304"/>
      <c r="V24" s="64"/>
      <c r="W24" s="715" t="s">
        <v>3339</v>
      </c>
      <c r="X24" s="1369" t="s">
        <v>460</v>
      </c>
      <c r="Y24" s="1323">
        <v>32</v>
      </c>
      <c r="Z24" s="1427" t="s">
        <v>453</v>
      </c>
      <c r="AA24" s="1434">
        <v>0.001380439814814815</v>
      </c>
      <c r="AB24" s="1434">
        <f t="shared" si="2"/>
        <v>0.0024846064814814817</v>
      </c>
      <c r="AC24" s="1370" t="s">
        <v>785</v>
      </c>
      <c r="AD24" s="147"/>
      <c r="AE24" s="1407" t="s">
        <v>3261</v>
      </c>
      <c r="AF24" s="410" t="s">
        <v>2713</v>
      </c>
      <c r="AG24" s="1236" t="s">
        <v>2714</v>
      </c>
      <c r="AH24" s="1395">
        <v>122</v>
      </c>
      <c r="AI24" s="1396">
        <v>116</v>
      </c>
      <c r="AJ24" s="1396">
        <v>118</v>
      </c>
      <c r="AK24" s="1395">
        <v>120</v>
      </c>
      <c r="AL24" s="1395">
        <v>210</v>
      </c>
      <c r="AM24" s="1408">
        <f>SUM(AH24:AL24)-LARGE(AH24:AL24,4)-LARGE(AH24:AL24,5)</f>
        <v>452</v>
      </c>
      <c r="AO24" s="469" t="s">
        <v>3272</v>
      </c>
      <c r="AP24" s="306" t="s">
        <v>3317</v>
      </c>
      <c r="AY24" s="1251" t="s">
        <v>430</v>
      </c>
      <c r="AZ24" s="306" t="s">
        <v>3299</v>
      </c>
      <c r="BE24" s="1383" t="s">
        <v>3339</v>
      </c>
      <c r="BF24" s="1376" t="s">
        <v>953</v>
      </c>
      <c r="BG24" s="1376" t="s">
        <v>932</v>
      </c>
      <c r="BH24" s="1478">
        <v>0.0030978009259259257</v>
      </c>
      <c r="BJ24" s="647" t="s">
        <v>3257</v>
      </c>
      <c r="BK24" s="229" t="s">
        <v>212</v>
      </c>
      <c r="BL24" s="1493">
        <v>13</v>
      </c>
      <c r="BM24" s="1491" t="s">
        <v>1318</v>
      </c>
      <c r="BN24" s="1491" t="s">
        <v>1331</v>
      </c>
      <c r="BO24" s="1496" t="s">
        <v>1343</v>
      </c>
      <c r="BP24" s="1491" t="s">
        <v>1348</v>
      </c>
      <c r="BQ24" s="231" t="s">
        <v>1077</v>
      </c>
      <c r="BR24" s="1491" t="s">
        <v>1034</v>
      </c>
      <c r="BS24" s="1491" t="s">
        <v>1202</v>
      </c>
      <c r="BT24" s="1491" t="s">
        <v>1202</v>
      </c>
      <c r="BU24" s="1491" t="s">
        <v>1225</v>
      </c>
      <c r="BV24" s="1491" t="s">
        <v>1203</v>
      </c>
      <c r="BW24" s="1491" t="s">
        <v>1204</v>
      </c>
      <c r="BX24" s="231" t="s">
        <v>1090</v>
      </c>
      <c r="BY24" s="1634" t="s">
        <v>1099</v>
      </c>
      <c r="BZ24" s="1550"/>
    </row>
    <row r="25" spans="1:78" ht="12.75">
      <c r="A25" s="715" t="s">
        <v>3344</v>
      </c>
      <c r="B25" s="1040" t="s">
        <v>2728</v>
      </c>
      <c r="C25" s="1323">
        <v>38</v>
      </c>
      <c r="D25" s="1040" t="s">
        <v>2825</v>
      </c>
      <c r="E25" s="1319" t="s">
        <v>668</v>
      </c>
      <c r="F25" s="814"/>
      <c r="G25" s="59"/>
      <c r="H25" s="59"/>
      <c r="I25" s="60"/>
      <c r="J25" s="1300"/>
      <c r="K25" s="59"/>
      <c r="M25" s="469" t="s">
        <v>432</v>
      </c>
      <c r="N25" s="306" t="s">
        <v>3282</v>
      </c>
      <c r="O25" s="306" t="s">
        <v>3299</v>
      </c>
      <c r="P25" s="306"/>
      <c r="Q25" s="916"/>
      <c r="R25" s="1309"/>
      <c r="S25" s="102"/>
      <c r="T25" s="1304"/>
      <c r="U25" s="1304"/>
      <c r="V25" s="64"/>
      <c r="W25" s="715" t="s">
        <v>3344</v>
      </c>
      <c r="X25" s="1369" t="s">
        <v>2500</v>
      </c>
      <c r="Y25" s="1323">
        <v>39</v>
      </c>
      <c r="Z25" s="1423" t="s">
        <v>2459</v>
      </c>
      <c r="AA25" s="1434">
        <v>0.0014789351851851853</v>
      </c>
      <c r="AB25" s="1434">
        <f t="shared" si="2"/>
        <v>0.0023903935185185183</v>
      </c>
      <c r="AC25" s="1370" t="s">
        <v>791</v>
      </c>
      <c r="AD25" s="147"/>
      <c r="AE25" s="1407" t="s">
        <v>3326</v>
      </c>
      <c r="AF25" s="1236" t="s">
        <v>253</v>
      </c>
      <c r="AG25" s="1372" t="s">
        <v>3133</v>
      </c>
      <c r="AH25" s="1395"/>
      <c r="AI25" s="1395">
        <v>111</v>
      </c>
      <c r="AJ25" s="1395">
        <v>111</v>
      </c>
      <c r="AK25" s="1396">
        <v>111</v>
      </c>
      <c r="AL25" s="1395">
        <v>220</v>
      </c>
      <c r="AM25" s="1408">
        <f>SUM(AH25:AL25)-LARGE(AH25:AL25,4)</f>
        <v>442</v>
      </c>
      <c r="AO25" s="469" t="s">
        <v>433</v>
      </c>
      <c r="AP25" s="306" t="s">
        <v>905</v>
      </c>
      <c r="AY25" s="1251" t="s">
        <v>431</v>
      </c>
      <c r="AZ25" s="306" t="s">
        <v>3274</v>
      </c>
      <c r="BE25" s="1383" t="s">
        <v>3344</v>
      </c>
      <c r="BF25" s="1376" t="s">
        <v>954</v>
      </c>
      <c r="BG25" s="1376" t="s">
        <v>939</v>
      </c>
      <c r="BH25" s="1478">
        <v>0.003102083333333333</v>
      </c>
      <c r="BJ25" s="647" t="s">
        <v>3256</v>
      </c>
      <c r="BK25" s="229" t="s">
        <v>203</v>
      </c>
      <c r="BL25" s="408">
        <v>34</v>
      </c>
      <c r="BM25" s="1496" t="s">
        <v>1319</v>
      </c>
      <c r="BN25" s="1496" t="s">
        <v>1332</v>
      </c>
      <c r="BO25" s="1496" t="s">
        <v>1078</v>
      </c>
      <c r="BP25" s="1496" t="s">
        <v>1279</v>
      </c>
      <c r="BQ25" s="231" t="s">
        <v>1078</v>
      </c>
      <c r="BR25" s="1496" t="s">
        <v>1032</v>
      </c>
      <c r="BS25" s="1496" t="s">
        <v>1833</v>
      </c>
      <c r="BT25" s="1496" t="s">
        <v>1204</v>
      </c>
      <c r="BU25" s="1496" t="s">
        <v>1202</v>
      </c>
      <c r="BV25" s="1496" t="s">
        <v>1203</v>
      </c>
      <c r="BW25" s="1496" t="s">
        <v>1204</v>
      </c>
      <c r="BX25" s="231" t="s">
        <v>1091</v>
      </c>
      <c r="BY25" s="1634" t="s">
        <v>1100</v>
      </c>
      <c r="BZ25" s="1550"/>
    </row>
    <row r="26" spans="1:78" ht="12.75">
      <c r="A26" s="715" t="s">
        <v>3345</v>
      </c>
      <c r="B26" s="1040" t="s">
        <v>669</v>
      </c>
      <c r="C26" s="1323">
        <v>37</v>
      </c>
      <c r="D26" s="1040" t="s">
        <v>666</v>
      </c>
      <c r="E26" s="1319" t="s">
        <v>670</v>
      </c>
      <c r="F26" s="213"/>
      <c r="G26" s="59"/>
      <c r="H26" s="59"/>
      <c r="I26" s="60"/>
      <c r="J26" s="1300"/>
      <c r="K26" s="59"/>
      <c r="M26" s="469" t="s">
        <v>3272</v>
      </c>
      <c r="N26" s="306" t="s">
        <v>3317</v>
      </c>
      <c r="O26" s="306" t="s">
        <v>29</v>
      </c>
      <c r="P26" s="306"/>
      <c r="Q26" s="916"/>
      <c r="R26" s="1309"/>
      <c r="S26" s="102"/>
      <c r="T26" s="1304"/>
      <c r="U26" s="1304"/>
      <c r="V26" s="64"/>
      <c r="W26" s="715" t="s">
        <v>3345</v>
      </c>
      <c r="X26" s="1369" t="s">
        <v>705</v>
      </c>
      <c r="Y26" s="1323">
        <v>35</v>
      </c>
      <c r="Z26" s="1420" t="s">
        <v>3134</v>
      </c>
      <c r="AA26" s="1434">
        <v>0.001335648148148148</v>
      </c>
      <c r="AB26" s="1434">
        <f t="shared" si="2"/>
        <v>0.0025344907407407417</v>
      </c>
      <c r="AC26" s="1370" t="s">
        <v>788</v>
      </c>
      <c r="AD26" s="147"/>
      <c r="AE26" s="1407" t="s">
        <v>3257</v>
      </c>
      <c r="AF26" s="1236" t="s">
        <v>2716</v>
      </c>
      <c r="AG26" s="1236" t="s">
        <v>2714</v>
      </c>
      <c r="AH26" s="232">
        <v>120</v>
      </c>
      <c r="AI26" s="1395"/>
      <c r="AJ26" s="1395">
        <v>117</v>
      </c>
      <c r="AK26" s="1396">
        <v>107</v>
      </c>
      <c r="AL26" s="1395">
        <v>204</v>
      </c>
      <c r="AM26" s="1408">
        <f>SUM(AH26:AL26)-LARGE(AH26:AL26,4)</f>
        <v>441</v>
      </c>
      <c r="AO26" s="469" t="s">
        <v>434</v>
      </c>
      <c r="AP26" s="306" t="s">
        <v>3276</v>
      </c>
      <c r="AY26" s="1251" t="s">
        <v>431</v>
      </c>
      <c r="AZ26" s="306" t="s">
        <v>3271</v>
      </c>
      <c r="BE26" s="1383" t="s">
        <v>3345</v>
      </c>
      <c r="BF26" s="1376" t="s">
        <v>3366</v>
      </c>
      <c r="BG26" s="1376" t="s">
        <v>947</v>
      </c>
      <c r="BH26" s="1478">
        <v>0.0031153935185185186</v>
      </c>
      <c r="BJ26" s="647" t="s">
        <v>3338</v>
      </c>
      <c r="BK26" s="229" t="s">
        <v>222</v>
      </c>
      <c r="BL26" s="408">
        <v>23</v>
      </c>
      <c r="BM26" s="1496" t="s">
        <v>1320</v>
      </c>
      <c r="BN26" s="1496" t="s">
        <v>1333</v>
      </c>
      <c r="BO26" s="1496" t="s">
        <v>1079</v>
      </c>
      <c r="BP26" s="1496" t="s">
        <v>1279</v>
      </c>
      <c r="BQ26" s="231" t="s">
        <v>1079</v>
      </c>
      <c r="BR26" s="1496" t="s">
        <v>1834</v>
      </c>
      <c r="BS26" s="1496" t="s">
        <v>1225</v>
      </c>
      <c r="BT26" s="1496" t="s">
        <v>1831</v>
      </c>
      <c r="BU26" s="1496" t="s">
        <v>1833</v>
      </c>
      <c r="BV26" s="1496" t="s">
        <v>1204</v>
      </c>
      <c r="BW26" s="1496" t="s">
        <v>1202</v>
      </c>
      <c r="BX26" s="231" t="s">
        <v>1091</v>
      </c>
      <c r="BY26" s="1634" t="s">
        <v>1101</v>
      </c>
      <c r="BZ26" s="1550"/>
    </row>
    <row r="27" spans="1:78" ht="12.75">
      <c r="A27" s="715" t="s">
        <v>3340</v>
      </c>
      <c r="B27" s="1040" t="s">
        <v>2772</v>
      </c>
      <c r="C27" s="1323">
        <v>13</v>
      </c>
      <c r="D27" s="1040" t="s">
        <v>2773</v>
      </c>
      <c r="E27" s="1319" t="s">
        <v>671</v>
      </c>
      <c r="F27" s="814"/>
      <c r="G27" s="59"/>
      <c r="H27" s="59"/>
      <c r="I27" s="60"/>
      <c r="J27" s="1300"/>
      <c r="K27" s="59"/>
      <c r="M27" s="469" t="s">
        <v>433</v>
      </c>
      <c r="N27" s="306" t="s">
        <v>3283</v>
      </c>
      <c r="O27" s="306" t="s">
        <v>3298</v>
      </c>
      <c r="P27" s="306"/>
      <c r="Q27" s="916"/>
      <c r="R27" s="1309"/>
      <c r="S27" s="102"/>
      <c r="T27" s="1304"/>
      <c r="U27" s="1304"/>
      <c r="V27" s="64"/>
      <c r="W27" s="715" t="s">
        <v>3340</v>
      </c>
      <c r="X27" s="1369" t="s">
        <v>3376</v>
      </c>
      <c r="Y27" s="1323">
        <v>61</v>
      </c>
      <c r="Z27" s="1424" t="s">
        <v>3374</v>
      </c>
      <c r="AA27" s="1434">
        <v>0.001307175925925926</v>
      </c>
      <c r="AB27" s="1434">
        <f t="shared" si="2"/>
        <v>0.0025792824074074073</v>
      </c>
      <c r="AC27" s="1370" t="s">
        <v>764</v>
      </c>
      <c r="AD27" s="147"/>
      <c r="AE27" s="1407" t="s">
        <v>3256</v>
      </c>
      <c r="AF27" s="1236" t="s">
        <v>3376</v>
      </c>
      <c r="AG27" s="1374" t="s">
        <v>3374</v>
      </c>
      <c r="AH27" s="232">
        <v>107</v>
      </c>
      <c r="AI27" s="1396">
        <v>102</v>
      </c>
      <c r="AJ27" s="1395"/>
      <c r="AK27" s="1395">
        <v>112</v>
      </c>
      <c r="AL27" s="1395">
        <v>212</v>
      </c>
      <c r="AM27" s="1408">
        <f>SUM(AH27:AL27)-LARGE(AH27:AL27,4)</f>
        <v>431</v>
      </c>
      <c r="AO27" s="469" t="s">
        <v>435</v>
      </c>
      <c r="AP27" s="306" t="s">
        <v>3278</v>
      </c>
      <c r="AY27" s="1251" t="s">
        <v>431</v>
      </c>
      <c r="AZ27" s="306" t="s">
        <v>3297</v>
      </c>
      <c r="BE27" s="1383" t="s">
        <v>3340</v>
      </c>
      <c r="BF27" s="1376" t="s">
        <v>829</v>
      </c>
      <c r="BG27" s="1376" t="s">
        <v>935</v>
      </c>
      <c r="BH27" s="1478">
        <v>0.0031281250000000003</v>
      </c>
      <c r="BJ27" s="647" t="s">
        <v>3339</v>
      </c>
      <c r="BK27" s="229" t="s">
        <v>2174</v>
      </c>
      <c r="BL27" s="408">
        <v>4</v>
      </c>
      <c r="BM27" s="1496" t="s">
        <v>1321</v>
      </c>
      <c r="BN27" s="1496" t="s">
        <v>1334</v>
      </c>
      <c r="BO27" s="1496" t="s">
        <v>1344</v>
      </c>
      <c r="BP27" s="1496" t="s">
        <v>1349</v>
      </c>
      <c r="BQ27" s="231" t="s">
        <v>1080</v>
      </c>
      <c r="BR27" s="1496" t="s">
        <v>1353</v>
      </c>
      <c r="BS27" s="1496" t="s">
        <v>1833</v>
      </c>
      <c r="BT27" s="1496" t="s">
        <v>1204</v>
      </c>
      <c r="BU27" s="1496" t="s">
        <v>1830</v>
      </c>
      <c r="BV27" s="1496" t="s">
        <v>1225</v>
      </c>
      <c r="BW27" s="1496" t="s">
        <v>1202</v>
      </c>
      <c r="BX27" s="231" t="s">
        <v>3192</v>
      </c>
      <c r="BY27" s="1634" t="s">
        <v>1102</v>
      </c>
      <c r="BZ27" s="1550"/>
    </row>
    <row r="28" spans="1:78" ht="12.75">
      <c r="A28" s="715" t="s">
        <v>3341</v>
      </c>
      <c r="B28" s="1040" t="s">
        <v>2504</v>
      </c>
      <c r="C28" s="1323">
        <v>29</v>
      </c>
      <c r="D28" s="1040" t="s">
        <v>2462</v>
      </c>
      <c r="E28" s="1319" t="s">
        <v>672</v>
      </c>
      <c r="F28" s="213"/>
      <c r="G28" s="59"/>
      <c r="H28" s="59"/>
      <c r="I28" s="60"/>
      <c r="J28" s="1300"/>
      <c r="K28" s="59"/>
      <c r="M28" s="469" t="s">
        <v>434</v>
      </c>
      <c r="N28" s="306" t="s">
        <v>3275</v>
      </c>
      <c r="O28" s="306" t="s">
        <v>3316</v>
      </c>
      <c r="P28" s="306"/>
      <c r="Q28" s="916"/>
      <c r="R28" s="1309"/>
      <c r="S28" s="102"/>
      <c r="T28" s="1304"/>
      <c r="U28" s="1304"/>
      <c r="V28" s="64"/>
      <c r="W28" s="715" t="s">
        <v>3341</v>
      </c>
      <c r="X28" s="1369" t="s">
        <v>2713</v>
      </c>
      <c r="Y28" s="1323">
        <v>69</v>
      </c>
      <c r="Z28" s="1418" t="s">
        <v>2714</v>
      </c>
      <c r="AA28" s="1434">
        <v>0.001249074074074074</v>
      </c>
      <c r="AB28" s="1434">
        <f t="shared" si="2"/>
        <v>0.002662847222222222</v>
      </c>
      <c r="AC28" s="1370" t="s">
        <v>771</v>
      </c>
      <c r="AD28" s="147"/>
      <c r="AE28" s="1407" t="s">
        <v>3338</v>
      </c>
      <c r="AF28" s="306" t="s">
        <v>449</v>
      </c>
      <c r="AG28" s="306" t="s">
        <v>2825</v>
      </c>
      <c r="AH28" s="1396">
        <v>114</v>
      </c>
      <c r="AI28" s="1395"/>
      <c r="AJ28" s="1395">
        <v>120</v>
      </c>
      <c r="AK28" s="1395">
        <v>116</v>
      </c>
      <c r="AL28" s="1395">
        <v>194</v>
      </c>
      <c r="AM28" s="1408">
        <f>SUM(AH28:AL28)-LARGE(AH28:AL28,4)</f>
        <v>430</v>
      </c>
      <c r="AY28" s="1251" t="s">
        <v>432</v>
      </c>
      <c r="AZ28" s="306" t="s">
        <v>2195</v>
      </c>
      <c r="BE28" s="1383" t="s">
        <v>3341</v>
      </c>
      <c r="BF28" s="1376" t="s">
        <v>955</v>
      </c>
      <c r="BG28" s="1376" t="s">
        <v>525</v>
      </c>
      <c r="BH28" s="1478">
        <v>0.0031374999999999997</v>
      </c>
      <c r="BJ28" s="647" t="s">
        <v>3344</v>
      </c>
      <c r="BK28" s="229" t="s">
        <v>214</v>
      </c>
      <c r="BL28" s="408">
        <v>16</v>
      </c>
      <c r="BM28" s="1496" t="s">
        <v>1322</v>
      </c>
      <c r="BN28" s="1496" t="s">
        <v>1335</v>
      </c>
      <c r="BO28" s="1496" t="s">
        <v>1345</v>
      </c>
      <c r="BP28" s="1496" t="s">
        <v>1350</v>
      </c>
      <c r="BQ28" s="231" t="s">
        <v>1081</v>
      </c>
      <c r="BR28" s="1496" t="s">
        <v>1830</v>
      </c>
      <c r="BS28" s="1496" t="s">
        <v>1204</v>
      </c>
      <c r="BT28" s="1496" t="s">
        <v>1204</v>
      </c>
      <c r="BU28" s="1496" t="s">
        <v>1830</v>
      </c>
      <c r="BV28" s="1496" t="s">
        <v>1204</v>
      </c>
      <c r="BW28" s="1496" t="s">
        <v>1834</v>
      </c>
      <c r="BX28" s="231" t="s">
        <v>1092</v>
      </c>
      <c r="BY28" s="1634" t="s">
        <v>1103</v>
      </c>
      <c r="BZ28" s="1550"/>
    </row>
    <row r="29" spans="1:78" ht="12.75">
      <c r="A29" s="715" t="s">
        <v>3346</v>
      </c>
      <c r="B29" s="1040" t="s">
        <v>292</v>
      </c>
      <c r="C29" s="1323">
        <v>39</v>
      </c>
      <c r="D29" s="1040" t="s">
        <v>673</v>
      </c>
      <c r="E29" s="1319" t="s">
        <v>674</v>
      </c>
      <c r="F29" s="814"/>
      <c r="G29" s="59"/>
      <c r="H29" s="59"/>
      <c r="I29" s="60"/>
      <c r="J29" s="1300"/>
      <c r="K29" s="59"/>
      <c r="M29" s="469" t="s">
        <v>435</v>
      </c>
      <c r="N29" s="306" t="s">
        <v>3276</v>
      </c>
      <c r="O29" s="1546" t="s">
        <v>3296</v>
      </c>
      <c r="P29" s="1611"/>
      <c r="Q29" s="1544"/>
      <c r="R29" s="1304"/>
      <c r="S29" s="1304"/>
      <c r="T29" s="1304"/>
      <c r="U29" s="1304"/>
      <c r="V29" s="64"/>
      <c r="W29" s="715" t="s">
        <v>3346</v>
      </c>
      <c r="X29" s="1369" t="s">
        <v>827</v>
      </c>
      <c r="Y29" s="1323">
        <v>19</v>
      </c>
      <c r="Z29" s="1418" t="s">
        <v>2714</v>
      </c>
      <c r="AA29" s="1435">
        <v>0.0011252314814814816</v>
      </c>
      <c r="AB29" s="1434">
        <f t="shared" si="2"/>
        <v>0.002795949074074074</v>
      </c>
      <c r="AC29" s="1370" t="s">
        <v>833</v>
      </c>
      <c r="AD29" s="147"/>
      <c r="AE29" s="1407" t="s">
        <v>3339</v>
      </c>
      <c r="AF29" s="1236" t="s">
        <v>3124</v>
      </c>
      <c r="AG29" s="1236" t="s">
        <v>2513</v>
      </c>
      <c r="AH29" s="232"/>
      <c r="AI29" s="1395">
        <v>107</v>
      </c>
      <c r="AJ29" s="1395"/>
      <c r="AK29" s="1395">
        <v>108</v>
      </c>
      <c r="AL29" s="1395">
        <v>202</v>
      </c>
      <c r="AM29" s="1408">
        <f>SUM(AH29:AL29)</f>
        <v>417</v>
      </c>
      <c r="AO29" s="37" t="s">
        <v>3426</v>
      </c>
      <c r="AY29" s="1251" t="s">
        <v>3272</v>
      </c>
      <c r="AZ29" s="306" t="s">
        <v>3279</v>
      </c>
      <c r="BE29" s="1383" t="s">
        <v>3346</v>
      </c>
      <c r="BF29" s="1376" t="s">
        <v>956</v>
      </c>
      <c r="BG29" s="1376" t="s">
        <v>939</v>
      </c>
      <c r="BH29" s="1478">
        <v>0.003187615740740741</v>
      </c>
      <c r="BJ29" s="647" t="s">
        <v>3345</v>
      </c>
      <c r="BK29" s="229" t="s">
        <v>1073</v>
      </c>
      <c r="BL29" s="1493">
        <v>33</v>
      </c>
      <c r="BM29" s="1491" t="s">
        <v>1323</v>
      </c>
      <c r="BN29" s="1491" t="s">
        <v>1336</v>
      </c>
      <c r="BO29" s="1496" t="s">
        <v>1309</v>
      </c>
      <c r="BP29" s="1496" t="s">
        <v>1351</v>
      </c>
      <c r="BQ29" s="231" t="s">
        <v>1082</v>
      </c>
      <c r="BR29" s="1491" t="s">
        <v>1353</v>
      </c>
      <c r="BS29" s="1491" t="s">
        <v>1829</v>
      </c>
      <c r="BT29" s="1491" t="s">
        <v>1204</v>
      </c>
      <c r="BU29" s="1491" t="s">
        <v>1032</v>
      </c>
      <c r="BV29" s="1491" t="s">
        <v>1225</v>
      </c>
      <c r="BW29" s="1491" t="s">
        <v>1204</v>
      </c>
      <c r="BX29" s="231" t="s">
        <v>1092</v>
      </c>
      <c r="BY29" s="1634" t="s">
        <v>1104</v>
      </c>
      <c r="BZ29" s="1550"/>
    </row>
    <row r="30" spans="1:78" ht="12.75">
      <c r="A30" s="715" t="s">
        <v>3349</v>
      </c>
      <c r="B30" s="1040" t="s">
        <v>675</v>
      </c>
      <c r="C30" s="1323">
        <v>25</v>
      </c>
      <c r="D30" s="1040" t="s">
        <v>161</v>
      </c>
      <c r="E30" s="1319" t="s">
        <v>676</v>
      </c>
      <c r="F30" s="213"/>
      <c r="G30" s="59"/>
      <c r="H30" s="59"/>
      <c r="I30" s="60"/>
      <c r="J30" s="1300"/>
      <c r="K30" s="59"/>
      <c r="R30" s="1309"/>
      <c r="S30" s="1309"/>
      <c r="T30" s="1309"/>
      <c r="U30" s="1309"/>
      <c r="V30" s="64"/>
      <c r="W30" s="715" t="s">
        <v>3349</v>
      </c>
      <c r="X30" s="1369" t="s">
        <v>2504</v>
      </c>
      <c r="Y30" s="1323">
        <v>44</v>
      </c>
      <c r="Z30" s="1418" t="s">
        <v>2462</v>
      </c>
      <c r="AA30" s="1434">
        <v>0.001416898148148148</v>
      </c>
      <c r="AB30" s="1434">
        <f t="shared" si="2"/>
        <v>0.00260474537037037</v>
      </c>
      <c r="AC30" s="1370" t="s">
        <v>797</v>
      </c>
      <c r="AD30" s="147"/>
      <c r="AE30" s="1407" t="s">
        <v>3344</v>
      </c>
      <c r="AF30" s="1236" t="s">
        <v>2504</v>
      </c>
      <c r="AG30" s="1236" t="s">
        <v>2462</v>
      </c>
      <c r="AH30" s="232"/>
      <c r="AI30" s="1395"/>
      <c r="AJ30" s="1395">
        <v>106</v>
      </c>
      <c r="AK30" s="1395">
        <v>100</v>
      </c>
      <c r="AL30" s="1395">
        <v>206</v>
      </c>
      <c r="AM30" s="1408">
        <f>SUM(AH30:AL30)</f>
        <v>412</v>
      </c>
      <c r="AT30" s="1454"/>
      <c r="AY30" s="1251" t="s">
        <v>434</v>
      </c>
      <c r="AZ30" s="410" t="s">
        <v>31</v>
      </c>
      <c r="BE30" s="1383" t="s">
        <v>3349</v>
      </c>
      <c r="BF30" s="1376" t="s">
        <v>2736</v>
      </c>
      <c r="BG30" s="1376" t="s">
        <v>957</v>
      </c>
      <c r="BH30" s="1478">
        <v>0.003189814814814815</v>
      </c>
      <c r="BJ30" s="647" t="s">
        <v>3340</v>
      </c>
      <c r="BK30" s="229" t="s">
        <v>224</v>
      </c>
      <c r="BL30" s="408">
        <v>20</v>
      </c>
      <c r="BM30" s="1496" t="s">
        <v>1324</v>
      </c>
      <c r="BN30" s="1496" t="s">
        <v>1337</v>
      </c>
      <c r="BO30" s="1496" t="s">
        <v>1083</v>
      </c>
      <c r="BP30" s="1496" t="s">
        <v>1279</v>
      </c>
      <c r="BQ30" s="231" t="s">
        <v>1083</v>
      </c>
      <c r="BR30" s="1496" t="s">
        <v>1034</v>
      </c>
      <c r="BS30" s="1496" t="s">
        <v>1225</v>
      </c>
      <c r="BT30" s="1496" t="s">
        <v>1831</v>
      </c>
      <c r="BU30" s="1496" t="s">
        <v>1830</v>
      </c>
      <c r="BV30" s="1496" t="s">
        <v>1203</v>
      </c>
      <c r="BW30" s="1496" t="s">
        <v>1204</v>
      </c>
      <c r="BX30" s="231" t="s">
        <v>1093</v>
      </c>
      <c r="BY30" s="1634" t="s">
        <v>1105</v>
      </c>
      <c r="BZ30" s="1550"/>
    </row>
    <row r="31" spans="1:78" ht="12.75">
      <c r="A31" s="715" t="s">
        <v>3327</v>
      </c>
      <c r="B31" s="1040" t="s">
        <v>2757</v>
      </c>
      <c r="C31" s="1323">
        <v>31</v>
      </c>
      <c r="D31" s="1040" t="s">
        <v>677</v>
      </c>
      <c r="E31" s="1319" t="s">
        <v>678</v>
      </c>
      <c r="F31" s="814"/>
      <c r="G31" s="59"/>
      <c r="H31" s="59"/>
      <c r="I31" s="60"/>
      <c r="J31" s="1300"/>
      <c r="K31" s="59"/>
      <c r="M31" s="37" t="s">
        <v>3470</v>
      </c>
      <c r="V31" s="64"/>
      <c r="W31" s="715" t="s">
        <v>3327</v>
      </c>
      <c r="X31" s="1369" t="s">
        <v>2716</v>
      </c>
      <c r="Y31" s="1323">
        <v>65</v>
      </c>
      <c r="Z31" s="1418" t="s">
        <v>2714</v>
      </c>
      <c r="AA31" s="1434">
        <v>0.0011791666666666667</v>
      </c>
      <c r="AB31" s="1434">
        <f t="shared" si="2"/>
        <v>0.0028929398148148143</v>
      </c>
      <c r="AC31" s="1370" t="s">
        <v>767</v>
      </c>
      <c r="AD31" s="1"/>
      <c r="AE31" s="1407" t="s">
        <v>3345</v>
      </c>
      <c r="AF31" s="1372" t="s">
        <v>2728</v>
      </c>
      <c r="AG31" s="1058" t="s">
        <v>2825</v>
      </c>
      <c r="AH31" s="232">
        <v>112</v>
      </c>
      <c r="AI31" s="1396">
        <v>98</v>
      </c>
      <c r="AJ31" s="1395"/>
      <c r="AK31" s="1395">
        <v>103</v>
      </c>
      <c r="AL31" s="1395">
        <v>190</v>
      </c>
      <c r="AM31" s="1408">
        <f>SUM(AH31:AL31)-LARGE(AH31:AL31,4)</f>
        <v>405</v>
      </c>
      <c r="AT31" s="340"/>
      <c r="AY31" s="1251" t="s">
        <v>435</v>
      </c>
      <c r="AZ31" s="306" t="s">
        <v>3278</v>
      </c>
      <c r="BE31" s="1383" t="s">
        <v>3327</v>
      </c>
      <c r="BF31" s="1376" t="s">
        <v>958</v>
      </c>
      <c r="BG31" s="1376" t="s">
        <v>940</v>
      </c>
      <c r="BH31" s="1478">
        <v>0.0031950231481481482</v>
      </c>
      <c r="BJ31" s="647" t="s">
        <v>3341</v>
      </c>
      <c r="BK31" s="229" t="s">
        <v>213</v>
      </c>
      <c r="BL31" s="408">
        <v>27</v>
      </c>
      <c r="BM31" s="1496" t="s">
        <v>1325</v>
      </c>
      <c r="BN31" s="1496" t="s">
        <v>1338</v>
      </c>
      <c r="BO31" s="1496" t="s">
        <v>1084</v>
      </c>
      <c r="BP31" s="1496" t="s">
        <v>1279</v>
      </c>
      <c r="BQ31" s="231" t="s">
        <v>1084</v>
      </c>
      <c r="BR31" s="1496" t="s">
        <v>1830</v>
      </c>
      <c r="BS31" s="1496" t="s">
        <v>1204</v>
      </c>
      <c r="BT31" s="1496" t="s">
        <v>1831</v>
      </c>
      <c r="BU31" s="1496" t="s">
        <v>1032</v>
      </c>
      <c r="BV31" s="1496" t="s">
        <v>1203</v>
      </c>
      <c r="BW31" s="1496" t="s">
        <v>1204</v>
      </c>
      <c r="BX31" s="231" t="s">
        <v>1093</v>
      </c>
      <c r="BY31" s="1634" t="s">
        <v>1106</v>
      </c>
      <c r="BZ31" s="1550"/>
    </row>
    <row r="32" spans="1:78" ht="12.75">
      <c r="A32" s="715" t="s">
        <v>3350</v>
      </c>
      <c r="B32" s="1040" t="s">
        <v>2765</v>
      </c>
      <c r="C32" s="1323">
        <v>16</v>
      </c>
      <c r="D32" s="1040" t="s">
        <v>2766</v>
      </c>
      <c r="E32" s="1319" t="s">
        <v>679</v>
      </c>
      <c r="F32" s="814"/>
      <c r="G32" s="59"/>
      <c r="H32" s="59"/>
      <c r="I32" s="60"/>
      <c r="J32" s="1300"/>
      <c r="K32" s="59"/>
      <c r="V32" s="64"/>
      <c r="W32" s="715" t="s">
        <v>3350</v>
      </c>
      <c r="X32" s="1369" t="s">
        <v>3124</v>
      </c>
      <c r="Y32" s="1323">
        <v>45</v>
      </c>
      <c r="Z32" s="1418" t="s">
        <v>2513</v>
      </c>
      <c r="AA32" s="1434">
        <v>0.0015643518518518521</v>
      </c>
      <c r="AB32" s="1434">
        <f t="shared" si="2"/>
        <v>0.0025594907407407406</v>
      </c>
      <c r="AC32" s="1370" t="s">
        <v>798</v>
      </c>
      <c r="AD32" s="147"/>
      <c r="AE32" s="1407" t="s">
        <v>3340</v>
      </c>
      <c r="AF32" s="367" t="s">
        <v>640</v>
      </c>
      <c r="AG32" s="367" t="s">
        <v>641</v>
      </c>
      <c r="AH32" s="1395"/>
      <c r="AI32" s="1395"/>
      <c r="AJ32" s="1395"/>
      <c r="AK32" s="1395">
        <v>145</v>
      </c>
      <c r="AL32" s="1395">
        <v>256</v>
      </c>
      <c r="AM32" s="1408">
        <f>SUM(AH32:AL32)</f>
        <v>401</v>
      </c>
      <c r="BE32" s="1383" t="s">
        <v>3350</v>
      </c>
      <c r="BF32" s="1376" t="s">
        <v>3329</v>
      </c>
      <c r="BG32" s="1376" t="s">
        <v>935</v>
      </c>
      <c r="BH32" s="1478">
        <v>0.003203587962962963</v>
      </c>
      <c r="BJ32" s="647" t="s">
        <v>3346</v>
      </c>
      <c r="BK32" s="229" t="s">
        <v>229</v>
      </c>
      <c r="BL32" s="1493">
        <v>15</v>
      </c>
      <c r="BM32" s="1491" t="s">
        <v>1326</v>
      </c>
      <c r="BN32" s="1491" t="s">
        <v>1290</v>
      </c>
      <c r="BO32" s="1496" t="s">
        <v>1085</v>
      </c>
      <c r="BP32" s="1496" t="s">
        <v>1279</v>
      </c>
      <c r="BQ32" s="231" t="s">
        <v>1085</v>
      </c>
      <c r="BR32" s="1491" t="s">
        <v>1032</v>
      </c>
      <c r="BS32" s="1491" t="s">
        <v>1225</v>
      </c>
      <c r="BT32" s="1491" t="s">
        <v>1831</v>
      </c>
      <c r="BU32" s="1491" t="s">
        <v>1032</v>
      </c>
      <c r="BV32" s="1491" t="s">
        <v>1833</v>
      </c>
      <c r="BW32" s="1491" t="s">
        <v>1831</v>
      </c>
      <c r="BX32" s="231" t="s">
        <v>1094</v>
      </c>
      <c r="BY32" s="1634" t="s">
        <v>1107</v>
      </c>
      <c r="BZ32" s="1550"/>
    </row>
    <row r="33" spans="1:78" ht="12.75">
      <c r="A33" s="715" t="s">
        <v>3351</v>
      </c>
      <c r="B33" s="1040" t="s">
        <v>2760</v>
      </c>
      <c r="C33" s="1323">
        <v>49</v>
      </c>
      <c r="D33" s="1040" t="s">
        <v>2761</v>
      </c>
      <c r="E33" s="1319" t="s">
        <v>680</v>
      </c>
      <c r="F33" s="814"/>
      <c r="G33" s="59"/>
      <c r="H33" s="59"/>
      <c r="I33" s="60"/>
      <c r="J33" s="1300"/>
      <c r="K33" s="59"/>
      <c r="V33" s="64"/>
      <c r="W33" s="715" t="s">
        <v>3351</v>
      </c>
      <c r="X33" s="1369" t="s">
        <v>817</v>
      </c>
      <c r="Y33" s="1323">
        <v>7</v>
      </c>
      <c r="Z33" s="1423" t="s">
        <v>867</v>
      </c>
      <c r="AA33" s="1435">
        <v>0.0013613425925925926</v>
      </c>
      <c r="AB33" s="1434">
        <f t="shared" si="2"/>
        <v>0.00278125</v>
      </c>
      <c r="AC33" s="1370" t="s">
        <v>820</v>
      </c>
      <c r="AD33" s="1"/>
      <c r="AE33" s="1407" t="s">
        <v>3341</v>
      </c>
      <c r="AF33" s="1372" t="s">
        <v>2752</v>
      </c>
      <c r="AG33" s="1372" t="s">
        <v>2753</v>
      </c>
      <c r="AH33" s="232">
        <v>101</v>
      </c>
      <c r="AI33" s="1396">
        <v>90</v>
      </c>
      <c r="AJ33" s="1396">
        <v>93</v>
      </c>
      <c r="AK33" s="1395">
        <v>105</v>
      </c>
      <c r="AL33" s="1395">
        <v>192</v>
      </c>
      <c r="AM33" s="1408">
        <f>SUM(AH33:AL33)-LARGE(AH33:AL33,4)-LARGE(AH33:AL33,5)</f>
        <v>398</v>
      </c>
      <c r="BE33" s="1383" t="s">
        <v>3351</v>
      </c>
      <c r="BF33" s="1376" t="s">
        <v>959</v>
      </c>
      <c r="BG33" s="1376" t="s">
        <v>960</v>
      </c>
      <c r="BH33" s="1478">
        <v>0.003209953703703704</v>
      </c>
      <c r="BJ33" s="647" t="s">
        <v>3349</v>
      </c>
      <c r="BK33" s="229" t="s">
        <v>1074</v>
      </c>
      <c r="BL33" s="1493">
        <v>21</v>
      </c>
      <c r="BM33" s="1491" t="s">
        <v>1327</v>
      </c>
      <c r="BN33" s="1491" t="s">
        <v>1339</v>
      </c>
      <c r="BO33" s="1496" t="s">
        <v>1346</v>
      </c>
      <c r="BP33" s="1496" t="s">
        <v>1352</v>
      </c>
      <c r="BQ33" s="231" t="s">
        <v>1086</v>
      </c>
      <c r="BR33" s="1491" t="s">
        <v>1034</v>
      </c>
      <c r="BS33" s="1491" t="s">
        <v>1203</v>
      </c>
      <c r="BT33" s="1491" t="s">
        <v>1226</v>
      </c>
      <c r="BU33" s="1491" t="s">
        <v>1830</v>
      </c>
      <c r="BV33" s="1491" t="s">
        <v>1204</v>
      </c>
      <c r="BW33" s="1491" t="s">
        <v>1831</v>
      </c>
      <c r="BX33" s="231" t="s">
        <v>1095</v>
      </c>
      <c r="BY33" s="1634" t="s">
        <v>1108</v>
      </c>
      <c r="BZ33" s="1550"/>
    </row>
    <row r="34" spans="1:78" ht="12.75">
      <c r="A34" s="715" t="s">
        <v>3352</v>
      </c>
      <c r="B34" s="1040" t="s">
        <v>2777</v>
      </c>
      <c r="C34" s="1323">
        <v>41</v>
      </c>
      <c r="D34" s="1040" t="s">
        <v>2778</v>
      </c>
      <c r="E34" s="1319" t="s">
        <v>681</v>
      </c>
      <c r="F34" s="814"/>
      <c r="G34" s="59"/>
      <c r="H34" s="59"/>
      <c r="I34" s="60"/>
      <c r="J34" s="1300"/>
      <c r="K34" s="59"/>
      <c r="V34" s="64"/>
      <c r="W34" s="715" t="s">
        <v>3352</v>
      </c>
      <c r="X34" s="1369" t="s">
        <v>261</v>
      </c>
      <c r="Y34" s="1323">
        <v>34</v>
      </c>
      <c r="Z34" s="1425" t="s">
        <v>3140</v>
      </c>
      <c r="AA34" s="1434">
        <v>0.0012722222222222223</v>
      </c>
      <c r="AB34" s="1434">
        <f t="shared" si="2"/>
        <v>0.002872800925925926</v>
      </c>
      <c r="AC34" s="1370" t="s">
        <v>787</v>
      </c>
      <c r="AD34" s="814"/>
      <c r="AE34" s="1407" t="s">
        <v>3346</v>
      </c>
      <c r="AF34" s="1372" t="s">
        <v>3126</v>
      </c>
      <c r="AG34" s="1236" t="s">
        <v>464</v>
      </c>
      <c r="AH34" s="232"/>
      <c r="AI34" s="1395">
        <v>100</v>
      </c>
      <c r="AJ34" s="1395">
        <v>103</v>
      </c>
      <c r="AK34" s="1395"/>
      <c r="AL34" s="1395">
        <v>184</v>
      </c>
      <c r="AM34" s="1408">
        <f>SUM(AH34:AL34)</f>
        <v>387</v>
      </c>
      <c r="BE34" s="1383" t="s">
        <v>3352</v>
      </c>
      <c r="BF34" s="1376" t="s">
        <v>961</v>
      </c>
      <c r="BG34" s="1376" t="s">
        <v>940</v>
      </c>
      <c r="BH34" s="1478">
        <v>0.003216435185185185</v>
      </c>
      <c r="BJ34" s="647" t="s">
        <v>3327</v>
      </c>
      <c r="BK34" s="229" t="s">
        <v>1075</v>
      </c>
      <c r="BL34" s="1493">
        <v>12</v>
      </c>
      <c r="BM34" s="1491" t="s">
        <v>1328</v>
      </c>
      <c r="BN34" s="1491" t="s">
        <v>1340</v>
      </c>
      <c r="BO34" s="1496" t="s">
        <v>1087</v>
      </c>
      <c r="BP34" s="1496" t="s">
        <v>1279</v>
      </c>
      <c r="BQ34" s="231" t="s">
        <v>1087</v>
      </c>
      <c r="BR34" s="1491" t="s">
        <v>1834</v>
      </c>
      <c r="BS34" s="1491" t="s">
        <v>1225</v>
      </c>
      <c r="BT34" s="1491" t="s">
        <v>1831</v>
      </c>
      <c r="BU34" s="1491" t="s">
        <v>1832</v>
      </c>
      <c r="BV34" s="1491" t="s">
        <v>1829</v>
      </c>
      <c r="BW34" s="1491" t="s">
        <v>1056</v>
      </c>
      <c r="BX34" s="231" t="s">
        <v>1096</v>
      </c>
      <c r="BY34" s="1634" t="s">
        <v>1109</v>
      </c>
      <c r="BZ34" s="1550"/>
    </row>
    <row r="35" spans="1:78" ht="12.75">
      <c r="A35" s="715" t="s">
        <v>3353</v>
      </c>
      <c r="B35" s="1040" t="s">
        <v>2508</v>
      </c>
      <c r="C35" s="1323">
        <v>12</v>
      </c>
      <c r="D35" s="1040" t="s">
        <v>2515</v>
      </c>
      <c r="E35" s="1319" t="s">
        <v>682</v>
      </c>
      <c r="F35" s="814"/>
      <c r="G35" s="59"/>
      <c r="H35" s="59"/>
      <c r="I35" s="60"/>
      <c r="J35" s="1300"/>
      <c r="K35" s="59"/>
      <c r="V35" s="64"/>
      <c r="W35" s="715" t="s">
        <v>3353</v>
      </c>
      <c r="X35" s="1369" t="s">
        <v>825</v>
      </c>
      <c r="Y35" s="1323">
        <v>14</v>
      </c>
      <c r="Z35" s="1423" t="s">
        <v>841</v>
      </c>
      <c r="AA35" s="1435">
        <v>0.0011111111111111111</v>
      </c>
      <c r="AB35" s="1434">
        <f t="shared" si="2"/>
        <v>0.0030516203703703703</v>
      </c>
      <c r="AC35" s="1370" t="s">
        <v>824</v>
      </c>
      <c r="AD35" s="1"/>
      <c r="AE35" s="1407" t="s">
        <v>3349</v>
      </c>
      <c r="AF35" s="1236" t="s">
        <v>2508</v>
      </c>
      <c r="AG35" s="1236" t="s">
        <v>2515</v>
      </c>
      <c r="AH35" s="232"/>
      <c r="AI35" s="1395"/>
      <c r="AJ35" s="1395">
        <v>99</v>
      </c>
      <c r="AK35" s="1395">
        <v>93</v>
      </c>
      <c r="AL35" s="1395">
        <v>188</v>
      </c>
      <c r="AM35" s="1408">
        <f>SUM(AH35:AL35)</f>
        <v>380</v>
      </c>
      <c r="AO35" s="142"/>
      <c r="AP35" s="1442"/>
      <c r="AQ35" s="342"/>
      <c r="AR35" s="342"/>
      <c r="AS35" s="342"/>
      <c r="AU35" s="1148"/>
      <c r="BE35" s="1383" t="s">
        <v>3353</v>
      </c>
      <c r="BF35" s="1376" t="s">
        <v>962</v>
      </c>
      <c r="BG35" s="1376" t="s">
        <v>952</v>
      </c>
      <c r="BH35" s="1478">
        <v>0.003221990740740741</v>
      </c>
      <c r="BJ35" s="647" t="s">
        <v>3350</v>
      </c>
      <c r="BK35" s="229" t="s">
        <v>218</v>
      </c>
      <c r="BL35" s="1493">
        <v>24</v>
      </c>
      <c r="BM35" s="1491" t="s">
        <v>1329</v>
      </c>
      <c r="BN35" s="1491" t="s">
        <v>1341</v>
      </c>
      <c r="BO35" s="1496" t="s">
        <v>1088</v>
      </c>
      <c r="BP35" s="1496" t="s">
        <v>1279</v>
      </c>
      <c r="BQ35" s="231" t="s">
        <v>1088</v>
      </c>
      <c r="BR35" s="1491" t="s">
        <v>1353</v>
      </c>
      <c r="BS35" s="1491" t="s">
        <v>1831</v>
      </c>
      <c r="BT35" s="1491" t="s">
        <v>1204</v>
      </c>
      <c r="BU35" s="1491" t="s">
        <v>1226</v>
      </c>
      <c r="BV35" s="1491" t="s">
        <v>1225</v>
      </c>
      <c r="BW35" s="1491" t="s">
        <v>1834</v>
      </c>
      <c r="BX35" s="231" t="s">
        <v>1097</v>
      </c>
      <c r="BY35" s="1634" t="s">
        <v>1110</v>
      </c>
      <c r="BZ35" s="1550"/>
    </row>
    <row r="36" spans="1:78" ht="12.75">
      <c r="A36" s="715" t="s">
        <v>3354</v>
      </c>
      <c r="B36" s="1040" t="s">
        <v>2789</v>
      </c>
      <c r="C36" s="1323">
        <v>44</v>
      </c>
      <c r="D36" s="1040" t="s">
        <v>2790</v>
      </c>
      <c r="E36" s="1319" t="s">
        <v>683</v>
      </c>
      <c r="F36" s="814"/>
      <c r="G36" s="59"/>
      <c r="H36" s="59"/>
      <c r="I36" s="60"/>
      <c r="J36" s="1300"/>
      <c r="K36" s="59"/>
      <c r="V36" s="64"/>
      <c r="W36" s="715" t="s">
        <v>3354</v>
      </c>
      <c r="X36" s="1369" t="s">
        <v>449</v>
      </c>
      <c r="Y36" s="1323">
        <v>68</v>
      </c>
      <c r="Z36" s="1414" t="s">
        <v>2825</v>
      </c>
      <c r="AA36" s="1434">
        <v>0.0012480324074074073</v>
      </c>
      <c r="AB36" s="1434">
        <f t="shared" si="2"/>
        <v>0.0029796296296296294</v>
      </c>
      <c r="AC36" s="1370" t="s">
        <v>770</v>
      </c>
      <c r="AD36" s="147"/>
      <c r="AE36" s="1407" t="s">
        <v>3327</v>
      </c>
      <c r="AF36" s="306" t="s">
        <v>2772</v>
      </c>
      <c r="AG36" s="1374" t="s">
        <v>2773</v>
      </c>
      <c r="AH36" s="1396">
        <v>93</v>
      </c>
      <c r="AI36" s="1395"/>
      <c r="AJ36" s="1395">
        <v>107</v>
      </c>
      <c r="AK36" s="1395">
        <v>101</v>
      </c>
      <c r="AL36" s="1395">
        <v>170</v>
      </c>
      <c r="AM36" s="1408">
        <f>SUM(AH36:AL36)-LARGE(AH36:AL36,4)</f>
        <v>378</v>
      </c>
      <c r="AO36" s="673"/>
      <c r="AP36" s="1451"/>
      <c r="AQ36" s="674"/>
      <c r="AR36" s="674"/>
      <c r="AS36" s="674"/>
      <c r="AU36" s="1148"/>
      <c r="BE36" s="1383" t="s">
        <v>3354</v>
      </c>
      <c r="BF36" s="1376" t="s">
        <v>963</v>
      </c>
      <c r="BG36" s="1376" t="s">
        <v>884</v>
      </c>
      <c r="BH36" s="1478">
        <v>0.003252083333333333</v>
      </c>
      <c r="BJ36" s="647" t="s">
        <v>3351</v>
      </c>
      <c r="BK36" s="229" t="s">
        <v>1076</v>
      </c>
      <c r="BL36" s="408">
        <v>32</v>
      </c>
      <c r="BM36" s="1496" t="s">
        <v>1330</v>
      </c>
      <c r="BN36" s="1496" t="s">
        <v>1342</v>
      </c>
      <c r="BO36" s="1496" t="s">
        <v>1347</v>
      </c>
      <c r="BP36" s="1496" t="s">
        <v>1276</v>
      </c>
      <c r="BQ36" s="231" t="s">
        <v>1089</v>
      </c>
      <c r="BR36" s="1496" t="s">
        <v>1353</v>
      </c>
      <c r="BS36" s="1496" t="s">
        <v>1830</v>
      </c>
      <c r="BT36" s="1496" t="s">
        <v>1831</v>
      </c>
      <c r="BU36" s="1496" t="s">
        <v>1032</v>
      </c>
      <c r="BV36" s="1496" t="s">
        <v>1203</v>
      </c>
      <c r="BW36" s="1496" t="s">
        <v>1831</v>
      </c>
      <c r="BX36" s="231" t="s">
        <v>1098</v>
      </c>
      <c r="BY36" s="1634" t="s">
        <v>1111</v>
      </c>
      <c r="BZ36" s="1550"/>
    </row>
    <row r="37" spans="1:78" ht="12.75">
      <c r="A37" s="715" t="s">
        <v>3355</v>
      </c>
      <c r="B37" s="1040" t="s">
        <v>283</v>
      </c>
      <c r="C37" s="1323">
        <v>22</v>
      </c>
      <c r="D37" s="1040" t="s">
        <v>673</v>
      </c>
      <c r="E37" s="1319" t="s">
        <v>684</v>
      </c>
      <c r="F37" s="814"/>
      <c r="G37" s="59"/>
      <c r="H37" s="59"/>
      <c r="I37" s="60"/>
      <c r="J37" s="1300"/>
      <c r="K37" s="59"/>
      <c r="V37" s="64"/>
      <c r="W37" s="715" t="s">
        <v>3355</v>
      </c>
      <c r="X37" s="1369" t="s">
        <v>2752</v>
      </c>
      <c r="Y37" s="1323">
        <v>59</v>
      </c>
      <c r="Z37" s="1426" t="s">
        <v>2753</v>
      </c>
      <c r="AA37" s="1434">
        <v>0.0014881944444444441</v>
      </c>
      <c r="AB37" s="1434">
        <f t="shared" si="2"/>
        <v>0.002807060185185186</v>
      </c>
      <c r="AC37" s="1370" t="s">
        <v>762</v>
      </c>
      <c r="AD37" s="147"/>
      <c r="AE37" s="1407" t="s">
        <v>3350</v>
      </c>
      <c r="AF37" s="890" t="s">
        <v>2777</v>
      </c>
      <c r="AG37" s="1060" t="s">
        <v>2778</v>
      </c>
      <c r="AH37" s="1396">
        <v>91</v>
      </c>
      <c r="AI37" s="1395">
        <v>103</v>
      </c>
      <c r="AJ37" s="1395"/>
      <c r="AK37" s="1395">
        <v>94</v>
      </c>
      <c r="AL37" s="1395">
        <v>176</v>
      </c>
      <c r="AM37" s="1408">
        <f>SUM(AH37:AL37)-LARGE(AH37:AL37,4)</f>
        <v>373</v>
      </c>
      <c r="AO37" s="142"/>
      <c r="AP37" s="1442"/>
      <c r="AQ37" s="342"/>
      <c r="AR37" s="342"/>
      <c r="AS37" s="342"/>
      <c r="AU37" s="1148"/>
      <c r="BE37" s="1383" t="s">
        <v>3355</v>
      </c>
      <c r="BF37" s="1376" t="s">
        <v>964</v>
      </c>
      <c r="BG37" s="1376" t="s">
        <v>884</v>
      </c>
      <c r="BH37" s="1478">
        <v>0.0032778935185185185</v>
      </c>
      <c r="BJ37" s="647" t="s">
        <v>3352</v>
      </c>
      <c r="BK37" s="229" t="s">
        <v>1112</v>
      </c>
      <c r="BL37" s="1493">
        <v>26</v>
      </c>
      <c r="BM37" s="1491" t="s">
        <v>1354</v>
      </c>
      <c r="BN37" s="1491" t="s">
        <v>1357</v>
      </c>
      <c r="BO37" s="1496" t="s">
        <v>1113</v>
      </c>
      <c r="BP37" s="1491" t="s">
        <v>1279</v>
      </c>
      <c r="BQ37" s="231" t="s">
        <v>1113</v>
      </c>
      <c r="BR37" s="1491" t="s">
        <v>1032</v>
      </c>
      <c r="BS37" s="1491" t="s">
        <v>1225</v>
      </c>
      <c r="BT37" s="1491" t="s">
        <v>1834</v>
      </c>
      <c r="BU37" s="1491" t="s">
        <v>1032</v>
      </c>
      <c r="BV37" s="1491" t="s">
        <v>1203</v>
      </c>
      <c r="BW37" s="1491" t="s">
        <v>1226</v>
      </c>
      <c r="BX37" s="231" t="s">
        <v>1116</v>
      </c>
      <c r="BY37" s="1634" t="s">
        <v>1119</v>
      </c>
      <c r="BZ37" s="1550"/>
    </row>
    <row r="38" spans="1:78" ht="12.75">
      <c r="A38" s="715" t="s">
        <v>3356</v>
      </c>
      <c r="B38" s="1040" t="s">
        <v>685</v>
      </c>
      <c r="C38" s="1323">
        <v>11</v>
      </c>
      <c r="D38" s="1040" t="s">
        <v>686</v>
      </c>
      <c r="E38" s="1319" t="s">
        <v>687</v>
      </c>
      <c r="F38" s="814"/>
      <c r="G38" s="59"/>
      <c r="H38" s="59"/>
      <c r="I38" s="60"/>
      <c r="J38" s="1300"/>
      <c r="K38" s="59"/>
      <c r="T38" s="102"/>
      <c r="U38" s="103"/>
      <c r="V38" s="64"/>
      <c r="W38" s="715" t="s">
        <v>3356</v>
      </c>
      <c r="X38" s="1369" t="s">
        <v>2728</v>
      </c>
      <c r="Y38" s="1323">
        <v>60</v>
      </c>
      <c r="Z38" s="1425" t="s">
        <v>2825</v>
      </c>
      <c r="AA38" s="1434">
        <v>0.0013346064814814815</v>
      </c>
      <c r="AB38" s="1434">
        <f t="shared" si="2"/>
        <v>0.0029861111111111113</v>
      </c>
      <c r="AC38" s="1370" t="s">
        <v>763</v>
      </c>
      <c r="AD38" s="147"/>
      <c r="AE38" s="1407" t="s">
        <v>3351</v>
      </c>
      <c r="AF38" s="1236" t="s">
        <v>463</v>
      </c>
      <c r="AG38" s="1236" t="s">
        <v>464</v>
      </c>
      <c r="AH38" s="232"/>
      <c r="AI38" s="1395">
        <v>99</v>
      </c>
      <c r="AJ38" s="1395">
        <v>102</v>
      </c>
      <c r="AK38" s="1395"/>
      <c r="AL38" s="1395">
        <v>172</v>
      </c>
      <c r="AM38" s="1408">
        <f>SUM(AH38:AL38)</f>
        <v>373</v>
      </c>
      <c r="AO38" s="142"/>
      <c r="AP38" s="1442"/>
      <c r="AQ38" s="342"/>
      <c r="AR38" s="342"/>
      <c r="AS38" s="342"/>
      <c r="AU38" s="1148"/>
      <c r="BE38" s="1383" t="s">
        <v>3356</v>
      </c>
      <c r="BF38" s="1376" t="s">
        <v>965</v>
      </c>
      <c r="BG38" s="1376" t="s">
        <v>966</v>
      </c>
      <c r="BH38" s="1478">
        <v>0.003310763888888889</v>
      </c>
      <c r="BJ38" s="647" t="s">
        <v>3353</v>
      </c>
      <c r="BK38" s="229" t="s">
        <v>207</v>
      </c>
      <c r="BL38" s="408">
        <v>2</v>
      </c>
      <c r="BM38" s="1496" t="s">
        <v>1355</v>
      </c>
      <c r="BN38" s="1496" t="s">
        <v>1358</v>
      </c>
      <c r="BO38" s="1496" t="s">
        <v>1114</v>
      </c>
      <c r="BP38" s="1496" t="s">
        <v>1279</v>
      </c>
      <c r="BQ38" s="231" t="s">
        <v>1114</v>
      </c>
      <c r="BR38" s="1496" t="s">
        <v>1034</v>
      </c>
      <c r="BS38" s="1496" t="s">
        <v>1832</v>
      </c>
      <c r="BT38" s="1496" t="s">
        <v>1831</v>
      </c>
      <c r="BU38" s="1496" t="s">
        <v>1032</v>
      </c>
      <c r="BV38" s="1496" t="s">
        <v>1833</v>
      </c>
      <c r="BW38" s="1496" t="s">
        <v>1834</v>
      </c>
      <c r="BX38" s="231" t="s">
        <v>1117</v>
      </c>
      <c r="BY38" s="1634" t="s">
        <v>1120</v>
      </c>
      <c r="BZ38" s="1550"/>
    </row>
    <row r="39" spans="1:78" ht="13.5" thickBot="1">
      <c r="A39" s="715" t="s">
        <v>3357</v>
      </c>
      <c r="B39" s="1040" t="s">
        <v>2792</v>
      </c>
      <c r="C39" s="1323">
        <v>50</v>
      </c>
      <c r="D39" s="1040" t="s">
        <v>2761</v>
      </c>
      <c r="E39" s="1319" t="s">
        <v>688</v>
      </c>
      <c r="F39" s="814"/>
      <c r="G39" s="59"/>
      <c r="H39" s="59"/>
      <c r="I39" s="60"/>
      <c r="J39" s="1300"/>
      <c r="K39" s="59"/>
      <c r="V39" s="64"/>
      <c r="W39" s="715" t="s">
        <v>3357</v>
      </c>
      <c r="X39" s="1369" t="s">
        <v>2508</v>
      </c>
      <c r="Y39" s="1323">
        <v>40</v>
      </c>
      <c r="Z39" s="1418" t="s">
        <v>2515</v>
      </c>
      <c r="AA39" s="1434">
        <v>0.0014172453703703706</v>
      </c>
      <c r="AB39" s="1434">
        <f t="shared" si="2"/>
        <v>0.0029217592592592594</v>
      </c>
      <c r="AC39" s="1370" t="s">
        <v>792</v>
      </c>
      <c r="AD39" s="814"/>
      <c r="AE39" s="1407" t="s">
        <v>3352</v>
      </c>
      <c r="AF39" s="890" t="s">
        <v>2760</v>
      </c>
      <c r="AG39" s="1062" t="s">
        <v>2761</v>
      </c>
      <c r="AH39" s="1400">
        <v>98</v>
      </c>
      <c r="AI39" s="1396">
        <v>97</v>
      </c>
      <c r="AJ39" s="1395">
        <v>98</v>
      </c>
      <c r="AK39" s="1396">
        <v>95</v>
      </c>
      <c r="AL39" s="1395">
        <v>174</v>
      </c>
      <c r="AM39" s="1408">
        <f>SUM(AH39:AL39)-LARGE(AH39:AL39,4)-LARGE(AH39:AL39,5)</f>
        <v>370</v>
      </c>
      <c r="AO39" s="142"/>
      <c r="AP39" s="1442"/>
      <c r="AQ39" s="342"/>
      <c r="AR39" s="342"/>
      <c r="AS39" s="342"/>
      <c r="AU39" s="1148"/>
      <c r="BE39" s="1383" t="s">
        <v>3357</v>
      </c>
      <c r="BF39" s="1376" t="s">
        <v>67</v>
      </c>
      <c r="BG39" s="1376" t="s">
        <v>960</v>
      </c>
      <c r="BH39" s="1478">
        <v>0.0033200231481481483</v>
      </c>
      <c r="BJ39" s="687" t="s">
        <v>3354</v>
      </c>
      <c r="BK39" s="913" t="s">
        <v>221</v>
      </c>
      <c r="BL39" s="453">
        <v>6</v>
      </c>
      <c r="BM39" s="1497" t="s">
        <v>1356</v>
      </c>
      <c r="BN39" s="1497" t="s">
        <v>1359</v>
      </c>
      <c r="BO39" s="1497" t="s">
        <v>1360</v>
      </c>
      <c r="BP39" s="1497" t="s">
        <v>1361</v>
      </c>
      <c r="BQ39" s="1288" t="s">
        <v>1115</v>
      </c>
      <c r="BR39" s="1497" t="s">
        <v>1226</v>
      </c>
      <c r="BS39" s="1497" t="s">
        <v>1832</v>
      </c>
      <c r="BT39" s="1497" t="s">
        <v>1834</v>
      </c>
      <c r="BU39" s="1497" t="s">
        <v>1833</v>
      </c>
      <c r="BV39" s="1497" t="s">
        <v>1225</v>
      </c>
      <c r="BW39" s="1497" t="s">
        <v>1056</v>
      </c>
      <c r="BX39" s="1288" t="s">
        <v>1118</v>
      </c>
      <c r="BY39" s="1635" t="s">
        <v>1121</v>
      </c>
      <c r="BZ39" s="1551"/>
    </row>
    <row r="40" spans="1:78" ht="12.75" customHeight="1">
      <c r="A40" s="715" t="s">
        <v>3358</v>
      </c>
      <c r="B40" s="1040" t="s">
        <v>689</v>
      </c>
      <c r="C40" s="1323">
        <v>34</v>
      </c>
      <c r="D40" s="1040" t="s">
        <v>690</v>
      </c>
      <c r="E40" s="1319" t="s">
        <v>691</v>
      </c>
      <c r="F40" s="814"/>
      <c r="G40" s="59"/>
      <c r="H40" s="59"/>
      <c r="I40" s="60"/>
      <c r="J40" s="1300"/>
      <c r="K40" s="59"/>
      <c r="V40" s="64"/>
      <c r="W40" s="715" t="s">
        <v>3358</v>
      </c>
      <c r="X40" s="1369" t="s">
        <v>809</v>
      </c>
      <c r="Y40" s="1323">
        <v>1</v>
      </c>
      <c r="Z40" s="1423" t="s">
        <v>2714</v>
      </c>
      <c r="AA40" s="1434">
        <v>0.0014341435185185186</v>
      </c>
      <c r="AB40" s="1434">
        <f t="shared" si="2"/>
        <v>0.00291099537037037</v>
      </c>
      <c r="AC40" s="1370" t="s">
        <v>810</v>
      </c>
      <c r="AD40" s="147"/>
      <c r="AE40" s="1407" t="s">
        <v>3353</v>
      </c>
      <c r="AF40" s="890" t="s">
        <v>2500</v>
      </c>
      <c r="AG40" s="1062" t="s">
        <v>2459</v>
      </c>
      <c r="AH40" s="1400"/>
      <c r="AI40" s="232"/>
      <c r="AJ40" s="1395">
        <v>145</v>
      </c>
      <c r="AK40" s="1395"/>
      <c r="AL40" s="1395">
        <v>216</v>
      </c>
      <c r="AM40" s="1408">
        <f>SUM(AH40:AL40)</f>
        <v>361</v>
      </c>
      <c r="AO40" s="142"/>
      <c r="AP40" s="1442"/>
      <c r="AQ40" s="342"/>
      <c r="AR40" s="342"/>
      <c r="AS40" s="342"/>
      <c r="AU40" s="1148"/>
      <c r="BE40" s="1383" t="s">
        <v>3358</v>
      </c>
      <c r="BF40" s="1376" t="s">
        <v>444</v>
      </c>
      <c r="BG40" s="1376" t="s">
        <v>934</v>
      </c>
      <c r="BH40" s="1478">
        <v>0.0033481481481481483</v>
      </c>
      <c r="BJ40" s="1625" t="s">
        <v>1571</v>
      </c>
      <c r="BK40" s="1626"/>
      <c r="BL40" s="1630" t="s">
        <v>251</v>
      </c>
      <c r="BM40" s="1632" t="s">
        <v>1238</v>
      </c>
      <c r="BN40" s="1632" t="s">
        <v>1239</v>
      </c>
      <c r="BO40" s="1632" t="s">
        <v>1240</v>
      </c>
      <c r="BP40" s="1632" t="s">
        <v>1241</v>
      </c>
      <c r="BQ40" s="1632" t="s">
        <v>1242</v>
      </c>
      <c r="BR40" s="1618" t="s">
        <v>1243</v>
      </c>
      <c r="BS40" s="1618" t="s">
        <v>1244</v>
      </c>
      <c r="BT40" s="1618" t="s">
        <v>1671</v>
      </c>
      <c r="BU40" s="1621" t="s">
        <v>1245</v>
      </c>
      <c r="BV40" s="1621" t="s">
        <v>1246</v>
      </c>
      <c r="BW40" s="1621" t="s">
        <v>1247</v>
      </c>
      <c r="BX40" s="1621" t="s">
        <v>1248</v>
      </c>
      <c r="BY40" s="1632" t="s">
        <v>1249</v>
      </c>
      <c r="BZ40" s="1636"/>
    </row>
    <row r="41" spans="1:79" ht="12.75">
      <c r="A41" s="715" t="s">
        <v>3359</v>
      </c>
      <c r="B41" s="1040" t="s">
        <v>319</v>
      </c>
      <c r="C41" s="1323">
        <v>27</v>
      </c>
      <c r="D41" s="1040" t="s">
        <v>2787</v>
      </c>
      <c r="E41" s="1319" t="s">
        <v>692</v>
      </c>
      <c r="F41" s="814"/>
      <c r="G41" s="101"/>
      <c r="K41" s="1138"/>
      <c r="W41" s="715" t="s">
        <v>3359</v>
      </c>
      <c r="X41" s="1369" t="s">
        <v>3126</v>
      </c>
      <c r="Y41" s="1323">
        <v>43</v>
      </c>
      <c r="Z41" s="1418" t="s">
        <v>464</v>
      </c>
      <c r="AA41" s="1434">
        <v>0.0014299768518518518</v>
      </c>
      <c r="AB41" s="1434">
        <f t="shared" si="2"/>
        <v>0.0029172453703703704</v>
      </c>
      <c r="AC41" s="1370" t="s">
        <v>795</v>
      </c>
      <c r="AD41" s="814"/>
      <c r="AE41" s="1407" t="s">
        <v>3354</v>
      </c>
      <c r="AF41" s="1372" t="s">
        <v>452</v>
      </c>
      <c r="AG41" s="1372" t="s">
        <v>453</v>
      </c>
      <c r="AH41" s="232"/>
      <c r="AI41" s="1395">
        <v>119</v>
      </c>
      <c r="AJ41" s="1395"/>
      <c r="AK41" s="1395"/>
      <c r="AL41" s="1395">
        <v>232</v>
      </c>
      <c r="AM41" s="1408">
        <f>SUM(AH41:AL41)</f>
        <v>351</v>
      </c>
      <c r="AO41" s="142"/>
      <c r="AP41" s="1442"/>
      <c r="AQ41" s="342"/>
      <c r="AR41" s="342"/>
      <c r="AS41" s="342"/>
      <c r="AU41" s="1148"/>
      <c r="BE41" s="1383" t="s">
        <v>3359</v>
      </c>
      <c r="BF41" s="1376" t="s">
        <v>2711</v>
      </c>
      <c r="BG41" s="1376" t="s">
        <v>942</v>
      </c>
      <c r="BH41" s="1478">
        <v>0.003352199074074074</v>
      </c>
      <c r="BJ41" s="1627"/>
      <c r="BK41" s="1628"/>
      <c r="BL41" s="1631"/>
      <c r="BM41" s="1633"/>
      <c r="BN41" s="1633"/>
      <c r="BO41" s="1633"/>
      <c r="BP41" s="1633"/>
      <c r="BQ41" s="1633"/>
      <c r="BR41" s="1619"/>
      <c r="BS41" s="1654"/>
      <c r="BT41" s="1619"/>
      <c r="BU41" s="1622"/>
      <c r="BV41" s="1622"/>
      <c r="BW41" s="1622"/>
      <c r="BX41" s="1624"/>
      <c r="BY41" s="1631"/>
      <c r="BZ41" s="1637"/>
      <c r="CA41" s="388"/>
    </row>
    <row r="42" spans="1:79" ht="12.75">
      <c r="A42" s="715" t="s">
        <v>3360</v>
      </c>
      <c r="B42" s="1040" t="s">
        <v>693</v>
      </c>
      <c r="C42" s="1323">
        <v>20</v>
      </c>
      <c r="D42" s="1040" t="s">
        <v>694</v>
      </c>
      <c r="E42" s="1319" t="s">
        <v>695</v>
      </c>
      <c r="F42" s="814"/>
      <c r="G42" s="101"/>
      <c r="K42" s="1138"/>
      <c r="W42" s="715" t="s">
        <v>3360</v>
      </c>
      <c r="X42" s="1369" t="s">
        <v>292</v>
      </c>
      <c r="Y42" s="1323">
        <v>28</v>
      </c>
      <c r="Z42" s="1420" t="s">
        <v>673</v>
      </c>
      <c r="AA42" s="1434">
        <v>0.0014164351851851853</v>
      </c>
      <c r="AB42" s="1434">
        <f t="shared" si="2"/>
        <v>0.002971412037037037</v>
      </c>
      <c r="AC42" s="1370" t="s">
        <v>781</v>
      </c>
      <c r="AD42" s="814"/>
      <c r="AE42" s="1407" t="s">
        <v>3355</v>
      </c>
      <c r="AF42" s="890" t="s">
        <v>3128</v>
      </c>
      <c r="AG42" s="1061" t="s">
        <v>2761</v>
      </c>
      <c r="AH42" s="1395"/>
      <c r="AI42" s="1395">
        <v>92</v>
      </c>
      <c r="AJ42" s="1395">
        <v>101</v>
      </c>
      <c r="AK42" s="1395"/>
      <c r="AL42" s="1395">
        <v>156</v>
      </c>
      <c r="AM42" s="1408">
        <f>SUM(AH42:AL42)</f>
        <v>349</v>
      </c>
      <c r="AO42" s="142"/>
      <c r="AP42" s="1442"/>
      <c r="AQ42" s="342"/>
      <c r="AR42" s="342"/>
      <c r="AS42" s="342"/>
      <c r="AU42" s="1148"/>
      <c r="BE42" s="1383" t="s">
        <v>3360</v>
      </c>
      <c r="BF42" s="1376" t="s">
        <v>967</v>
      </c>
      <c r="BG42" s="1376" t="s">
        <v>932</v>
      </c>
      <c r="BH42" s="1478">
        <v>0.003361342592592593</v>
      </c>
      <c r="BJ42" s="1627"/>
      <c r="BK42" s="1628"/>
      <c r="BL42" s="1631"/>
      <c r="BM42" s="1633"/>
      <c r="BN42" s="1633"/>
      <c r="BO42" s="1633"/>
      <c r="BP42" s="1633"/>
      <c r="BQ42" s="1633"/>
      <c r="BR42" s="1619"/>
      <c r="BS42" s="1654"/>
      <c r="BT42" s="1619"/>
      <c r="BU42" s="1622"/>
      <c r="BV42" s="1622"/>
      <c r="BW42" s="1622"/>
      <c r="BX42" s="1624"/>
      <c r="BY42" s="1631"/>
      <c r="BZ42" s="1637"/>
      <c r="CA42" s="388"/>
    </row>
    <row r="43" spans="1:79" ht="12.75" customHeight="1">
      <c r="A43" s="715" t="s">
        <v>3361</v>
      </c>
      <c r="B43" s="1040" t="s">
        <v>367</v>
      </c>
      <c r="C43" s="1323">
        <v>5</v>
      </c>
      <c r="D43" s="1040" t="s">
        <v>2780</v>
      </c>
      <c r="E43" s="1319" t="s">
        <v>696</v>
      </c>
      <c r="F43" s="213"/>
      <c r="G43" s="101"/>
      <c r="K43" s="1138"/>
      <c r="W43" s="715" t="s">
        <v>3361</v>
      </c>
      <c r="X43" s="1369" t="s">
        <v>2503</v>
      </c>
      <c r="Y43" s="1323">
        <v>33</v>
      </c>
      <c r="Z43" s="1423" t="s">
        <v>2462</v>
      </c>
      <c r="AA43" s="1434">
        <v>0.0013187499999999998</v>
      </c>
      <c r="AB43" s="1434">
        <f t="shared" si="2"/>
        <v>0.0030806712962962966</v>
      </c>
      <c r="AC43" s="1370" t="s">
        <v>786</v>
      </c>
      <c r="AD43" s="814"/>
      <c r="AE43" s="1407" t="s">
        <v>3356</v>
      </c>
      <c r="AF43" s="1236" t="s">
        <v>367</v>
      </c>
      <c r="AG43" s="1236" t="s">
        <v>2780</v>
      </c>
      <c r="AH43" s="1396">
        <v>90</v>
      </c>
      <c r="AI43" s="1395">
        <v>95</v>
      </c>
      <c r="AJ43" s="1395">
        <v>100</v>
      </c>
      <c r="AK43" s="1396">
        <v>85</v>
      </c>
      <c r="AL43" s="1395">
        <v>152</v>
      </c>
      <c r="AM43" s="1408">
        <f>SUM(AH43:AL43)-LARGE(AH43:AL43,4)-LARGE(AH43:AL43,5)</f>
        <v>347</v>
      </c>
      <c r="AO43" s="142"/>
      <c r="AP43" s="1442"/>
      <c r="AQ43" s="342"/>
      <c r="AR43" s="342"/>
      <c r="AS43" s="342"/>
      <c r="AU43" s="1148"/>
      <c r="BE43" s="1383" t="s">
        <v>3361</v>
      </c>
      <c r="BF43" s="1376" t="s">
        <v>968</v>
      </c>
      <c r="BG43" s="1376" t="s">
        <v>884</v>
      </c>
      <c r="BH43" s="1478">
        <v>0.0033777777777777777</v>
      </c>
      <c r="BJ43" s="1627"/>
      <c r="BK43" s="1628"/>
      <c r="BL43" s="1631"/>
      <c r="BM43" s="1639"/>
      <c r="BN43" s="1639"/>
      <c r="BO43" s="1639"/>
      <c r="BP43" s="1639"/>
      <c r="BQ43" s="1639"/>
      <c r="BR43" s="1639"/>
      <c r="BS43" s="1654"/>
      <c r="BT43" s="1639"/>
      <c r="BU43" s="1639"/>
      <c r="BV43" s="1654"/>
      <c r="BW43" s="1639"/>
      <c r="BX43" s="1631"/>
      <c r="BY43" s="1631"/>
      <c r="BZ43" s="1637"/>
      <c r="CA43" s="388"/>
    </row>
    <row r="44" spans="1:79" ht="12.75">
      <c r="A44" s="715" t="s">
        <v>3362</v>
      </c>
      <c r="B44" s="1040" t="s">
        <v>697</v>
      </c>
      <c r="C44" s="1323">
        <v>36</v>
      </c>
      <c r="D44" s="1040" t="s">
        <v>698</v>
      </c>
      <c r="E44" s="1319" t="s">
        <v>699</v>
      </c>
      <c r="F44" s="213"/>
      <c r="K44" s="1138"/>
      <c r="W44" s="715" t="s">
        <v>3362</v>
      </c>
      <c r="X44" s="1369" t="s">
        <v>669</v>
      </c>
      <c r="Y44" s="1323">
        <v>29</v>
      </c>
      <c r="Z44" s="1420" t="s">
        <v>666</v>
      </c>
      <c r="AA44" s="1434">
        <v>0.0015434027777777779</v>
      </c>
      <c r="AB44" s="1434">
        <f t="shared" si="2"/>
        <v>0.0028839120370370373</v>
      </c>
      <c r="AC44" s="1370" t="s">
        <v>782</v>
      </c>
      <c r="AD44" s="814"/>
      <c r="AE44" s="1407" t="s">
        <v>3357</v>
      </c>
      <c r="AF44" s="1373" t="s">
        <v>2792</v>
      </c>
      <c r="AG44" s="1373" t="s">
        <v>2761</v>
      </c>
      <c r="AH44" s="1402">
        <v>84</v>
      </c>
      <c r="AI44" s="232"/>
      <c r="AJ44" s="1395">
        <v>91</v>
      </c>
      <c r="AK44" s="1395">
        <v>89</v>
      </c>
      <c r="AL44" s="1395">
        <v>158</v>
      </c>
      <c r="AM44" s="1408">
        <f>SUM(AH44:AL44)-LARGE(AH44:AL44,4)</f>
        <v>338</v>
      </c>
      <c r="AO44" s="142"/>
      <c r="AP44" s="1442"/>
      <c r="AQ44" s="342"/>
      <c r="AR44" s="342"/>
      <c r="AS44" s="342"/>
      <c r="AU44" s="1148"/>
      <c r="BE44" s="1383" t="s">
        <v>3362</v>
      </c>
      <c r="BF44" s="1376" t="s">
        <v>969</v>
      </c>
      <c r="BG44" s="1376" t="s">
        <v>970</v>
      </c>
      <c r="BH44" s="1478">
        <v>0.0033875</v>
      </c>
      <c r="BJ44" s="647" t="s">
        <v>3244</v>
      </c>
      <c r="BK44" s="229" t="s">
        <v>217</v>
      </c>
      <c r="BL44" s="1493">
        <v>2</v>
      </c>
      <c r="BM44" s="1491" t="s">
        <v>1362</v>
      </c>
      <c r="BN44" s="1491" t="s">
        <v>1367</v>
      </c>
      <c r="BO44" s="1494" t="s">
        <v>1381</v>
      </c>
      <c r="BP44" s="1496" t="s">
        <v>1387</v>
      </c>
      <c r="BQ44" s="231" t="s">
        <v>1123</v>
      </c>
      <c r="BR44" s="1491" t="s">
        <v>1832</v>
      </c>
      <c r="BS44" s="1491" t="s">
        <v>1202</v>
      </c>
      <c r="BT44" s="1494" t="s">
        <v>1202</v>
      </c>
      <c r="BU44" s="1491" t="s">
        <v>1202</v>
      </c>
      <c r="BV44" s="231" t="s">
        <v>1202</v>
      </c>
      <c r="BW44" s="231" t="s">
        <v>1202</v>
      </c>
      <c r="BX44" s="231" t="s">
        <v>1832</v>
      </c>
      <c r="BY44" s="1634" t="s">
        <v>1137</v>
      </c>
      <c r="BZ44" s="1550"/>
      <c r="CA44" s="388"/>
    </row>
    <row r="45" spans="1:79" ht="12.75">
      <c r="A45" s="715" t="s">
        <v>3363</v>
      </c>
      <c r="B45" s="1040" t="s">
        <v>2801</v>
      </c>
      <c r="C45" s="1323">
        <v>48</v>
      </c>
      <c r="D45" s="1040" t="s">
        <v>3137</v>
      </c>
      <c r="E45" s="1319" t="s">
        <v>700</v>
      </c>
      <c r="F45" s="814"/>
      <c r="K45" s="1138"/>
      <c r="W45" s="715" t="s">
        <v>3363</v>
      </c>
      <c r="X45" s="1369" t="s">
        <v>2777</v>
      </c>
      <c r="Y45" s="1323">
        <v>57</v>
      </c>
      <c r="Z45" s="1422" t="s">
        <v>2778</v>
      </c>
      <c r="AA45" s="1434">
        <v>0.0018425925925925927</v>
      </c>
      <c r="AB45" s="1434">
        <f t="shared" si="2"/>
        <v>0.0026607638888888887</v>
      </c>
      <c r="AC45" s="1370" t="s">
        <v>760</v>
      </c>
      <c r="AD45" s="814"/>
      <c r="AE45" s="1407" t="s">
        <v>3358</v>
      </c>
      <c r="AF45" s="1374" t="s">
        <v>319</v>
      </c>
      <c r="AG45" s="1374" t="s">
        <v>2787</v>
      </c>
      <c r="AH45" s="1396">
        <v>86</v>
      </c>
      <c r="AI45" s="1395">
        <v>93</v>
      </c>
      <c r="AJ45" s="1395">
        <v>97</v>
      </c>
      <c r="AK45" s="1396">
        <v>87</v>
      </c>
      <c r="AL45" s="1395">
        <v>146</v>
      </c>
      <c r="AM45" s="1408">
        <f>SUM(AH45:AL45)-LARGE(AH45:AL45,4)-LARGE(AH45:AL45,5)</f>
        <v>336</v>
      </c>
      <c r="AO45" s="142"/>
      <c r="AP45" s="1442"/>
      <c r="AQ45" s="342"/>
      <c r="AR45" s="342"/>
      <c r="AS45" s="342"/>
      <c r="AU45" s="1148"/>
      <c r="BE45" s="1383" t="s">
        <v>3363</v>
      </c>
      <c r="BF45" s="1376" t="s">
        <v>2718</v>
      </c>
      <c r="BG45" s="1376" t="s">
        <v>960</v>
      </c>
      <c r="BH45" s="1478">
        <v>0.0033994212962962962</v>
      </c>
      <c r="BJ45" s="647" t="s">
        <v>3248</v>
      </c>
      <c r="BK45" s="229" t="s">
        <v>196</v>
      </c>
      <c r="BL45" s="469">
        <v>26</v>
      </c>
      <c r="BM45" s="1494" t="s">
        <v>1363</v>
      </c>
      <c r="BN45" s="1494" t="s">
        <v>1368</v>
      </c>
      <c r="BO45" s="1494" t="s">
        <v>1124</v>
      </c>
      <c r="BP45" s="1496" t="s">
        <v>1279</v>
      </c>
      <c r="BQ45" s="231" t="s">
        <v>1124</v>
      </c>
      <c r="BR45" s="1494" t="s">
        <v>1832</v>
      </c>
      <c r="BS45" s="1494" t="s">
        <v>1202</v>
      </c>
      <c r="BT45" s="1494" t="s">
        <v>1202</v>
      </c>
      <c r="BU45" s="1494" t="s">
        <v>1202</v>
      </c>
      <c r="BV45" s="1494" t="s">
        <v>1829</v>
      </c>
      <c r="BW45" s="1494" t="s">
        <v>1202</v>
      </c>
      <c r="BX45" s="231" t="s">
        <v>1834</v>
      </c>
      <c r="BY45" s="1634" t="s">
        <v>1138</v>
      </c>
      <c r="BZ45" s="1550"/>
      <c r="CA45" s="388"/>
    </row>
    <row r="46" spans="1:79" ht="12.75">
      <c r="A46" s="715" t="s">
        <v>3364</v>
      </c>
      <c r="B46" s="1040" t="s">
        <v>2222</v>
      </c>
      <c r="C46" s="1323">
        <v>19</v>
      </c>
      <c r="D46" s="1040" t="s">
        <v>701</v>
      </c>
      <c r="E46" s="1319" t="s">
        <v>1682</v>
      </c>
      <c r="F46" s="814"/>
      <c r="K46" s="1138"/>
      <c r="W46" s="715" t="s">
        <v>3364</v>
      </c>
      <c r="X46" s="1369" t="s">
        <v>2760</v>
      </c>
      <c r="Y46" s="1323">
        <v>58</v>
      </c>
      <c r="Z46" s="1421" t="s">
        <v>2761</v>
      </c>
      <c r="AA46" s="1434">
        <v>0.0014414351851851854</v>
      </c>
      <c r="AB46" s="1434">
        <f t="shared" si="2"/>
        <v>0.0030988425925925923</v>
      </c>
      <c r="AC46" s="1370" t="s">
        <v>761</v>
      </c>
      <c r="AD46" s="814"/>
      <c r="AE46" s="1407" t="s">
        <v>3359</v>
      </c>
      <c r="AF46" s="1373" t="s">
        <v>2789</v>
      </c>
      <c r="AG46" s="1373" t="s">
        <v>2790</v>
      </c>
      <c r="AH46" s="1402">
        <v>85</v>
      </c>
      <c r="AI46" s="232">
        <v>89</v>
      </c>
      <c r="AJ46" s="1395"/>
      <c r="AK46" s="1395">
        <v>92</v>
      </c>
      <c r="AL46" s="1395">
        <v>150</v>
      </c>
      <c r="AM46" s="1408">
        <f>SUM(AH46:AL46)-LARGE(AH46:AL46,4)</f>
        <v>331</v>
      </c>
      <c r="AO46" s="142"/>
      <c r="AP46" s="1442"/>
      <c r="AQ46" s="342"/>
      <c r="AR46" s="342"/>
      <c r="AS46" s="342"/>
      <c r="AU46" s="1148"/>
      <c r="BE46" s="1383" t="s">
        <v>3364</v>
      </c>
      <c r="BF46" s="1376" t="s">
        <v>971</v>
      </c>
      <c r="BG46" s="1376" t="s">
        <v>957</v>
      </c>
      <c r="BH46" s="1478">
        <v>0.0034138888888888895</v>
      </c>
      <c r="BJ46" s="647" t="s">
        <v>3247</v>
      </c>
      <c r="BK46" s="229" t="s">
        <v>1577</v>
      </c>
      <c r="BL46" s="469">
        <v>22</v>
      </c>
      <c r="BM46" s="1494" t="s">
        <v>1320</v>
      </c>
      <c r="BN46" s="1494" t="s">
        <v>1369</v>
      </c>
      <c r="BO46" s="1494" t="s">
        <v>1197</v>
      </c>
      <c r="BP46" s="1496" t="s">
        <v>1388</v>
      </c>
      <c r="BQ46" s="231" t="s">
        <v>1125</v>
      </c>
      <c r="BR46" s="1494" t="s">
        <v>1834</v>
      </c>
      <c r="BS46" s="1494" t="s">
        <v>1202</v>
      </c>
      <c r="BT46" s="1494" t="s">
        <v>1202</v>
      </c>
      <c r="BU46" s="1494" t="s">
        <v>1202</v>
      </c>
      <c r="BV46" s="1494" t="s">
        <v>1829</v>
      </c>
      <c r="BW46" s="1494" t="s">
        <v>1202</v>
      </c>
      <c r="BX46" s="231" t="s">
        <v>1032</v>
      </c>
      <c r="BY46" s="1634" t="s">
        <v>1139</v>
      </c>
      <c r="BZ46" s="1550"/>
      <c r="CA46" s="388"/>
    </row>
    <row r="47" spans="1:79" ht="12.75">
      <c r="A47" s="715" t="s">
        <v>3378</v>
      </c>
      <c r="B47" s="1040" t="s">
        <v>702</v>
      </c>
      <c r="C47" s="1323">
        <v>23</v>
      </c>
      <c r="D47" s="1040" t="s">
        <v>698</v>
      </c>
      <c r="E47" s="1319" t="s">
        <v>1682</v>
      </c>
      <c r="F47" s="814"/>
      <c r="K47" s="1138"/>
      <c r="W47" s="715" t="s">
        <v>3378</v>
      </c>
      <c r="X47" s="1369" t="s">
        <v>2507</v>
      </c>
      <c r="Y47" s="1323">
        <v>42</v>
      </c>
      <c r="Z47" s="1418" t="s">
        <v>464</v>
      </c>
      <c r="AA47" s="1434">
        <v>0.001442824074074074</v>
      </c>
      <c r="AB47" s="1434">
        <f t="shared" si="2"/>
        <v>0.003119907407407407</v>
      </c>
      <c r="AC47" s="1370" t="s">
        <v>794</v>
      </c>
      <c r="AD47" s="814"/>
      <c r="AE47" s="1407" t="s">
        <v>3360</v>
      </c>
      <c r="AF47" s="367" t="s">
        <v>705</v>
      </c>
      <c r="AG47" s="367" t="s">
        <v>3134</v>
      </c>
      <c r="AH47" s="1395"/>
      <c r="AI47" s="1395"/>
      <c r="AJ47" s="1395"/>
      <c r="AK47" s="1395">
        <v>111</v>
      </c>
      <c r="AL47" s="1395">
        <v>214</v>
      </c>
      <c r="AM47" s="1408">
        <f>SUM(AH47:AL47)</f>
        <v>325</v>
      </c>
      <c r="AO47" s="142"/>
      <c r="AP47" s="1442"/>
      <c r="AQ47" s="342"/>
      <c r="AR47" s="342"/>
      <c r="AS47" s="342"/>
      <c r="AU47" s="1148"/>
      <c r="BE47" s="1383" t="s">
        <v>3378</v>
      </c>
      <c r="BF47" s="1376" t="s">
        <v>972</v>
      </c>
      <c r="BG47" s="1376" t="s">
        <v>939</v>
      </c>
      <c r="BH47" s="1478">
        <v>0.0034320601851851856</v>
      </c>
      <c r="BJ47" s="647" t="s">
        <v>3245</v>
      </c>
      <c r="BK47" s="229" t="s">
        <v>204</v>
      </c>
      <c r="BL47" s="469">
        <v>9</v>
      </c>
      <c r="BM47" s="1494" t="s">
        <v>1291</v>
      </c>
      <c r="BN47" s="1494" t="s">
        <v>1370</v>
      </c>
      <c r="BO47" s="1494" t="s">
        <v>1382</v>
      </c>
      <c r="BP47" s="1496" t="s">
        <v>1389</v>
      </c>
      <c r="BQ47" s="231" t="s">
        <v>1126</v>
      </c>
      <c r="BR47" s="1494" t="s">
        <v>1056</v>
      </c>
      <c r="BS47" s="1494" t="s">
        <v>1202</v>
      </c>
      <c r="BT47" s="1494" t="s">
        <v>1204</v>
      </c>
      <c r="BU47" s="1494" t="s">
        <v>1202</v>
      </c>
      <c r="BV47" s="1494" t="s">
        <v>1225</v>
      </c>
      <c r="BW47" s="1494" t="s">
        <v>1202</v>
      </c>
      <c r="BX47" s="231" t="s">
        <v>1090</v>
      </c>
      <c r="BY47" s="1634" t="s">
        <v>1140</v>
      </c>
      <c r="BZ47" s="1550"/>
      <c r="CA47" s="388"/>
    </row>
    <row r="48" spans="1:79" ht="12.75">
      <c r="A48" s="715" t="s">
        <v>3379</v>
      </c>
      <c r="B48" s="1040" t="s">
        <v>703</v>
      </c>
      <c r="C48" s="1323">
        <v>32</v>
      </c>
      <c r="D48" s="1040" t="s">
        <v>698</v>
      </c>
      <c r="E48" s="1319" t="s">
        <v>1682</v>
      </c>
      <c r="F48" s="814"/>
      <c r="K48" s="1138"/>
      <c r="W48" s="715" t="s">
        <v>3379</v>
      </c>
      <c r="X48" s="1369" t="s">
        <v>2772</v>
      </c>
      <c r="Y48" s="1323">
        <v>12</v>
      </c>
      <c r="Z48" s="1424" t="s">
        <v>2773</v>
      </c>
      <c r="AA48" s="1434">
        <v>0.0015019675925925927</v>
      </c>
      <c r="AB48" s="1434">
        <f t="shared" si="2"/>
        <v>0.0031627314814814808</v>
      </c>
      <c r="AC48" s="1370" t="s">
        <v>822</v>
      </c>
      <c r="AD48" s="1"/>
      <c r="AE48" s="1407" t="s">
        <v>3361</v>
      </c>
      <c r="AF48" s="410" t="s">
        <v>460</v>
      </c>
      <c r="AG48" s="1375" t="s">
        <v>453</v>
      </c>
      <c r="AH48" s="232"/>
      <c r="AI48" s="1395">
        <v>106</v>
      </c>
      <c r="AJ48" s="1395"/>
      <c r="AK48" s="1395"/>
      <c r="AL48" s="1395">
        <v>218</v>
      </c>
      <c r="AM48" s="1408">
        <f>SUM(AH48:AL48)</f>
        <v>324</v>
      </c>
      <c r="AO48" s="142"/>
      <c r="AP48" s="1442"/>
      <c r="AQ48" s="342"/>
      <c r="AR48" s="342"/>
      <c r="AS48" s="342"/>
      <c r="AU48" s="1148"/>
      <c r="BE48" s="1383" t="s">
        <v>3379</v>
      </c>
      <c r="BF48" s="1376" t="s">
        <v>973</v>
      </c>
      <c r="BG48" s="1376" t="s">
        <v>947</v>
      </c>
      <c r="BH48" s="1478">
        <v>0.003434375</v>
      </c>
      <c r="BJ48" s="647" t="s">
        <v>3253</v>
      </c>
      <c r="BK48" s="229" t="s">
        <v>210</v>
      </c>
      <c r="BL48" s="1493">
        <v>17</v>
      </c>
      <c r="BM48" s="1491" t="s">
        <v>1259</v>
      </c>
      <c r="BN48" s="1491" t="s">
        <v>1371</v>
      </c>
      <c r="BO48" s="1494" t="s">
        <v>1127</v>
      </c>
      <c r="BP48" s="1496" t="s">
        <v>1279</v>
      </c>
      <c r="BQ48" s="231" t="s">
        <v>1127</v>
      </c>
      <c r="BR48" s="1491" t="s">
        <v>1032</v>
      </c>
      <c r="BS48" s="1491" t="s">
        <v>1202</v>
      </c>
      <c r="BT48" s="1494" t="s">
        <v>1831</v>
      </c>
      <c r="BU48" s="1491" t="s">
        <v>1202</v>
      </c>
      <c r="BV48" s="231" t="s">
        <v>1202</v>
      </c>
      <c r="BW48" s="231" t="s">
        <v>1204</v>
      </c>
      <c r="BX48" s="231" t="s">
        <v>1058</v>
      </c>
      <c r="BY48" s="1634" t="s">
        <v>1141</v>
      </c>
      <c r="BZ48" s="1550"/>
      <c r="CA48" s="388"/>
    </row>
    <row r="49" spans="1:79" ht="13.5" thickBot="1">
      <c r="A49" s="718" t="s">
        <v>3380</v>
      </c>
      <c r="B49" s="1043" t="s">
        <v>704</v>
      </c>
      <c r="C49" s="1327">
        <v>51</v>
      </c>
      <c r="D49" s="1043" t="s">
        <v>2787</v>
      </c>
      <c r="E49" s="1320" t="s">
        <v>1682</v>
      </c>
      <c r="F49" s="814"/>
      <c r="W49" s="715" t="s">
        <v>3380</v>
      </c>
      <c r="X49" s="1369" t="s">
        <v>2501</v>
      </c>
      <c r="Y49" s="1323">
        <v>37</v>
      </c>
      <c r="Z49" s="1425" t="s">
        <v>2460</v>
      </c>
      <c r="AA49" s="1434">
        <v>0.001521990740740741</v>
      </c>
      <c r="AB49" s="1434">
        <f t="shared" si="2"/>
        <v>0.0031739583333333325</v>
      </c>
      <c r="AC49" s="1370" t="s">
        <v>789</v>
      </c>
      <c r="AD49" s="1"/>
      <c r="AE49" s="1407" t="s">
        <v>3362</v>
      </c>
      <c r="AF49" s="1372" t="s">
        <v>2801</v>
      </c>
      <c r="AG49" s="1374" t="s">
        <v>2753</v>
      </c>
      <c r="AH49" s="1396">
        <v>79</v>
      </c>
      <c r="AI49" s="1395">
        <v>86</v>
      </c>
      <c r="AJ49" s="1395">
        <v>92</v>
      </c>
      <c r="AK49" s="1396">
        <v>83</v>
      </c>
      <c r="AL49" s="1395">
        <v>140</v>
      </c>
      <c r="AM49" s="1408">
        <f>SUM(AH49:AL49)-LARGE(AH49:AL49,4)-LARGE(AH49:AL49,5)</f>
        <v>318</v>
      </c>
      <c r="AO49" s="142"/>
      <c r="AP49" s="1442"/>
      <c r="AQ49" s="1442"/>
      <c r="AR49" s="342"/>
      <c r="AS49" s="342"/>
      <c r="AU49" s="1148"/>
      <c r="BE49" s="1383" t="s">
        <v>3380</v>
      </c>
      <c r="BF49" s="1376" t="s">
        <v>253</v>
      </c>
      <c r="BG49" s="1376" t="s">
        <v>942</v>
      </c>
      <c r="BH49" s="1478">
        <v>0.0034554398148148144</v>
      </c>
      <c r="BJ49" s="647" t="s">
        <v>3250</v>
      </c>
      <c r="BK49" s="229" t="s">
        <v>2172</v>
      </c>
      <c r="BL49" s="469">
        <v>10</v>
      </c>
      <c r="BM49" s="1494" t="s">
        <v>1294</v>
      </c>
      <c r="BN49" s="1494" t="s">
        <v>1372</v>
      </c>
      <c r="BO49" s="1494" t="s">
        <v>1383</v>
      </c>
      <c r="BP49" s="1496" t="s">
        <v>1390</v>
      </c>
      <c r="BQ49" s="231" t="s">
        <v>1128</v>
      </c>
      <c r="BR49" s="1494" t="s">
        <v>1033</v>
      </c>
      <c r="BS49" s="1494" t="s">
        <v>1833</v>
      </c>
      <c r="BT49" s="1494" t="s">
        <v>1202</v>
      </c>
      <c r="BU49" s="1494" t="s">
        <v>1202</v>
      </c>
      <c r="BV49" s="1494" t="s">
        <v>1225</v>
      </c>
      <c r="BW49" s="1494" t="s">
        <v>1204</v>
      </c>
      <c r="BX49" s="231" t="s">
        <v>1060</v>
      </c>
      <c r="BY49" s="1634" t="s">
        <v>1142</v>
      </c>
      <c r="BZ49" s="1550"/>
      <c r="CA49" s="388"/>
    </row>
    <row r="50" spans="1:79" ht="12.75">
      <c r="A50" s="1321" t="s">
        <v>575</v>
      </c>
      <c r="B50" s="2"/>
      <c r="C50" s="1233" t="s">
        <v>251</v>
      </c>
      <c r="D50" s="1149" t="s">
        <v>252</v>
      </c>
      <c r="E50" s="1322"/>
      <c r="F50" s="213"/>
      <c r="G50" s="101"/>
      <c r="K50" s="1138"/>
      <c r="W50" s="715" t="s">
        <v>3381</v>
      </c>
      <c r="X50" s="1369" t="s">
        <v>283</v>
      </c>
      <c r="Y50" s="1323">
        <v>26</v>
      </c>
      <c r="Z50" s="1420" t="s">
        <v>673</v>
      </c>
      <c r="AA50" s="1434">
        <v>0.001517361111111111</v>
      </c>
      <c r="AB50" s="1434">
        <f t="shared" si="2"/>
        <v>0.0032851851851851853</v>
      </c>
      <c r="AC50" s="1370" t="s">
        <v>839</v>
      </c>
      <c r="AD50" s="147"/>
      <c r="AE50" s="1407" t="s">
        <v>3363</v>
      </c>
      <c r="AF50" s="890" t="s">
        <v>261</v>
      </c>
      <c r="AG50" s="1058" t="s">
        <v>3140</v>
      </c>
      <c r="AH50" s="1400"/>
      <c r="AI50" s="232"/>
      <c r="AJ50" s="1395">
        <v>109</v>
      </c>
      <c r="AK50" s="1395"/>
      <c r="AL50" s="1395">
        <v>198</v>
      </c>
      <c r="AM50" s="1408">
        <f aca="true" t="shared" si="5" ref="AM50:AM113">SUM(AH50:AL50)</f>
        <v>307</v>
      </c>
      <c r="AO50" s="142"/>
      <c r="AP50" s="1442"/>
      <c r="AQ50" s="1442"/>
      <c r="AR50" s="342"/>
      <c r="AS50" s="342"/>
      <c r="AU50" s="1148"/>
      <c r="BE50" s="1383" t="s">
        <v>3381</v>
      </c>
      <c r="BF50" s="1376" t="s">
        <v>974</v>
      </c>
      <c r="BG50" s="1376" t="s">
        <v>940</v>
      </c>
      <c r="BH50" s="1478">
        <v>0.003500347222222222</v>
      </c>
      <c r="BJ50" s="647" t="s">
        <v>3254</v>
      </c>
      <c r="BK50" s="229" t="s">
        <v>1122</v>
      </c>
      <c r="BL50" s="1493">
        <v>19</v>
      </c>
      <c r="BM50" s="1491" t="s">
        <v>1267</v>
      </c>
      <c r="BN50" s="1491" t="s">
        <v>1335</v>
      </c>
      <c r="BO50" s="1494" t="s">
        <v>1384</v>
      </c>
      <c r="BP50" s="1496" t="s">
        <v>1391</v>
      </c>
      <c r="BQ50" s="231" t="s">
        <v>1129</v>
      </c>
      <c r="BR50" s="1491" t="s">
        <v>1226</v>
      </c>
      <c r="BS50" s="1491" t="s">
        <v>1829</v>
      </c>
      <c r="BT50" s="1494" t="s">
        <v>1204</v>
      </c>
      <c r="BU50" s="1491" t="s">
        <v>1202</v>
      </c>
      <c r="BV50" s="231" t="s">
        <v>1202</v>
      </c>
      <c r="BW50" s="231" t="s">
        <v>1834</v>
      </c>
      <c r="BX50" s="231" t="s">
        <v>1091</v>
      </c>
      <c r="BY50" s="1634" t="s">
        <v>1143</v>
      </c>
      <c r="BZ50" s="1550"/>
      <c r="CA50" s="388"/>
    </row>
    <row r="51" spans="1:79" ht="12.75">
      <c r="A51" s="1069" t="s">
        <v>3244</v>
      </c>
      <c r="B51" s="1076" t="s">
        <v>2711</v>
      </c>
      <c r="C51" s="1077">
        <v>10</v>
      </c>
      <c r="D51" s="1078" t="s">
        <v>707</v>
      </c>
      <c r="E51" s="1319" t="s">
        <v>709</v>
      </c>
      <c r="F51" s="814"/>
      <c r="G51" s="101"/>
      <c r="K51" s="1138"/>
      <c r="W51" s="715" t="s">
        <v>3382</v>
      </c>
      <c r="X51" s="1369" t="s">
        <v>2514</v>
      </c>
      <c r="Y51" s="1323">
        <v>31</v>
      </c>
      <c r="Z51" s="1421" t="s">
        <v>2463</v>
      </c>
      <c r="AA51" s="1434">
        <v>0.0015126157407407408</v>
      </c>
      <c r="AB51" s="1434">
        <f t="shared" si="2"/>
        <v>0.003300925925925926</v>
      </c>
      <c r="AC51" s="1370" t="s">
        <v>784</v>
      </c>
      <c r="AD51" s="147"/>
      <c r="AE51" s="1407" t="s">
        <v>3364</v>
      </c>
      <c r="AF51" s="890" t="s">
        <v>2501</v>
      </c>
      <c r="AG51" s="1058" t="s">
        <v>2460</v>
      </c>
      <c r="AH51" s="1400"/>
      <c r="AI51" s="232"/>
      <c r="AJ51" s="1395">
        <v>132</v>
      </c>
      <c r="AK51" s="1395"/>
      <c r="AL51" s="1395">
        <v>168</v>
      </c>
      <c r="AM51" s="1408">
        <f t="shared" si="5"/>
        <v>300</v>
      </c>
      <c r="AO51" s="1452"/>
      <c r="AP51" s="1453"/>
      <c r="AQ51" s="888"/>
      <c r="AR51" s="888"/>
      <c r="AS51" s="888"/>
      <c r="AU51" s="1148"/>
      <c r="BE51" s="1383" t="s">
        <v>3382</v>
      </c>
      <c r="BF51" s="1376" t="s">
        <v>825</v>
      </c>
      <c r="BG51" s="1376" t="s">
        <v>960</v>
      </c>
      <c r="BH51" s="1478">
        <v>0.0035155092592592595</v>
      </c>
      <c r="BJ51" s="647" t="s">
        <v>3251</v>
      </c>
      <c r="BK51" s="229" t="s">
        <v>220</v>
      </c>
      <c r="BL51" s="469">
        <v>3</v>
      </c>
      <c r="BM51" s="1494" t="s">
        <v>1252</v>
      </c>
      <c r="BN51" s="1494" t="s">
        <v>1373</v>
      </c>
      <c r="BO51" s="1494" t="s">
        <v>1026</v>
      </c>
      <c r="BP51" s="1496" t="s">
        <v>1279</v>
      </c>
      <c r="BQ51" s="231" t="s">
        <v>1026</v>
      </c>
      <c r="BR51" s="1494" t="s">
        <v>1353</v>
      </c>
      <c r="BS51" s="1494" t="s">
        <v>1202</v>
      </c>
      <c r="BT51" s="1494" t="s">
        <v>1831</v>
      </c>
      <c r="BU51" s="1494" t="s">
        <v>1833</v>
      </c>
      <c r="BV51" s="1494" t="s">
        <v>1829</v>
      </c>
      <c r="BW51" s="1494" t="s">
        <v>1202</v>
      </c>
      <c r="BX51" s="231" t="s">
        <v>1091</v>
      </c>
      <c r="BY51" s="1634" t="s">
        <v>1144</v>
      </c>
      <c r="BZ51" s="1550"/>
      <c r="CA51" s="388"/>
    </row>
    <row r="52" spans="1:79" ht="12.75">
      <c r="A52" s="1069" t="s">
        <v>3248</v>
      </c>
      <c r="B52" s="1079" t="s">
        <v>3194</v>
      </c>
      <c r="C52" s="1080">
        <v>1</v>
      </c>
      <c r="D52" s="1079" t="s">
        <v>656</v>
      </c>
      <c r="E52" s="1319" t="s">
        <v>710</v>
      </c>
      <c r="F52" s="814"/>
      <c r="G52" s="101"/>
      <c r="K52" s="1138"/>
      <c r="W52" s="715" t="s">
        <v>3383</v>
      </c>
      <c r="X52" s="1369" t="s">
        <v>815</v>
      </c>
      <c r="Y52" s="1323">
        <v>6</v>
      </c>
      <c r="Z52" s="1425" t="s">
        <v>864</v>
      </c>
      <c r="AA52" s="1435"/>
      <c r="AB52" s="1434"/>
      <c r="AC52" s="1370" t="s">
        <v>816</v>
      </c>
      <c r="AD52" s="147"/>
      <c r="AE52" s="1407" t="s">
        <v>3378</v>
      </c>
      <c r="AF52" s="890" t="s">
        <v>2503</v>
      </c>
      <c r="AG52" s="1062" t="s">
        <v>2462</v>
      </c>
      <c r="AH52" s="1400"/>
      <c r="AI52" s="232"/>
      <c r="AJ52" s="1395">
        <v>108</v>
      </c>
      <c r="AK52" s="1395"/>
      <c r="AL52" s="1395">
        <v>180</v>
      </c>
      <c r="AM52" s="1408">
        <f t="shared" si="5"/>
        <v>288</v>
      </c>
      <c r="AO52" s="1452"/>
      <c r="AP52" s="1442"/>
      <c r="AQ52" s="342"/>
      <c r="AR52" s="342"/>
      <c r="AS52" s="342"/>
      <c r="AU52" s="1148"/>
      <c r="BE52" s="1383" t="s">
        <v>3383</v>
      </c>
      <c r="BF52" s="1376" t="s">
        <v>975</v>
      </c>
      <c r="BG52" s="1376" t="s">
        <v>957</v>
      </c>
      <c r="BH52" s="1478">
        <v>0.0035225694444444445</v>
      </c>
      <c r="BJ52" s="647" t="s">
        <v>3255</v>
      </c>
      <c r="BK52" s="229" t="s">
        <v>222</v>
      </c>
      <c r="BL52" s="469">
        <v>27</v>
      </c>
      <c r="BM52" s="1494" t="s">
        <v>1364</v>
      </c>
      <c r="BN52" s="1494" t="s">
        <v>1374</v>
      </c>
      <c r="BO52" s="1494" t="s">
        <v>1130</v>
      </c>
      <c r="BP52" s="1496" t="s">
        <v>1279</v>
      </c>
      <c r="BQ52" s="231" t="s">
        <v>1130</v>
      </c>
      <c r="BR52" s="1494" t="s">
        <v>1353</v>
      </c>
      <c r="BS52" s="1494" t="s">
        <v>1225</v>
      </c>
      <c r="BT52" s="1494" t="s">
        <v>1831</v>
      </c>
      <c r="BU52" s="1494" t="s">
        <v>1202</v>
      </c>
      <c r="BV52" s="1494" t="s">
        <v>1203</v>
      </c>
      <c r="BW52" s="1494" t="s">
        <v>1831</v>
      </c>
      <c r="BX52" s="231" t="s">
        <v>1135</v>
      </c>
      <c r="BY52" s="1634" t="s">
        <v>1145</v>
      </c>
      <c r="BZ52" s="1550"/>
      <c r="CA52" s="388"/>
    </row>
    <row r="53" spans="1:79" ht="12.75">
      <c r="A53" s="1069" t="s">
        <v>3247</v>
      </c>
      <c r="B53" s="1079" t="s">
        <v>3372</v>
      </c>
      <c r="C53" s="1080">
        <v>42</v>
      </c>
      <c r="D53" s="1079" t="s">
        <v>3134</v>
      </c>
      <c r="E53" s="1319" t="s">
        <v>711</v>
      </c>
      <c r="F53" s="814"/>
      <c r="G53" s="101"/>
      <c r="K53" s="1138"/>
      <c r="W53" s="715" t="s">
        <v>3384</v>
      </c>
      <c r="X53" s="1369" t="s">
        <v>665</v>
      </c>
      <c r="Y53" s="1323">
        <v>30</v>
      </c>
      <c r="Z53" s="1420" t="s">
        <v>666</v>
      </c>
      <c r="AA53" s="1434">
        <v>0.0017476851851851852</v>
      </c>
      <c r="AB53" s="1434">
        <f>AC53-AA53</f>
        <v>0.0031105324074074073</v>
      </c>
      <c r="AC53" s="1370" t="s">
        <v>783</v>
      </c>
      <c r="AD53" s="814"/>
      <c r="AE53" s="1407" t="s">
        <v>3379</v>
      </c>
      <c r="AF53" s="890" t="s">
        <v>2757</v>
      </c>
      <c r="AG53" s="1060" t="s">
        <v>2758</v>
      </c>
      <c r="AH53" s="1395">
        <v>99</v>
      </c>
      <c r="AI53" s="1395">
        <v>91</v>
      </c>
      <c r="AJ53" s="1395"/>
      <c r="AK53" s="1395">
        <v>97</v>
      </c>
      <c r="AL53" s="1395"/>
      <c r="AM53" s="1408">
        <f t="shared" si="5"/>
        <v>287</v>
      </c>
      <c r="AO53" s="1452"/>
      <c r="AP53" s="1442"/>
      <c r="AQ53" s="342"/>
      <c r="AR53" s="342"/>
      <c r="AS53" s="342"/>
      <c r="AU53" s="1148"/>
      <c r="BE53" s="1383" t="s">
        <v>3384</v>
      </c>
      <c r="BF53" s="1376" t="s">
        <v>976</v>
      </c>
      <c r="BG53" s="1376" t="s">
        <v>937</v>
      </c>
      <c r="BH53" s="1478">
        <v>0.003554398148148148</v>
      </c>
      <c r="BJ53" s="647" t="s">
        <v>3249</v>
      </c>
      <c r="BK53" s="229" t="s">
        <v>199</v>
      </c>
      <c r="BL53" s="469">
        <v>20</v>
      </c>
      <c r="BM53" s="1494" t="s">
        <v>1324</v>
      </c>
      <c r="BN53" s="1494" t="s">
        <v>1375</v>
      </c>
      <c r="BO53" s="1494" t="s">
        <v>1385</v>
      </c>
      <c r="BP53" s="1496" t="s">
        <v>1392</v>
      </c>
      <c r="BQ53" s="231" t="s">
        <v>1131</v>
      </c>
      <c r="BR53" s="1494" t="s">
        <v>1033</v>
      </c>
      <c r="BS53" s="1494" t="s">
        <v>1202</v>
      </c>
      <c r="BT53" s="1494" t="s">
        <v>1834</v>
      </c>
      <c r="BU53" s="1494" t="s">
        <v>1202</v>
      </c>
      <c r="BV53" s="1494" t="s">
        <v>1204</v>
      </c>
      <c r="BW53" s="1494" t="s">
        <v>1831</v>
      </c>
      <c r="BX53" s="231" t="s">
        <v>1092</v>
      </c>
      <c r="BY53" s="1634" t="s">
        <v>1146</v>
      </c>
      <c r="BZ53" s="1550"/>
      <c r="CA53" s="388"/>
    </row>
    <row r="54" spans="1:79" ht="12.75">
      <c r="A54" s="1069" t="s">
        <v>3245</v>
      </c>
      <c r="B54" s="1079" t="s">
        <v>705</v>
      </c>
      <c r="C54" s="1080">
        <v>35</v>
      </c>
      <c r="D54" s="1079" t="s">
        <v>3134</v>
      </c>
      <c r="E54" s="1319" t="s">
        <v>661</v>
      </c>
      <c r="F54" s="814"/>
      <c r="G54" s="101"/>
      <c r="K54" s="1138"/>
      <c r="W54" s="715" t="s">
        <v>3385</v>
      </c>
      <c r="X54" s="1369" t="s">
        <v>2792</v>
      </c>
      <c r="Y54" s="1323">
        <v>51</v>
      </c>
      <c r="Z54" s="1428" t="s">
        <v>2761</v>
      </c>
      <c r="AA54" s="1434">
        <v>0.0016126157407407406</v>
      </c>
      <c r="AB54" s="1434">
        <f>AC54-AA54</f>
        <v>0.0036018518518518517</v>
      </c>
      <c r="AC54" s="1370" t="s">
        <v>804</v>
      </c>
      <c r="AD54" s="147"/>
      <c r="AE54" s="1407" t="s">
        <v>3380</v>
      </c>
      <c r="AF54" s="367" t="s">
        <v>292</v>
      </c>
      <c r="AG54" s="367" t="s">
        <v>673</v>
      </c>
      <c r="AH54" s="1395"/>
      <c r="AI54" s="1395"/>
      <c r="AJ54" s="1395"/>
      <c r="AK54" s="1395">
        <v>99</v>
      </c>
      <c r="AL54" s="1395">
        <v>182</v>
      </c>
      <c r="AM54" s="1408">
        <f t="shared" si="5"/>
        <v>281</v>
      </c>
      <c r="AO54" s="1452"/>
      <c r="AP54" s="1442"/>
      <c r="AQ54" s="342"/>
      <c r="AR54" s="342"/>
      <c r="AS54" s="342"/>
      <c r="AU54" s="1148"/>
      <c r="BE54" s="1383" t="s">
        <v>3385</v>
      </c>
      <c r="BF54" s="1376" t="s">
        <v>977</v>
      </c>
      <c r="BG54" s="1376" t="s">
        <v>952</v>
      </c>
      <c r="BH54" s="1478">
        <v>0.0035645833333333332</v>
      </c>
      <c r="BJ54" s="647" t="s">
        <v>3246</v>
      </c>
      <c r="BK54" s="229" t="s">
        <v>2174</v>
      </c>
      <c r="BL54" s="1493">
        <v>1</v>
      </c>
      <c r="BM54" s="1491" t="s">
        <v>1365</v>
      </c>
      <c r="BN54" s="1491" t="s">
        <v>1376</v>
      </c>
      <c r="BO54" s="1494" t="s">
        <v>1132</v>
      </c>
      <c r="BP54" s="1496" t="s">
        <v>1279</v>
      </c>
      <c r="BQ54" s="231" t="s">
        <v>1132</v>
      </c>
      <c r="BR54" s="1491" t="s">
        <v>1056</v>
      </c>
      <c r="BS54" s="1491" t="s">
        <v>1202</v>
      </c>
      <c r="BT54" s="1494" t="s">
        <v>1831</v>
      </c>
      <c r="BU54" s="1491" t="s">
        <v>1202</v>
      </c>
      <c r="BV54" s="231" t="s">
        <v>1829</v>
      </c>
      <c r="BW54" s="231" t="s">
        <v>1831</v>
      </c>
      <c r="BX54" s="231" t="s">
        <v>1136</v>
      </c>
      <c r="BY54" s="1634" t="s">
        <v>1147</v>
      </c>
      <c r="BZ54" s="1550"/>
      <c r="CA54" s="388"/>
    </row>
    <row r="55" spans="1:79" ht="13.5" thickBot="1">
      <c r="A55" s="1071" t="s">
        <v>3253</v>
      </c>
      <c r="B55" s="1082" t="s">
        <v>706</v>
      </c>
      <c r="C55" s="1083">
        <v>21</v>
      </c>
      <c r="D55" s="1082" t="s">
        <v>708</v>
      </c>
      <c r="E55" s="1320" t="s">
        <v>712</v>
      </c>
      <c r="F55" s="814"/>
      <c r="G55" s="101"/>
      <c r="K55" s="1138"/>
      <c r="W55" s="715" t="s">
        <v>3386</v>
      </c>
      <c r="X55" s="1369" t="s">
        <v>3128</v>
      </c>
      <c r="Y55" s="1323">
        <v>41</v>
      </c>
      <c r="Z55" s="1429" t="s">
        <v>2761</v>
      </c>
      <c r="AA55" s="1434">
        <v>0.001479398148148148</v>
      </c>
      <c r="AB55" s="1434">
        <f>AC55-AA55</f>
        <v>0.0037810185185185186</v>
      </c>
      <c r="AC55" s="1370" t="s">
        <v>793</v>
      </c>
      <c r="AD55" s="1"/>
      <c r="AE55" s="1407" t="s">
        <v>3381</v>
      </c>
      <c r="AF55" s="367" t="s">
        <v>669</v>
      </c>
      <c r="AG55" s="367" t="s">
        <v>666</v>
      </c>
      <c r="AH55" s="1395"/>
      <c r="AI55" s="1395"/>
      <c r="AJ55" s="1395"/>
      <c r="AK55" s="1395">
        <v>102</v>
      </c>
      <c r="AL55" s="1395">
        <v>178</v>
      </c>
      <c r="AM55" s="1408">
        <f t="shared" si="5"/>
        <v>280</v>
      </c>
      <c r="AO55" s="1452"/>
      <c r="AP55" s="1442"/>
      <c r="AQ55" s="342"/>
      <c r="AR55" s="342"/>
      <c r="AS55" s="342"/>
      <c r="AU55" s="1148"/>
      <c r="BE55" s="1383" t="s">
        <v>3386</v>
      </c>
      <c r="BF55" s="1376" t="s">
        <v>978</v>
      </c>
      <c r="BG55" s="1376" t="s">
        <v>952</v>
      </c>
      <c r="BH55" s="1478">
        <v>0.0036091435185185185</v>
      </c>
      <c r="BJ55" s="647" t="s">
        <v>3260</v>
      </c>
      <c r="BK55" s="229" t="s">
        <v>197</v>
      </c>
      <c r="BL55" s="1493">
        <v>12</v>
      </c>
      <c r="BM55" s="1491" t="s">
        <v>1318</v>
      </c>
      <c r="BN55" s="1491" t="s">
        <v>1377</v>
      </c>
      <c r="BO55" s="1494" t="s">
        <v>1386</v>
      </c>
      <c r="BP55" s="1496" t="s">
        <v>1393</v>
      </c>
      <c r="BQ55" s="231" t="s">
        <v>1133</v>
      </c>
      <c r="BR55" s="1491" t="s">
        <v>1226</v>
      </c>
      <c r="BS55" s="1491" t="s">
        <v>1833</v>
      </c>
      <c r="BT55" s="1494" t="s">
        <v>1831</v>
      </c>
      <c r="BU55" s="1491" t="s">
        <v>1225</v>
      </c>
      <c r="BV55" s="231" t="s">
        <v>1203</v>
      </c>
      <c r="BW55" s="231" t="s">
        <v>1204</v>
      </c>
      <c r="BX55" s="231" t="s">
        <v>1092</v>
      </c>
      <c r="BY55" s="1634" t="s">
        <v>1148</v>
      </c>
      <c r="BZ55" s="1550"/>
      <c r="CA55" s="388"/>
    </row>
    <row r="56" spans="6:79" ht="12.75">
      <c r="F56" s="814"/>
      <c r="G56" s="101"/>
      <c r="K56" s="1138"/>
      <c r="W56" s="715" t="s">
        <v>3387</v>
      </c>
      <c r="X56" s="1369" t="s">
        <v>826</v>
      </c>
      <c r="Y56" s="1323">
        <v>17</v>
      </c>
      <c r="Z56" s="1425" t="s">
        <v>865</v>
      </c>
      <c r="AA56" s="1435"/>
      <c r="AB56" s="1434"/>
      <c r="AC56" s="1370" t="s">
        <v>831</v>
      </c>
      <c r="AD56" s="1"/>
      <c r="AE56" s="1407" t="s">
        <v>3382</v>
      </c>
      <c r="AF56" s="306" t="s">
        <v>2798</v>
      </c>
      <c r="AG56" s="1236" t="s">
        <v>2753</v>
      </c>
      <c r="AH56" s="232">
        <v>81</v>
      </c>
      <c r="AI56" s="1395">
        <v>94</v>
      </c>
      <c r="AJ56" s="1395">
        <v>96</v>
      </c>
      <c r="AK56" s="1395"/>
      <c r="AL56" s="1395"/>
      <c r="AM56" s="1408">
        <f t="shared" si="5"/>
        <v>271</v>
      </c>
      <c r="AO56" s="1452"/>
      <c r="AP56" s="1442"/>
      <c r="AQ56" s="342"/>
      <c r="AR56" s="342"/>
      <c r="AS56" s="342"/>
      <c r="AU56" s="1148"/>
      <c r="BE56" s="1383" t="s">
        <v>3387</v>
      </c>
      <c r="BF56" s="1376" t="s">
        <v>979</v>
      </c>
      <c r="BG56" s="1376" t="s">
        <v>966</v>
      </c>
      <c r="BH56" s="1478">
        <v>0.0037290509259259256</v>
      </c>
      <c r="BJ56" s="647" t="s">
        <v>3325</v>
      </c>
      <c r="BK56" s="229" t="s">
        <v>205</v>
      </c>
      <c r="BL56" s="469">
        <v>21</v>
      </c>
      <c r="BM56" s="1494" t="s">
        <v>1281</v>
      </c>
      <c r="BN56" s="1494" t="s">
        <v>1378</v>
      </c>
      <c r="BO56" s="1494" t="s">
        <v>1134</v>
      </c>
      <c r="BP56" s="1496" t="s">
        <v>1279</v>
      </c>
      <c r="BQ56" s="231" t="s">
        <v>1134</v>
      </c>
      <c r="BR56" s="1494" t="s">
        <v>1353</v>
      </c>
      <c r="BS56" s="1494" t="s">
        <v>1225</v>
      </c>
      <c r="BT56" s="1494" t="s">
        <v>1834</v>
      </c>
      <c r="BU56" s="1494" t="s">
        <v>1202</v>
      </c>
      <c r="BV56" s="1494" t="s">
        <v>1829</v>
      </c>
      <c r="BW56" s="1494" t="s">
        <v>1831</v>
      </c>
      <c r="BX56" s="231" t="s">
        <v>1135</v>
      </c>
      <c r="BY56" s="1634" t="s">
        <v>1149</v>
      </c>
      <c r="BZ56" s="1550"/>
      <c r="CA56" s="388"/>
    </row>
    <row r="57" spans="6:79" ht="12.75">
      <c r="F57" s="814"/>
      <c r="G57" s="101"/>
      <c r="K57" s="1138"/>
      <c r="W57" s="715" t="s">
        <v>3388</v>
      </c>
      <c r="X57" s="1369" t="s">
        <v>367</v>
      </c>
      <c r="Y57" s="1323">
        <v>55</v>
      </c>
      <c r="Z57" s="1418" t="s">
        <v>2780</v>
      </c>
      <c r="AA57" s="1434">
        <v>0.0016833333333333333</v>
      </c>
      <c r="AB57" s="1434">
        <f aca="true" t="shared" si="6" ref="AB57:AB68">AC57-AA57</f>
        <v>0.0036445601851851856</v>
      </c>
      <c r="AC57" s="1370" t="s">
        <v>808</v>
      </c>
      <c r="AD57" s="1"/>
      <c r="AE57" s="1407" t="s">
        <v>3383</v>
      </c>
      <c r="AF57" s="890" t="s">
        <v>2514</v>
      </c>
      <c r="AG57" s="1062" t="s">
        <v>2463</v>
      </c>
      <c r="AH57" s="1400"/>
      <c r="AI57" s="232"/>
      <c r="AJ57" s="1395">
        <v>105</v>
      </c>
      <c r="AK57" s="1395"/>
      <c r="AL57" s="1395">
        <v>164</v>
      </c>
      <c r="AM57" s="1408">
        <f t="shared" si="5"/>
        <v>269</v>
      </c>
      <c r="AO57" s="1452"/>
      <c r="AP57" s="1442"/>
      <c r="AQ57" s="1442"/>
      <c r="AR57" s="342"/>
      <c r="AS57" s="342"/>
      <c r="AU57" s="1148"/>
      <c r="BE57" s="1383" t="s">
        <v>3388</v>
      </c>
      <c r="BF57" s="1376" t="s">
        <v>980</v>
      </c>
      <c r="BG57" s="1376" t="s">
        <v>966</v>
      </c>
      <c r="BH57" s="1478">
        <v>0.0037620370370370373</v>
      </c>
      <c r="BJ57" s="647" t="s">
        <v>3252</v>
      </c>
      <c r="BK57" s="229" t="s">
        <v>214</v>
      </c>
      <c r="BL57" s="1493">
        <v>25</v>
      </c>
      <c r="BM57" s="1491" t="s">
        <v>1366</v>
      </c>
      <c r="BN57" s="1491" t="s">
        <v>1379</v>
      </c>
      <c r="BO57" s="1494" t="s">
        <v>1151</v>
      </c>
      <c r="BP57" s="1496" t="s">
        <v>1279</v>
      </c>
      <c r="BQ57" s="231" t="s">
        <v>1151</v>
      </c>
      <c r="BR57" s="1491" t="s">
        <v>1830</v>
      </c>
      <c r="BS57" s="1491" t="s">
        <v>1833</v>
      </c>
      <c r="BT57" s="1494" t="s">
        <v>1831</v>
      </c>
      <c r="BU57" s="1491" t="s">
        <v>1830</v>
      </c>
      <c r="BV57" s="231" t="s">
        <v>1225</v>
      </c>
      <c r="BW57" s="231" t="s">
        <v>1834</v>
      </c>
      <c r="BX57" s="231" t="s">
        <v>1159</v>
      </c>
      <c r="BY57" s="1634" t="s">
        <v>1161</v>
      </c>
      <c r="BZ57" s="1550"/>
      <c r="CA57" s="388"/>
    </row>
    <row r="58" spans="6:79" ht="12.75">
      <c r="F58" s="213"/>
      <c r="G58" s="101"/>
      <c r="K58" s="1138"/>
      <c r="W58" s="715" t="s">
        <v>3389</v>
      </c>
      <c r="X58" s="1369" t="s">
        <v>2789</v>
      </c>
      <c r="Y58" s="1323">
        <v>52</v>
      </c>
      <c r="Z58" s="1428" t="s">
        <v>2790</v>
      </c>
      <c r="AA58" s="1434">
        <v>0.0018827546296296298</v>
      </c>
      <c r="AB58" s="1434">
        <f t="shared" si="6"/>
        <v>0.0035475694444444435</v>
      </c>
      <c r="AC58" s="1370" t="s">
        <v>805</v>
      </c>
      <c r="AD58" s="1"/>
      <c r="AE58" s="1407" t="s">
        <v>3384</v>
      </c>
      <c r="AF58" s="367" t="s">
        <v>665</v>
      </c>
      <c r="AG58" s="367" t="s">
        <v>666</v>
      </c>
      <c r="AH58" s="1395"/>
      <c r="AI58" s="1395"/>
      <c r="AJ58" s="1395"/>
      <c r="AK58" s="1395">
        <v>104</v>
      </c>
      <c r="AL58" s="1395">
        <v>160</v>
      </c>
      <c r="AM58" s="1408">
        <f t="shared" si="5"/>
        <v>264</v>
      </c>
      <c r="BE58" s="1383" t="s">
        <v>3389</v>
      </c>
      <c r="BF58" s="1376" t="s">
        <v>981</v>
      </c>
      <c r="BG58" s="1376" t="s">
        <v>884</v>
      </c>
      <c r="BH58" s="1478">
        <v>0.0037745370370370367</v>
      </c>
      <c r="BJ58" s="647" t="s">
        <v>3336</v>
      </c>
      <c r="BK58" s="229" t="s">
        <v>1150</v>
      </c>
      <c r="BL58" s="1493">
        <v>5</v>
      </c>
      <c r="BM58" s="1491" t="s">
        <v>1253</v>
      </c>
      <c r="BN58" s="1491" t="s">
        <v>1380</v>
      </c>
      <c r="BO58" s="1494" t="s">
        <v>1152</v>
      </c>
      <c r="BP58" s="1496" t="s">
        <v>1279</v>
      </c>
      <c r="BQ58" s="231" t="s">
        <v>1152</v>
      </c>
      <c r="BR58" s="1491" t="s">
        <v>1033</v>
      </c>
      <c r="BS58" s="1491" t="s">
        <v>1202</v>
      </c>
      <c r="BT58" s="1494" t="s">
        <v>1831</v>
      </c>
      <c r="BU58" s="1491" t="s">
        <v>1833</v>
      </c>
      <c r="BV58" s="231" t="s">
        <v>1833</v>
      </c>
      <c r="BW58" s="231" t="s">
        <v>1831</v>
      </c>
      <c r="BX58" s="231" t="s">
        <v>1159</v>
      </c>
      <c r="BY58" s="1634" t="s">
        <v>1162</v>
      </c>
      <c r="BZ58" s="1550"/>
      <c r="CA58" s="388"/>
    </row>
    <row r="59" spans="6:79" ht="12.75">
      <c r="F59" s="213"/>
      <c r="G59" s="101"/>
      <c r="K59" s="1138"/>
      <c r="W59" s="715" t="s">
        <v>3390</v>
      </c>
      <c r="X59" s="1369" t="s">
        <v>819</v>
      </c>
      <c r="Y59" s="1323">
        <v>13</v>
      </c>
      <c r="Z59" s="1425" t="s">
        <v>2763</v>
      </c>
      <c r="AA59" s="1435">
        <v>0.0016261574074074075</v>
      </c>
      <c r="AB59" s="1434">
        <f t="shared" si="6"/>
        <v>0.0038570601851851847</v>
      </c>
      <c r="AC59" s="1370" t="s">
        <v>823</v>
      </c>
      <c r="AD59" s="1"/>
      <c r="AE59" s="1407" t="s">
        <v>3385</v>
      </c>
      <c r="AF59" s="890" t="s">
        <v>3122</v>
      </c>
      <c r="AG59" s="1062" t="s">
        <v>3131</v>
      </c>
      <c r="AH59" s="1400"/>
      <c r="AI59" s="232">
        <v>140</v>
      </c>
      <c r="AJ59" s="1395">
        <v>122</v>
      </c>
      <c r="AK59" s="1395"/>
      <c r="AL59" s="1395"/>
      <c r="AM59" s="1408">
        <f t="shared" si="5"/>
        <v>262</v>
      </c>
      <c r="BE59" s="1383" t="s">
        <v>3390</v>
      </c>
      <c r="BF59" s="1376" t="s">
        <v>2713</v>
      </c>
      <c r="BG59" s="1376" t="s">
        <v>942</v>
      </c>
      <c r="BH59" s="1478">
        <v>0.003788310185185186</v>
      </c>
      <c r="BJ59" s="647" t="s">
        <v>3337</v>
      </c>
      <c r="BK59" s="229" t="s">
        <v>232</v>
      </c>
      <c r="BL59" s="1493">
        <v>6</v>
      </c>
      <c r="BM59" s="1491" t="s">
        <v>1394</v>
      </c>
      <c r="BN59" s="1491" t="s">
        <v>1398</v>
      </c>
      <c r="BO59" s="1494" t="s">
        <v>1153</v>
      </c>
      <c r="BP59" s="1496" t="s">
        <v>1404</v>
      </c>
      <c r="BQ59" s="231" t="s">
        <v>1153</v>
      </c>
      <c r="BR59" s="1491" t="s">
        <v>1056</v>
      </c>
      <c r="BS59" s="1491" t="s">
        <v>1202</v>
      </c>
      <c r="BT59" s="1494" t="s">
        <v>1204</v>
      </c>
      <c r="BU59" s="1491" t="s">
        <v>1226</v>
      </c>
      <c r="BV59" s="231" t="s">
        <v>1204</v>
      </c>
      <c r="BW59" s="231" t="s">
        <v>1831</v>
      </c>
      <c r="BX59" s="231" t="s">
        <v>1094</v>
      </c>
      <c r="BY59" s="1634" t="s">
        <v>1163</v>
      </c>
      <c r="BZ59" s="1550"/>
      <c r="CA59" s="388"/>
    </row>
    <row r="60" spans="6:79" ht="12.75">
      <c r="F60" s="814"/>
      <c r="G60" s="101"/>
      <c r="K60" s="1138"/>
      <c r="W60" s="715" t="s">
        <v>3391</v>
      </c>
      <c r="X60" s="1369" t="s">
        <v>319</v>
      </c>
      <c r="Y60" s="1323">
        <v>54</v>
      </c>
      <c r="Z60" s="1424" t="s">
        <v>2787</v>
      </c>
      <c r="AA60" s="1434">
        <v>0.0018202546296296298</v>
      </c>
      <c r="AB60" s="1434">
        <f t="shared" si="6"/>
        <v>0.003742476851851852</v>
      </c>
      <c r="AC60" s="1370" t="s">
        <v>807</v>
      </c>
      <c r="AD60" s="1"/>
      <c r="AE60" s="1407" t="s">
        <v>3386</v>
      </c>
      <c r="AF60" s="367" t="s">
        <v>283</v>
      </c>
      <c r="AG60" s="367" t="s">
        <v>673</v>
      </c>
      <c r="AH60" s="1395"/>
      <c r="AI60" s="1395"/>
      <c r="AJ60" s="1395"/>
      <c r="AK60" s="1395">
        <v>91</v>
      </c>
      <c r="AL60" s="1395">
        <v>166</v>
      </c>
      <c r="AM60" s="1408">
        <f t="shared" si="5"/>
        <v>257</v>
      </c>
      <c r="BE60" s="1383" t="s">
        <v>3391</v>
      </c>
      <c r="BF60" s="1376" t="s">
        <v>982</v>
      </c>
      <c r="BG60" s="1376" t="s">
        <v>934</v>
      </c>
      <c r="BH60" s="1478">
        <v>0.003837152777777778</v>
      </c>
      <c r="BJ60" s="647" t="s">
        <v>3261</v>
      </c>
      <c r="BK60" s="229" t="s">
        <v>2190</v>
      </c>
      <c r="BL60" s="1493">
        <v>15</v>
      </c>
      <c r="BM60" s="1491" t="s">
        <v>1284</v>
      </c>
      <c r="BN60" s="1491" t="s">
        <v>1399</v>
      </c>
      <c r="BO60" s="1494" t="s">
        <v>1154</v>
      </c>
      <c r="BP60" s="1496" t="s">
        <v>1405</v>
      </c>
      <c r="BQ60" s="231" t="s">
        <v>1154</v>
      </c>
      <c r="BR60" s="1491" t="s">
        <v>1034</v>
      </c>
      <c r="BS60" s="1491" t="s">
        <v>1202</v>
      </c>
      <c r="BT60" s="1494" t="s">
        <v>1834</v>
      </c>
      <c r="BU60" s="1491" t="s">
        <v>1833</v>
      </c>
      <c r="BV60" s="231" t="s">
        <v>1833</v>
      </c>
      <c r="BW60" s="231" t="s">
        <v>1834</v>
      </c>
      <c r="BX60" s="231" t="s">
        <v>1094</v>
      </c>
      <c r="BY60" s="1634" t="s">
        <v>1164</v>
      </c>
      <c r="BZ60" s="1550"/>
      <c r="CA60" s="388"/>
    </row>
    <row r="61" spans="6:79" ht="12.75">
      <c r="F61" s="814"/>
      <c r="G61" s="101"/>
      <c r="K61" s="1138"/>
      <c r="W61" s="715" t="s">
        <v>3392</v>
      </c>
      <c r="X61" s="1369" t="s">
        <v>2815</v>
      </c>
      <c r="Y61" s="1323">
        <v>3</v>
      </c>
      <c r="Z61" s="1423" t="s">
        <v>2731</v>
      </c>
      <c r="AA61" s="1436">
        <v>0.001240972222222222</v>
      </c>
      <c r="AB61" s="1434">
        <f t="shared" si="6"/>
        <v>0.004348726851851851</v>
      </c>
      <c r="AC61" s="1370" t="s">
        <v>812</v>
      </c>
      <c r="AD61" s="1"/>
      <c r="AE61" s="1407" t="s">
        <v>3387</v>
      </c>
      <c r="AF61" s="1403" t="s">
        <v>829</v>
      </c>
      <c r="AG61" s="1403" t="s">
        <v>840</v>
      </c>
      <c r="AH61" s="1395"/>
      <c r="AI61" s="1395"/>
      <c r="AJ61" s="1395"/>
      <c r="AK61" s="1395"/>
      <c r="AL61" s="1404">
        <v>240</v>
      </c>
      <c r="AM61" s="1408">
        <f t="shared" si="5"/>
        <v>240</v>
      </c>
      <c r="BE61" s="1383" t="s">
        <v>3392</v>
      </c>
      <c r="BF61" s="1376" t="s">
        <v>983</v>
      </c>
      <c r="BG61" s="1376" t="s">
        <v>970</v>
      </c>
      <c r="BH61" s="1478">
        <v>0.00386400462962963</v>
      </c>
      <c r="BJ61" s="647" t="s">
        <v>3326</v>
      </c>
      <c r="BK61" s="229" t="s">
        <v>1578</v>
      </c>
      <c r="BL61" s="469">
        <v>23</v>
      </c>
      <c r="BM61" s="1494" t="s">
        <v>1395</v>
      </c>
      <c r="BN61" s="1494" t="s">
        <v>1400</v>
      </c>
      <c r="BO61" s="1494" t="s">
        <v>1155</v>
      </c>
      <c r="BP61" s="1496" t="s">
        <v>1279</v>
      </c>
      <c r="BQ61" s="231" t="s">
        <v>1155</v>
      </c>
      <c r="BR61" s="1494" t="s">
        <v>1032</v>
      </c>
      <c r="BS61" s="1494" t="s">
        <v>1202</v>
      </c>
      <c r="BT61" s="1494" t="s">
        <v>1834</v>
      </c>
      <c r="BU61" s="1494" t="s">
        <v>1202</v>
      </c>
      <c r="BV61" s="1494" t="s">
        <v>1204</v>
      </c>
      <c r="BW61" s="1494" t="s">
        <v>1056</v>
      </c>
      <c r="BX61" s="231" t="s">
        <v>1160</v>
      </c>
      <c r="BY61" s="1634" t="s">
        <v>1165</v>
      </c>
      <c r="BZ61" s="1550"/>
      <c r="CA61" s="388"/>
    </row>
    <row r="62" spans="6:79" ht="12.75">
      <c r="F62" s="814"/>
      <c r="W62" s="715" t="s">
        <v>3393</v>
      </c>
      <c r="X62" s="1369" t="s">
        <v>276</v>
      </c>
      <c r="Y62" s="1323">
        <v>24</v>
      </c>
      <c r="Z62" s="1420" t="s">
        <v>2763</v>
      </c>
      <c r="AA62" s="1434">
        <v>0.001917939814814815</v>
      </c>
      <c r="AB62" s="1434">
        <f t="shared" si="6"/>
        <v>0.0036878472222222217</v>
      </c>
      <c r="AC62" s="1370" t="s">
        <v>836</v>
      </c>
      <c r="AD62" s="1"/>
      <c r="AE62" s="1407" t="s">
        <v>3388</v>
      </c>
      <c r="AF62" s="1373" t="s">
        <v>2705</v>
      </c>
      <c r="AG62" s="1373" t="s">
        <v>2706</v>
      </c>
      <c r="AH62" s="1400">
        <v>128</v>
      </c>
      <c r="AI62" s="232">
        <v>109</v>
      </c>
      <c r="AJ62" s="1395"/>
      <c r="AK62" s="1395"/>
      <c r="AL62" s="1395"/>
      <c r="AM62" s="1408">
        <f t="shared" si="5"/>
        <v>237</v>
      </c>
      <c r="BE62" s="1383" t="s">
        <v>3393</v>
      </c>
      <c r="BF62" s="1376" t="s">
        <v>984</v>
      </c>
      <c r="BG62" s="1376" t="s">
        <v>884</v>
      </c>
      <c r="BH62" s="1478">
        <v>0.00395462962962963</v>
      </c>
      <c r="BJ62" s="647" t="s">
        <v>3257</v>
      </c>
      <c r="BK62" s="229" t="s">
        <v>218</v>
      </c>
      <c r="BL62" s="469">
        <v>28</v>
      </c>
      <c r="BM62" s="1494" t="s">
        <v>1396</v>
      </c>
      <c r="BN62" s="1494" t="s">
        <v>1401</v>
      </c>
      <c r="BO62" s="1494" t="s">
        <v>1156</v>
      </c>
      <c r="BP62" s="1496" t="s">
        <v>1279</v>
      </c>
      <c r="BQ62" s="231" t="s">
        <v>1156</v>
      </c>
      <c r="BR62" s="1494" t="s">
        <v>1056</v>
      </c>
      <c r="BS62" s="1494" t="s">
        <v>1831</v>
      </c>
      <c r="BT62" s="1494" t="s">
        <v>1204</v>
      </c>
      <c r="BU62" s="1494" t="s">
        <v>1830</v>
      </c>
      <c r="BV62" s="1494" t="s">
        <v>1225</v>
      </c>
      <c r="BW62" s="1494" t="s">
        <v>1831</v>
      </c>
      <c r="BX62" s="231" t="s">
        <v>1094</v>
      </c>
      <c r="BY62" s="1634" t="s">
        <v>1166</v>
      </c>
      <c r="BZ62" s="1550"/>
      <c r="CA62" s="388"/>
    </row>
    <row r="63" spans="6:79" ht="12.75">
      <c r="F63" s="213"/>
      <c r="W63" s="715" t="s">
        <v>0</v>
      </c>
      <c r="X63" s="1369" t="s">
        <v>2801</v>
      </c>
      <c r="Y63" s="1323">
        <v>50</v>
      </c>
      <c r="Z63" s="1424" t="s">
        <v>2753</v>
      </c>
      <c r="AA63" s="1434">
        <v>0.001873726851851852</v>
      </c>
      <c r="AB63" s="1434">
        <f t="shared" si="6"/>
        <v>0.003931597222222223</v>
      </c>
      <c r="AC63" s="1370" t="s">
        <v>803</v>
      </c>
      <c r="AD63" s="1"/>
      <c r="AE63" s="1407" t="s">
        <v>3389</v>
      </c>
      <c r="AF63" s="1403" t="s">
        <v>249</v>
      </c>
      <c r="AG63" s="1403" t="s">
        <v>844</v>
      </c>
      <c r="AH63" s="1395"/>
      <c r="AI63" s="1395"/>
      <c r="AJ63" s="1395"/>
      <c r="AK63" s="232"/>
      <c r="AL63" s="1404">
        <v>230</v>
      </c>
      <c r="AM63" s="1408">
        <f t="shared" si="5"/>
        <v>230</v>
      </c>
      <c r="BE63" s="1383" t="s">
        <v>0</v>
      </c>
      <c r="BF63" s="1376" t="s">
        <v>985</v>
      </c>
      <c r="BG63" s="1376" t="s">
        <v>966</v>
      </c>
      <c r="BH63" s="1478">
        <v>0.003982986111111112</v>
      </c>
      <c r="BJ63" s="647" t="s">
        <v>3256</v>
      </c>
      <c r="BK63" s="229" t="s">
        <v>224</v>
      </c>
      <c r="BL63" s="1493">
        <v>24</v>
      </c>
      <c r="BM63" s="1491" t="s">
        <v>1397</v>
      </c>
      <c r="BN63" s="1491" t="s">
        <v>1402</v>
      </c>
      <c r="BO63" s="1494" t="s">
        <v>1157</v>
      </c>
      <c r="BP63" s="1496" t="s">
        <v>1279</v>
      </c>
      <c r="BQ63" s="231" t="s">
        <v>1157</v>
      </c>
      <c r="BR63" s="1491" t="s">
        <v>1834</v>
      </c>
      <c r="BS63" s="1491" t="s">
        <v>1829</v>
      </c>
      <c r="BT63" s="1494" t="s">
        <v>1831</v>
      </c>
      <c r="BU63" s="1491" t="s">
        <v>1226</v>
      </c>
      <c r="BV63" s="231" t="s">
        <v>1225</v>
      </c>
      <c r="BW63" s="231" t="s">
        <v>1834</v>
      </c>
      <c r="BX63" s="231" t="s">
        <v>1094</v>
      </c>
      <c r="BY63" s="1634" t="s">
        <v>1167</v>
      </c>
      <c r="BZ63" s="1550"/>
      <c r="CA63" s="388"/>
    </row>
    <row r="64" spans="6:79" ht="12.75">
      <c r="F64" s="213"/>
      <c r="W64" s="715" t="s">
        <v>1</v>
      </c>
      <c r="X64" s="1369" t="s">
        <v>324</v>
      </c>
      <c r="Y64" s="1323">
        <v>25</v>
      </c>
      <c r="Z64" s="1420" t="s">
        <v>3140</v>
      </c>
      <c r="AA64" s="1434">
        <v>0.0018960648148148148</v>
      </c>
      <c r="AB64" s="1434">
        <f t="shared" si="6"/>
        <v>0.003966087962962963</v>
      </c>
      <c r="AC64" s="1370" t="s">
        <v>837</v>
      </c>
      <c r="AD64" s="1"/>
      <c r="AE64" s="1407" t="s">
        <v>3390</v>
      </c>
      <c r="AF64" s="367" t="s">
        <v>276</v>
      </c>
      <c r="AG64" s="367" t="s">
        <v>2763</v>
      </c>
      <c r="AH64" s="1395">
        <v>87</v>
      </c>
      <c r="AI64" s="1395"/>
      <c r="AJ64" s="1395"/>
      <c r="AK64" s="1395"/>
      <c r="AL64" s="1395">
        <v>142</v>
      </c>
      <c r="AM64" s="1408">
        <f t="shared" si="5"/>
        <v>229</v>
      </c>
      <c r="BE64" s="1383" t="s">
        <v>1</v>
      </c>
      <c r="BF64" s="1376" t="s">
        <v>986</v>
      </c>
      <c r="BG64" s="1376" t="s">
        <v>525</v>
      </c>
      <c r="BH64" s="1478">
        <v>0.004075462962962963</v>
      </c>
      <c r="BJ64" s="647" t="s">
        <v>3338</v>
      </c>
      <c r="BK64" s="229" t="s">
        <v>227</v>
      </c>
      <c r="BL64" s="1493">
        <v>14</v>
      </c>
      <c r="BM64" s="1491" t="s">
        <v>1292</v>
      </c>
      <c r="BN64" s="1491" t="s">
        <v>1403</v>
      </c>
      <c r="BO64" s="1494" t="s">
        <v>1158</v>
      </c>
      <c r="BP64" s="1496" t="s">
        <v>1406</v>
      </c>
      <c r="BQ64" s="231" t="s">
        <v>1158</v>
      </c>
      <c r="BR64" s="1491" t="s">
        <v>1034</v>
      </c>
      <c r="BS64" s="1491" t="s">
        <v>1829</v>
      </c>
      <c r="BT64" s="1494" t="s">
        <v>1834</v>
      </c>
      <c r="BU64" s="1491" t="s">
        <v>1056</v>
      </c>
      <c r="BV64" s="231" t="s">
        <v>1203</v>
      </c>
      <c r="BW64" s="231" t="s">
        <v>1834</v>
      </c>
      <c r="BX64" s="231" t="s">
        <v>1117</v>
      </c>
      <c r="BY64" s="1634" t="s">
        <v>1168</v>
      </c>
      <c r="BZ64" s="1550"/>
      <c r="CA64" s="388"/>
    </row>
    <row r="65" spans="6:79" ht="12.75">
      <c r="F65" s="814"/>
      <c r="W65" s="715" t="s">
        <v>2</v>
      </c>
      <c r="X65" s="1369" t="s">
        <v>796</v>
      </c>
      <c r="Y65" s="1323">
        <v>46</v>
      </c>
      <c r="Z65" s="1423" t="s">
        <v>842</v>
      </c>
      <c r="AA65" s="1434">
        <v>0.0017805555555555554</v>
      </c>
      <c r="AB65" s="1434">
        <f t="shared" si="6"/>
        <v>0.0041534722222222225</v>
      </c>
      <c r="AC65" s="1370" t="s">
        <v>799</v>
      </c>
      <c r="AD65" s="1"/>
      <c r="AE65" s="1407" t="s">
        <v>3391</v>
      </c>
      <c r="AF65" s="410" t="s">
        <v>2736</v>
      </c>
      <c r="AG65" s="1372" t="s">
        <v>2706</v>
      </c>
      <c r="AH65" s="232">
        <v>109</v>
      </c>
      <c r="AI65" s="1395">
        <v>118</v>
      </c>
      <c r="AJ65" s="1395"/>
      <c r="AK65" s="1395"/>
      <c r="AL65" s="1395"/>
      <c r="AM65" s="1408">
        <f t="shared" si="5"/>
        <v>227</v>
      </c>
      <c r="BE65" s="1383" t="s">
        <v>2</v>
      </c>
      <c r="BF65" s="1376" t="s">
        <v>987</v>
      </c>
      <c r="BG65" s="1376" t="s">
        <v>970</v>
      </c>
      <c r="BH65" s="1478">
        <v>0.004115740740740741</v>
      </c>
      <c r="BJ65" s="647" t="s">
        <v>3339</v>
      </c>
      <c r="BK65" s="229" t="s">
        <v>221</v>
      </c>
      <c r="BL65" s="469">
        <v>18</v>
      </c>
      <c r="BM65" s="1494" t="s">
        <v>1322</v>
      </c>
      <c r="BN65" s="1494" t="s">
        <v>1409</v>
      </c>
      <c r="BO65" s="1494" t="s">
        <v>1170</v>
      </c>
      <c r="BP65" s="1496" t="s">
        <v>1279</v>
      </c>
      <c r="BQ65" s="231" t="s">
        <v>1170</v>
      </c>
      <c r="BR65" s="1494" t="s">
        <v>1353</v>
      </c>
      <c r="BS65" s="1494" t="s">
        <v>1833</v>
      </c>
      <c r="BT65" s="1494" t="s">
        <v>1204</v>
      </c>
      <c r="BU65" s="1494" t="s">
        <v>1032</v>
      </c>
      <c r="BV65" s="1494" t="s">
        <v>1225</v>
      </c>
      <c r="BW65" s="1494" t="s">
        <v>1226</v>
      </c>
      <c r="BX65" s="231" t="s">
        <v>1097</v>
      </c>
      <c r="BY65" s="1634" t="s">
        <v>1178</v>
      </c>
      <c r="BZ65" s="1550"/>
      <c r="CA65" s="388"/>
    </row>
    <row r="66" spans="6:79" ht="12.75">
      <c r="F66" s="213"/>
      <c r="W66" s="715" t="s">
        <v>3</v>
      </c>
      <c r="X66" s="1369" t="s">
        <v>828</v>
      </c>
      <c r="Y66" s="1323">
        <v>20</v>
      </c>
      <c r="Z66" s="1430" t="s">
        <v>864</v>
      </c>
      <c r="AA66" s="1435">
        <v>0.0018155092592592591</v>
      </c>
      <c r="AB66" s="1434">
        <f t="shared" si="6"/>
        <v>0.004137962962962963</v>
      </c>
      <c r="AC66" s="1370" t="s">
        <v>834</v>
      </c>
      <c r="AD66" s="1"/>
      <c r="AE66" s="1407" t="s">
        <v>3392</v>
      </c>
      <c r="AF66" s="1372" t="s">
        <v>2724</v>
      </c>
      <c r="AG66" s="1236" t="s">
        <v>3374</v>
      </c>
      <c r="AH66" s="232">
        <v>115</v>
      </c>
      <c r="AI66" s="1395"/>
      <c r="AJ66" s="1395">
        <v>112</v>
      </c>
      <c r="AK66" s="1395"/>
      <c r="AL66" s="1395"/>
      <c r="AM66" s="1408">
        <f t="shared" si="5"/>
        <v>227</v>
      </c>
      <c r="BE66" s="1383" t="s">
        <v>3</v>
      </c>
      <c r="BF66" s="1376" t="s">
        <v>988</v>
      </c>
      <c r="BG66" s="1376" t="s">
        <v>966</v>
      </c>
      <c r="BH66" s="1478">
        <v>0.004118634259259259</v>
      </c>
      <c r="BJ66" s="647" t="s">
        <v>3344</v>
      </c>
      <c r="BK66" s="229" t="s">
        <v>427</v>
      </c>
      <c r="BL66" s="1493">
        <v>7</v>
      </c>
      <c r="BM66" s="1491" t="s">
        <v>1263</v>
      </c>
      <c r="BN66" s="1491" t="s">
        <v>1410</v>
      </c>
      <c r="BO66" s="1494" t="s">
        <v>1171</v>
      </c>
      <c r="BP66" s="1496" t="s">
        <v>1279</v>
      </c>
      <c r="BQ66" s="231" t="s">
        <v>1171</v>
      </c>
      <c r="BR66" s="1491" t="s">
        <v>1033</v>
      </c>
      <c r="BS66" s="1491" t="s">
        <v>1831</v>
      </c>
      <c r="BT66" s="1494" t="s">
        <v>1204</v>
      </c>
      <c r="BU66" s="1491" t="s">
        <v>1032</v>
      </c>
      <c r="BV66" s="231" t="s">
        <v>1202</v>
      </c>
      <c r="BW66" s="231" t="s">
        <v>1226</v>
      </c>
      <c r="BX66" s="231" t="s">
        <v>1097</v>
      </c>
      <c r="BY66" s="1634" t="s">
        <v>1179</v>
      </c>
      <c r="BZ66" s="1550"/>
      <c r="CA66" s="388"/>
    </row>
    <row r="67" spans="6:79" ht="12.75">
      <c r="F67" s="814"/>
      <c r="W67" s="715" t="s">
        <v>4</v>
      </c>
      <c r="X67" s="1369" t="s">
        <v>813</v>
      </c>
      <c r="Y67" s="1323">
        <v>4</v>
      </c>
      <c r="Z67" s="1430" t="s">
        <v>866</v>
      </c>
      <c r="AA67" s="1436">
        <v>0.0015075231481481482</v>
      </c>
      <c r="AB67" s="1434">
        <f t="shared" si="6"/>
        <v>0.004662731481481481</v>
      </c>
      <c r="AC67" s="1370" t="s">
        <v>814</v>
      </c>
      <c r="AD67" s="1"/>
      <c r="AE67" s="1407" t="s">
        <v>3393</v>
      </c>
      <c r="AF67" s="367" t="s">
        <v>324</v>
      </c>
      <c r="AG67" s="367" t="s">
        <v>3140</v>
      </c>
      <c r="AH67" s="1395"/>
      <c r="AI67" s="1395"/>
      <c r="AJ67" s="1395">
        <v>87</v>
      </c>
      <c r="AK67" s="1395"/>
      <c r="AL67" s="1395">
        <v>138</v>
      </c>
      <c r="AM67" s="1408">
        <f t="shared" si="5"/>
        <v>225</v>
      </c>
      <c r="BE67" s="1383" t="s">
        <v>4</v>
      </c>
      <c r="BF67" s="1376" t="s">
        <v>989</v>
      </c>
      <c r="BG67" s="1376" t="s">
        <v>947</v>
      </c>
      <c r="BH67" s="1478">
        <v>0.004192939814814815</v>
      </c>
      <c r="BJ67" s="647" t="s">
        <v>3345</v>
      </c>
      <c r="BK67" s="229" t="s">
        <v>1169</v>
      </c>
      <c r="BL67" s="1493">
        <v>8</v>
      </c>
      <c r="BM67" s="1491" t="s">
        <v>1407</v>
      </c>
      <c r="BN67" s="1491" t="s">
        <v>1411</v>
      </c>
      <c r="BO67" s="1494" t="s">
        <v>1172</v>
      </c>
      <c r="BP67" s="1496" t="s">
        <v>1279</v>
      </c>
      <c r="BQ67" s="231" t="s">
        <v>1172</v>
      </c>
      <c r="BR67" s="1491" t="s">
        <v>1353</v>
      </c>
      <c r="BS67" s="1491" t="s">
        <v>1833</v>
      </c>
      <c r="BT67" s="1494" t="s">
        <v>1226</v>
      </c>
      <c r="BU67" s="1491" t="s">
        <v>1830</v>
      </c>
      <c r="BV67" s="231" t="s">
        <v>1225</v>
      </c>
      <c r="BW67" s="231" t="s">
        <v>1831</v>
      </c>
      <c r="BX67" s="231" t="s">
        <v>1097</v>
      </c>
      <c r="BY67" s="1634" t="s">
        <v>1180</v>
      </c>
      <c r="BZ67" s="1550"/>
      <c r="CA67" s="388"/>
    </row>
    <row r="68" spans="6:79" ht="12.75">
      <c r="F68" s="814"/>
      <c r="W68" s="715" t="s">
        <v>5</v>
      </c>
      <c r="X68" s="1369" t="s">
        <v>1646</v>
      </c>
      <c r="Y68" s="1323">
        <v>18</v>
      </c>
      <c r="Z68" s="1423" t="s">
        <v>2731</v>
      </c>
      <c r="AA68" s="1435">
        <v>0.0017768518518518522</v>
      </c>
      <c r="AB68" s="1434">
        <f t="shared" si="6"/>
        <v>0.0045613425925925925</v>
      </c>
      <c r="AC68" s="1370" t="s">
        <v>832</v>
      </c>
      <c r="AD68" s="1"/>
      <c r="AE68" s="1407" t="s">
        <v>0</v>
      </c>
      <c r="AF68" s="1399" t="s">
        <v>2730</v>
      </c>
      <c r="AG68" s="1058" t="s">
        <v>2731</v>
      </c>
      <c r="AH68" s="1395">
        <v>111</v>
      </c>
      <c r="AI68" s="1395"/>
      <c r="AJ68" s="1395">
        <v>110</v>
      </c>
      <c r="AK68" s="1395"/>
      <c r="AL68" s="1395"/>
      <c r="AM68" s="1408">
        <f t="shared" si="5"/>
        <v>221</v>
      </c>
      <c r="BE68" s="1383" t="s">
        <v>5</v>
      </c>
      <c r="BF68" s="1376" t="s">
        <v>990</v>
      </c>
      <c r="BG68" s="1376" t="s">
        <v>525</v>
      </c>
      <c r="BH68" s="1478">
        <v>0.004254166666666667</v>
      </c>
      <c r="BJ68" s="647" t="s">
        <v>3340</v>
      </c>
      <c r="BK68" s="229" t="s">
        <v>202</v>
      </c>
      <c r="BL68" s="469">
        <v>13</v>
      </c>
      <c r="BM68" s="1494" t="s">
        <v>1408</v>
      </c>
      <c r="BN68" s="1494" t="s">
        <v>1412</v>
      </c>
      <c r="BO68" s="1494" t="s">
        <v>1127</v>
      </c>
      <c r="BP68" s="1496" t="s">
        <v>1415</v>
      </c>
      <c r="BQ68" s="231" t="s">
        <v>1173</v>
      </c>
      <c r="BR68" s="1494" t="s">
        <v>1034</v>
      </c>
      <c r="BS68" s="1494" t="s">
        <v>1830</v>
      </c>
      <c r="BT68" s="1494" t="s">
        <v>1226</v>
      </c>
      <c r="BU68" s="1494" t="s">
        <v>1056</v>
      </c>
      <c r="BV68" s="1494" t="s">
        <v>1204</v>
      </c>
      <c r="BW68" s="1494" t="s">
        <v>1834</v>
      </c>
      <c r="BX68" s="231" t="s">
        <v>3190</v>
      </c>
      <c r="BY68" s="1634" t="s">
        <v>1181</v>
      </c>
      <c r="BZ68" s="1550"/>
      <c r="CA68" s="388"/>
    </row>
    <row r="69" spans="6:79" ht="12.75">
      <c r="F69" s="814"/>
      <c r="W69" s="715" t="s">
        <v>6</v>
      </c>
      <c r="X69" s="1369" t="s">
        <v>2224</v>
      </c>
      <c r="Y69" s="1323">
        <v>16</v>
      </c>
      <c r="Z69" s="1369" t="s">
        <v>845</v>
      </c>
      <c r="AA69" s="1431"/>
      <c r="AB69" s="1431"/>
      <c r="AC69" s="1370" t="s">
        <v>830</v>
      </c>
      <c r="AD69" s="1"/>
      <c r="AE69" s="1407" t="s">
        <v>1</v>
      </c>
      <c r="AF69" s="1236" t="s">
        <v>2745</v>
      </c>
      <c r="AG69" s="1372" t="s">
        <v>2706</v>
      </c>
      <c r="AH69" s="232">
        <v>104</v>
      </c>
      <c r="AI69" s="1395">
        <v>105</v>
      </c>
      <c r="AJ69" s="1395"/>
      <c r="AK69" s="1395"/>
      <c r="AL69" s="1395"/>
      <c r="AM69" s="1408">
        <f t="shared" si="5"/>
        <v>209</v>
      </c>
      <c r="BE69" s="1383" t="s">
        <v>6</v>
      </c>
      <c r="BF69" s="1376" t="s">
        <v>991</v>
      </c>
      <c r="BG69" s="1376" t="s">
        <v>957</v>
      </c>
      <c r="BH69" s="1478">
        <v>0.004436111111111111</v>
      </c>
      <c r="BJ69" s="647" t="s">
        <v>3341</v>
      </c>
      <c r="BK69" s="229" t="s">
        <v>213</v>
      </c>
      <c r="BL69" s="469">
        <v>4</v>
      </c>
      <c r="BM69" s="1494" t="s">
        <v>1328</v>
      </c>
      <c r="BN69" s="1494" t="s">
        <v>1413</v>
      </c>
      <c r="BO69" s="1494" t="s">
        <v>1174</v>
      </c>
      <c r="BP69" s="1496" t="s">
        <v>1279</v>
      </c>
      <c r="BQ69" s="231" t="s">
        <v>1174</v>
      </c>
      <c r="BR69" s="1494" t="s">
        <v>1033</v>
      </c>
      <c r="BS69" s="1494" t="s">
        <v>1833</v>
      </c>
      <c r="BT69" s="1494" t="s">
        <v>1834</v>
      </c>
      <c r="BU69" s="1494" t="s">
        <v>1832</v>
      </c>
      <c r="BV69" s="1494" t="s">
        <v>1204</v>
      </c>
      <c r="BW69" s="1494" t="s">
        <v>1056</v>
      </c>
      <c r="BX69" s="231" t="s">
        <v>1176</v>
      </c>
      <c r="BY69" s="1634" t="s">
        <v>1182</v>
      </c>
      <c r="BZ69" s="1550"/>
      <c r="CA69" s="388"/>
    </row>
    <row r="70" spans="6:79" ht="13.5" thickBot="1">
      <c r="F70" s="213"/>
      <c r="W70" s="715" t="s">
        <v>7</v>
      </c>
      <c r="X70" s="1369" t="s">
        <v>818</v>
      </c>
      <c r="Y70" s="1323">
        <v>9</v>
      </c>
      <c r="Z70" s="1369" t="s">
        <v>843</v>
      </c>
      <c r="AA70" s="1431"/>
      <c r="AB70" s="1431"/>
      <c r="AC70" s="1370" t="s">
        <v>821</v>
      </c>
      <c r="AD70" s="1"/>
      <c r="AE70" s="1407" t="s">
        <v>2</v>
      </c>
      <c r="AF70" s="1403" t="s">
        <v>827</v>
      </c>
      <c r="AG70" s="410" t="s">
        <v>2714</v>
      </c>
      <c r="AH70" s="1395"/>
      <c r="AI70" s="1395"/>
      <c r="AJ70" s="1395"/>
      <c r="AK70" s="1395"/>
      <c r="AL70" s="1404">
        <v>208</v>
      </c>
      <c r="AM70" s="1408">
        <f t="shared" si="5"/>
        <v>208</v>
      </c>
      <c r="BE70" s="1383" t="s">
        <v>7</v>
      </c>
      <c r="BF70" s="1376" t="s">
        <v>992</v>
      </c>
      <c r="BG70" s="1376" t="s">
        <v>957</v>
      </c>
      <c r="BH70" s="1478">
        <v>0.004531944444444444</v>
      </c>
      <c r="BJ70" s="687" t="s">
        <v>3346</v>
      </c>
      <c r="BK70" s="913" t="s">
        <v>2191</v>
      </c>
      <c r="BL70" s="1495">
        <v>11</v>
      </c>
      <c r="BM70" s="1492" t="s">
        <v>1289</v>
      </c>
      <c r="BN70" s="1492" t="s">
        <v>1414</v>
      </c>
      <c r="BO70" s="1498" t="s">
        <v>1175</v>
      </c>
      <c r="BP70" s="1497" t="s">
        <v>1279</v>
      </c>
      <c r="BQ70" s="1288" t="s">
        <v>1175</v>
      </c>
      <c r="BR70" s="1492" t="s">
        <v>1226</v>
      </c>
      <c r="BS70" s="1492" t="s">
        <v>1833</v>
      </c>
      <c r="BT70" s="1498" t="s">
        <v>1056</v>
      </c>
      <c r="BU70" s="1492" t="s">
        <v>1056</v>
      </c>
      <c r="BV70" s="1288" t="s">
        <v>1831</v>
      </c>
      <c r="BW70" s="1288" t="s">
        <v>1056</v>
      </c>
      <c r="BX70" s="1288" t="s">
        <v>1177</v>
      </c>
      <c r="BY70" s="1635" t="s">
        <v>1183</v>
      </c>
      <c r="BZ70" s="1551"/>
      <c r="CA70" s="388"/>
    </row>
    <row r="71" spans="6:78" ht="12.75" customHeight="1">
      <c r="F71" s="814"/>
      <c r="W71" s="715" t="s">
        <v>8</v>
      </c>
      <c r="X71" s="1369" t="s">
        <v>811</v>
      </c>
      <c r="Y71" s="1323">
        <v>2</v>
      </c>
      <c r="Z71" s="1058" t="s">
        <v>864</v>
      </c>
      <c r="AA71" s="1432"/>
      <c r="AB71" s="1432"/>
      <c r="AC71" s="1370" t="s">
        <v>1682</v>
      </c>
      <c r="AD71" s="1"/>
      <c r="AE71" s="1407" t="s">
        <v>3</v>
      </c>
      <c r="AF71" s="306" t="s">
        <v>2743</v>
      </c>
      <c r="AG71" s="1236" t="s">
        <v>2706</v>
      </c>
      <c r="AH71" s="232">
        <v>105</v>
      </c>
      <c r="AI71" s="1395">
        <v>96</v>
      </c>
      <c r="AJ71" s="1395"/>
      <c r="AK71" s="1395"/>
      <c r="AL71" s="1395"/>
      <c r="AM71" s="1408">
        <f t="shared" si="5"/>
        <v>201</v>
      </c>
      <c r="BE71" s="1383" t="s">
        <v>8</v>
      </c>
      <c r="BF71" s="1376" t="s">
        <v>993</v>
      </c>
      <c r="BG71" s="1376" t="s">
        <v>970</v>
      </c>
      <c r="BH71" s="1478">
        <v>0.004786689814814816</v>
      </c>
      <c r="BJ71" s="1625" t="s">
        <v>1814</v>
      </c>
      <c r="BK71" s="1626"/>
      <c r="BL71" s="1630" t="s">
        <v>251</v>
      </c>
      <c r="BM71" s="1632" t="s">
        <v>1238</v>
      </c>
      <c r="BN71" s="1632" t="s">
        <v>1239</v>
      </c>
      <c r="BO71" s="1632" t="s">
        <v>1240</v>
      </c>
      <c r="BP71" s="1632" t="s">
        <v>1241</v>
      </c>
      <c r="BQ71" s="1632" t="s">
        <v>1242</v>
      </c>
      <c r="BR71" s="1618" t="s">
        <v>1243</v>
      </c>
      <c r="BS71" s="1618" t="s">
        <v>1250</v>
      </c>
      <c r="BT71" s="1621" t="s">
        <v>1418</v>
      </c>
      <c r="BU71" s="1621" t="s">
        <v>1251</v>
      </c>
      <c r="BV71" s="1621" t="s">
        <v>1416</v>
      </c>
      <c r="BW71" s="1621" t="s">
        <v>1417</v>
      </c>
      <c r="BX71" s="1621" t="s">
        <v>1245</v>
      </c>
      <c r="BY71" s="1621" t="s">
        <v>1248</v>
      </c>
      <c r="BZ71" s="1615" t="s">
        <v>1419</v>
      </c>
    </row>
    <row r="72" spans="6:78" ht="13.5" thickBot="1">
      <c r="F72" s="814"/>
      <c r="W72" s="715" t="s">
        <v>9</v>
      </c>
      <c r="X72" s="1369" t="s">
        <v>2223</v>
      </c>
      <c r="Y72" s="1323">
        <v>8</v>
      </c>
      <c r="Z72" s="1369" t="s">
        <v>2515</v>
      </c>
      <c r="AA72" s="1431"/>
      <c r="AB72" s="1431"/>
      <c r="AC72" s="1370" t="s">
        <v>1682</v>
      </c>
      <c r="AD72" s="1"/>
      <c r="AE72" s="1407" t="s">
        <v>4</v>
      </c>
      <c r="AF72" s="1403" t="s">
        <v>817</v>
      </c>
      <c r="AG72" s="1403" t="s">
        <v>867</v>
      </c>
      <c r="AH72" s="1395"/>
      <c r="AI72" s="1395"/>
      <c r="AJ72" s="1395"/>
      <c r="AK72" s="1395"/>
      <c r="AL72" s="1404">
        <v>200</v>
      </c>
      <c r="AM72" s="1408">
        <f t="shared" si="5"/>
        <v>200</v>
      </c>
      <c r="BE72" s="1385" t="s">
        <v>9</v>
      </c>
      <c r="BF72" s="1386" t="s">
        <v>994</v>
      </c>
      <c r="BG72" s="1386" t="s">
        <v>970</v>
      </c>
      <c r="BH72" s="1482">
        <v>0.005071527777777778</v>
      </c>
      <c r="BJ72" s="1627"/>
      <c r="BK72" s="1628"/>
      <c r="BL72" s="1631"/>
      <c r="BM72" s="1633"/>
      <c r="BN72" s="1633"/>
      <c r="BO72" s="1633"/>
      <c r="BP72" s="1633"/>
      <c r="BQ72" s="1633"/>
      <c r="BR72" s="1619"/>
      <c r="BS72" s="1619"/>
      <c r="BT72" s="1622"/>
      <c r="BU72" s="1622"/>
      <c r="BV72" s="1622"/>
      <c r="BW72" s="1624"/>
      <c r="BX72" s="1624"/>
      <c r="BY72" s="1624"/>
      <c r="BZ72" s="1616"/>
    </row>
    <row r="73" spans="6:78" ht="12.75">
      <c r="F73" s="814"/>
      <c r="W73" s="715" t="s">
        <v>10</v>
      </c>
      <c r="X73" s="1369" t="s">
        <v>704</v>
      </c>
      <c r="Y73" s="1323">
        <v>15</v>
      </c>
      <c r="Z73" s="1369" t="s">
        <v>2787</v>
      </c>
      <c r="AA73" s="1431"/>
      <c r="AB73" s="1431"/>
      <c r="AC73" s="1370" t="s">
        <v>1682</v>
      </c>
      <c r="AD73" s="1"/>
      <c r="AE73" s="1407" t="s">
        <v>5</v>
      </c>
      <c r="AF73" s="1403" t="s">
        <v>825</v>
      </c>
      <c r="AG73" s="1403" t="s">
        <v>841</v>
      </c>
      <c r="AH73" s="1395"/>
      <c r="AI73" s="1395"/>
      <c r="AJ73" s="1395"/>
      <c r="AK73" s="1400"/>
      <c r="AL73" s="1404">
        <v>196</v>
      </c>
      <c r="AM73" s="1408">
        <f t="shared" si="5"/>
        <v>196</v>
      </c>
      <c r="BE73" s="1065" t="s">
        <v>575</v>
      </c>
      <c r="BF73" s="1066"/>
      <c r="BG73" s="1075" t="s">
        <v>930</v>
      </c>
      <c r="BH73" s="1068" t="s">
        <v>190</v>
      </c>
      <c r="BJ73" s="1627"/>
      <c r="BK73" s="1628"/>
      <c r="BL73" s="1631"/>
      <c r="BM73" s="1633"/>
      <c r="BN73" s="1633"/>
      <c r="BO73" s="1633"/>
      <c r="BP73" s="1633"/>
      <c r="BQ73" s="1633"/>
      <c r="BR73" s="1619"/>
      <c r="BS73" s="1619"/>
      <c r="BT73" s="1622"/>
      <c r="BU73" s="1622"/>
      <c r="BV73" s="1622"/>
      <c r="BW73" s="1624"/>
      <c r="BX73" s="1624"/>
      <c r="BY73" s="1624"/>
      <c r="BZ73" s="1616"/>
    </row>
    <row r="74" spans="6:78" ht="13.5" thickBot="1">
      <c r="F74" s="814"/>
      <c r="W74" s="718" t="s">
        <v>11</v>
      </c>
      <c r="X74" s="1392" t="s">
        <v>838</v>
      </c>
      <c r="Y74" s="1327">
        <v>27</v>
      </c>
      <c r="Z74" s="1393" t="s">
        <v>868</v>
      </c>
      <c r="AA74" s="1433"/>
      <c r="AB74" s="1433"/>
      <c r="AC74" s="1394" t="s">
        <v>1682</v>
      </c>
      <c r="AD74" s="814"/>
      <c r="AE74" s="1407" t="s">
        <v>6</v>
      </c>
      <c r="AF74" s="1236" t="s">
        <v>2765</v>
      </c>
      <c r="AG74" s="1236" t="s">
        <v>2766</v>
      </c>
      <c r="AH74" s="232">
        <v>96</v>
      </c>
      <c r="AI74" s="1395"/>
      <c r="AJ74" s="1395"/>
      <c r="AK74" s="1395">
        <v>96</v>
      </c>
      <c r="AL74" s="1395"/>
      <c r="AM74" s="1408">
        <f t="shared" si="5"/>
        <v>192</v>
      </c>
      <c r="BE74" s="1383" t="s">
        <v>3244</v>
      </c>
      <c r="BF74" s="1376" t="s">
        <v>995</v>
      </c>
      <c r="BG74" s="1376" t="s">
        <v>996</v>
      </c>
      <c r="BH74" s="1478">
        <v>0.002907291666666666</v>
      </c>
      <c r="BJ74" s="1629"/>
      <c r="BK74" s="1623"/>
      <c r="BL74" s="1623"/>
      <c r="BM74" s="1623"/>
      <c r="BN74" s="1623"/>
      <c r="BO74" s="1623"/>
      <c r="BP74" s="1623"/>
      <c r="BQ74" s="1623"/>
      <c r="BR74" s="1620"/>
      <c r="BS74" s="1620"/>
      <c r="BT74" s="1623"/>
      <c r="BU74" s="1623"/>
      <c r="BV74" s="1623"/>
      <c r="BW74" s="1623"/>
      <c r="BX74" s="1623"/>
      <c r="BY74" s="1623"/>
      <c r="BZ74" s="1617"/>
    </row>
    <row r="75" spans="6:78" ht="12.75">
      <c r="F75" s="814"/>
      <c r="W75" s="141"/>
      <c r="X75" s="142"/>
      <c r="Y75" s="142"/>
      <c r="Z75" s="142"/>
      <c r="AA75" s="142"/>
      <c r="AB75" s="142"/>
      <c r="AC75" s="142"/>
      <c r="AD75" s="814"/>
      <c r="AE75" s="1407" t="s">
        <v>7</v>
      </c>
      <c r="AF75" s="1403" t="s">
        <v>809</v>
      </c>
      <c r="AG75" s="1403" t="s">
        <v>2714</v>
      </c>
      <c r="AH75" s="1395"/>
      <c r="AI75" s="1395"/>
      <c r="AJ75" s="1395"/>
      <c r="AK75" s="1397"/>
      <c r="AL75" s="1404">
        <v>186</v>
      </c>
      <c r="AM75" s="1408">
        <f t="shared" si="5"/>
        <v>186</v>
      </c>
      <c r="BE75" s="1383" t="s">
        <v>3248</v>
      </c>
      <c r="BF75" s="1376" t="s">
        <v>997</v>
      </c>
      <c r="BG75" s="1376" t="s">
        <v>932</v>
      </c>
      <c r="BH75" s="1478">
        <v>0.003259259259259259</v>
      </c>
      <c r="BJ75" s="409" t="s">
        <v>3244</v>
      </c>
      <c r="BK75" s="410" t="s">
        <v>198</v>
      </c>
      <c r="BL75" s="469">
        <v>2</v>
      </c>
      <c r="BM75" s="1494" t="s">
        <v>1423</v>
      </c>
      <c r="BN75" s="1494" t="s">
        <v>1278</v>
      </c>
      <c r="BO75" s="1494" t="s">
        <v>1186</v>
      </c>
      <c r="BP75" s="1494" t="s">
        <v>1279</v>
      </c>
      <c r="BQ75" s="1494" t="s">
        <v>1186</v>
      </c>
      <c r="BR75" s="1494" t="s">
        <v>1203</v>
      </c>
      <c r="BS75" s="1494" t="s">
        <v>1202</v>
      </c>
      <c r="BT75" s="1494" t="s">
        <v>1202</v>
      </c>
      <c r="BU75" s="1494" t="s">
        <v>1225</v>
      </c>
      <c r="BV75" s="1494" t="s">
        <v>1202</v>
      </c>
      <c r="BW75" s="469">
        <v>0</v>
      </c>
      <c r="BX75" s="469">
        <v>0</v>
      </c>
      <c r="BY75" s="1494" t="s">
        <v>1831</v>
      </c>
      <c r="BZ75" s="413" t="s">
        <v>1188</v>
      </c>
    </row>
    <row r="76" spans="6:78" ht="12.75" customHeight="1" thickBot="1">
      <c r="F76" s="814"/>
      <c r="AD76" s="1"/>
      <c r="AE76" s="1407" t="s">
        <v>8</v>
      </c>
      <c r="AF76" s="1372" t="s">
        <v>377</v>
      </c>
      <c r="AG76" s="1236" t="s">
        <v>3140</v>
      </c>
      <c r="AH76" s="1395"/>
      <c r="AI76" s="1395">
        <v>88</v>
      </c>
      <c r="AJ76" s="1395">
        <v>94</v>
      </c>
      <c r="AK76" s="1395"/>
      <c r="AL76" s="1395"/>
      <c r="AM76" s="1408">
        <f t="shared" si="5"/>
        <v>182</v>
      </c>
      <c r="BE76" s="1383" t="s">
        <v>3247</v>
      </c>
      <c r="BF76" s="1376" t="s">
        <v>998</v>
      </c>
      <c r="BG76" s="1376" t="s">
        <v>939</v>
      </c>
      <c r="BH76" s="1478">
        <v>0.0032644675925925927</v>
      </c>
      <c r="BJ76" s="488" t="s">
        <v>3248</v>
      </c>
      <c r="BK76" s="531" t="s">
        <v>202</v>
      </c>
      <c r="BL76" s="652">
        <v>1</v>
      </c>
      <c r="BM76" s="1498" t="s">
        <v>1365</v>
      </c>
      <c r="BN76" s="1498" t="s">
        <v>1367</v>
      </c>
      <c r="BO76" s="1498" t="s">
        <v>1187</v>
      </c>
      <c r="BP76" s="1498" t="s">
        <v>1279</v>
      </c>
      <c r="BQ76" s="1498" t="s">
        <v>1187</v>
      </c>
      <c r="BR76" s="1498" t="s">
        <v>1833</v>
      </c>
      <c r="BS76" s="1498" t="s">
        <v>1202</v>
      </c>
      <c r="BT76" s="1498" t="s">
        <v>1202</v>
      </c>
      <c r="BU76" s="1498" t="s">
        <v>1202</v>
      </c>
      <c r="BV76" s="1498" t="s">
        <v>1202</v>
      </c>
      <c r="BW76" s="652">
        <v>3</v>
      </c>
      <c r="BX76" s="652">
        <v>0</v>
      </c>
      <c r="BY76" s="1498" t="s">
        <v>1832</v>
      </c>
      <c r="BZ76" s="1500" t="s">
        <v>1189</v>
      </c>
    </row>
    <row r="77" spans="6:78" ht="12.75" customHeight="1">
      <c r="F77" s="814"/>
      <c r="AD77" s="814"/>
      <c r="AE77" s="1407" t="s">
        <v>9</v>
      </c>
      <c r="AF77" s="639" t="s">
        <v>2794</v>
      </c>
      <c r="AG77" s="306" t="s">
        <v>2773</v>
      </c>
      <c r="AH77" s="232">
        <v>83</v>
      </c>
      <c r="AI77" s="1395"/>
      <c r="AJ77" s="1395">
        <v>90</v>
      </c>
      <c r="AK77" s="1395"/>
      <c r="AL77" s="1395"/>
      <c r="AM77" s="1408">
        <f t="shared" si="5"/>
        <v>173</v>
      </c>
      <c r="BE77" s="1383" t="s">
        <v>3245</v>
      </c>
      <c r="BF77" s="1376" t="s">
        <v>3372</v>
      </c>
      <c r="BG77" s="1376" t="s">
        <v>960</v>
      </c>
      <c r="BH77" s="1478">
        <v>0.0033019675925925925</v>
      </c>
      <c r="BJ77" s="1625" t="s">
        <v>1815</v>
      </c>
      <c r="BK77" s="1626"/>
      <c r="BL77" s="1630" t="s">
        <v>251</v>
      </c>
      <c r="BM77" s="1632" t="s">
        <v>1238</v>
      </c>
      <c r="BN77" s="1632" t="s">
        <v>1239</v>
      </c>
      <c r="BO77" s="1632" t="s">
        <v>1240</v>
      </c>
      <c r="BP77" s="1632" t="s">
        <v>1241</v>
      </c>
      <c r="BQ77" s="1632" t="s">
        <v>1242</v>
      </c>
      <c r="BR77" s="1618" t="s">
        <v>1243</v>
      </c>
      <c r="BS77" s="1618" t="s">
        <v>1250</v>
      </c>
      <c r="BT77" s="1621" t="s">
        <v>1418</v>
      </c>
      <c r="BU77" s="1621" t="s">
        <v>1251</v>
      </c>
      <c r="BV77" s="1621" t="s">
        <v>1416</v>
      </c>
      <c r="BW77" s="1621" t="s">
        <v>1417</v>
      </c>
      <c r="BX77" s="1621" t="s">
        <v>1245</v>
      </c>
      <c r="BY77" s="1621" t="s">
        <v>1248</v>
      </c>
      <c r="BZ77" s="1615" t="s">
        <v>1419</v>
      </c>
    </row>
    <row r="78" spans="30:78" ht="12.75">
      <c r="AD78" s="1"/>
      <c r="AE78" s="1407" t="s">
        <v>10</v>
      </c>
      <c r="AF78" s="1236" t="s">
        <v>2796</v>
      </c>
      <c r="AG78" s="1236" t="s">
        <v>2753</v>
      </c>
      <c r="AH78" s="232">
        <v>82</v>
      </c>
      <c r="AI78" s="1395"/>
      <c r="AJ78" s="1395">
        <v>88</v>
      </c>
      <c r="AK78" s="1395"/>
      <c r="AL78" s="1395"/>
      <c r="AM78" s="1408">
        <f t="shared" si="5"/>
        <v>170</v>
      </c>
      <c r="AO78" s="59"/>
      <c r="BE78" s="1383" t="s">
        <v>3253</v>
      </c>
      <c r="BF78" s="1376" t="s">
        <v>999</v>
      </c>
      <c r="BG78" s="1376" t="s">
        <v>525</v>
      </c>
      <c r="BH78" s="1478">
        <v>0.003408912037037037</v>
      </c>
      <c r="BJ78" s="1627"/>
      <c r="BK78" s="1628"/>
      <c r="BL78" s="1631"/>
      <c r="BM78" s="1633"/>
      <c r="BN78" s="1633"/>
      <c r="BO78" s="1633"/>
      <c r="BP78" s="1633"/>
      <c r="BQ78" s="1633"/>
      <c r="BR78" s="1619"/>
      <c r="BS78" s="1619"/>
      <c r="BT78" s="1622"/>
      <c r="BU78" s="1622"/>
      <c r="BV78" s="1622"/>
      <c r="BW78" s="1624"/>
      <c r="BX78" s="1624"/>
      <c r="BY78" s="1624"/>
      <c r="BZ78" s="1616"/>
    </row>
    <row r="79" spans="30:78" ht="12.75">
      <c r="AD79" s="814"/>
      <c r="AE79" s="1407" t="s">
        <v>11</v>
      </c>
      <c r="AF79" s="1403" t="s">
        <v>815</v>
      </c>
      <c r="AG79" s="1391" t="s">
        <v>864</v>
      </c>
      <c r="AH79" s="1395"/>
      <c r="AI79" s="1395"/>
      <c r="AJ79" s="1395"/>
      <c r="AK79" s="1395"/>
      <c r="AL79" s="1405">
        <v>162</v>
      </c>
      <c r="AM79" s="1408">
        <f t="shared" si="5"/>
        <v>162</v>
      </c>
      <c r="AN79" s="59"/>
      <c r="BE79" s="1383" t="s">
        <v>3250</v>
      </c>
      <c r="BF79" s="1376" t="s">
        <v>705</v>
      </c>
      <c r="BG79" s="1376" t="s">
        <v>960</v>
      </c>
      <c r="BH79" s="1478">
        <v>0.003446064814814815</v>
      </c>
      <c r="BJ79" s="1627"/>
      <c r="BK79" s="1628"/>
      <c r="BL79" s="1631"/>
      <c r="BM79" s="1633"/>
      <c r="BN79" s="1633"/>
      <c r="BO79" s="1633"/>
      <c r="BP79" s="1633"/>
      <c r="BQ79" s="1633"/>
      <c r="BR79" s="1619"/>
      <c r="BS79" s="1619"/>
      <c r="BT79" s="1622"/>
      <c r="BU79" s="1622"/>
      <c r="BV79" s="1622"/>
      <c r="BW79" s="1624"/>
      <c r="BX79" s="1624"/>
      <c r="BY79" s="1624"/>
      <c r="BZ79" s="1616"/>
    </row>
    <row r="80" spans="30:78" ht="12.75" customHeight="1">
      <c r="AD80" s="814"/>
      <c r="AE80" s="1407" t="s">
        <v>12</v>
      </c>
      <c r="AF80" s="1403" t="s">
        <v>826</v>
      </c>
      <c r="AG80" s="1391" t="s">
        <v>865</v>
      </c>
      <c r="AH80" s="1395"/>
      <c r="AI80" s="1395"/>
      <c r="AJ80" s="1395"/>
      <c r="AK80" s="232"/>
      <c r="AL80" s="1405">
        <v>154</v>
      </c>
      <c r="AM80" s="1408">
        <f t="shared" si="5"/>
        <v>154</v>
      </c>
      <c r="BE80" s="1383" t="s">
        <v>3254</v>
      </c>
      <c r="BF80" s="1376" t="s">
        <v>1000</v>
      </c>
      <c r="BG80" s="1376" t="s">
        <v>942</v>
      </c>
      <c r="BH80" s="1478">
        <v>0.003642476851851852</v>
      </c>
      <c r="BJ80" s="1629"/>
      <c r="BK80" s="1623"/>
      <c r="BL80" s="1623"/>
      <c r="BM80" s="1623"/>
      <c r="BN80" s="1623"/>
      <c r="BO80" s="1623"/>
      <c r="BP80" s="1623"/>
      <c r="BQ80" s="1623"/>
      <c r="BR80" s="1620"/>
      <c r="BS80" s="1620"/>
      <c r="BT80" s="1623"/>
      <c r="BU80" s="1623"/>
      <c r="BV80" s="1623"/>
      <c r="BW80" s="1623"/>
      <c r="BX80" s="1623"/>
      <c r="BY80" s="1623"/>
      <c r="BZ80" s="1617"/>
    </row>
    <row r="81" spans="30:78" ht="12.75" customHeight="1" thickBot="1">
      <c r="AD81" s="814"/>
      <c r="AE81" s="1407" t="s">
        <v>13</v>
      </c>
      <c r="AF81" s="1403" t="s">
        <v>819</v>
      </c>
      <c r="AG81" s="1391" t="s">
        <v>2763</v>
      </c>
      <c r="AH81" s="1395"/>
      <c r="AI81" s="1395"/>
      <c r="AJ81" s="1395"/>
      <c r="AK81" s="1395"/>
      <c r="AL81" s="1405">
        <v>148</v>
      </c>
      <c r="AM81" s="1408">
        <f t="shared" si="5"/>
        <v>148</v>
      </c>
      <c r="BE81" s="1383" t="s">
        <v>3251</v>
      </c>
      <c r="BF81" s="1376" t="s">
        <v>1001</v>
      </c>
      <c r="BG81" s="1376" t="s">
        <v>940</v>
      </c>
      <c r="BH81" s="1478">
        <v>0.0037384259259259263</v>
      </c>
      <c r="BJ81" s="488" t="s">
        <v>3244</v>
      </c>
      <c r="BK81" s="531" t="s">
        <v>200</v>
      </c>
      <c r="BL81" s="652">
        <v>1</v>
      </c>
      <c r="BM81" s="1498" t="s">
        <v>1421</v>
      </c>
      <c r="BN81" s="1498" t="s">
        <v>1422</v>
      </c>
      <c r="BO81" s="1498" t="s">
        <v>1184</v>
      </c>
      <c r="BP81" s="1498" t="s">
        <v>1279</v>
      </c>
      <c r="BQ81" s="1498" t="s">
        <v>1184</v>
      </c>
      <c r="BR81" s="1498" t="s">
        <v>1830</v>
      </c>
      <c r="BS81" s="1498" t="s">
        <v>1834</v>
      </c>
      <c r="BT81" s="1498" t="s">
        <v>1202</v>
      </c>
      <c r="BU81" s="1498" t="s">
        <v>1202</v>
      </c>
      <c r="BV81" s="1498" t="s">
        <v>1202</v>
      </c>
      <c r="BW81" s="652">
        <v>3</v>
      </c>
      <c r="BX81" s="652">
        <v>3</v>
      </c>
      <c r="BY81" s="1498" t="s">
        <v>1057</v>
      </c>
      <c r="BZ81" s="490" t="s">
        <v>1185</v>
      </c>
    </row>
    <row r="82" spans="30:78" ht="12.75">
      <c r="AD82" s="814"/>
      <c r="AE82" s="1407" t="s">
        <v>14</v>
      </c>
      <c r="AF82" s="1403" t="s">
        <v>2815</v>
      </c>
      <c r="AG82" s="1403" t="s">
        <v>2731</v>
      </c>
      <c r="AH82" s="1395"/>
      <c r="AI82" s="1395"/>
      <c r="AJ82" s="1395"/>
      <c r="AK82" s="1395"/>
      <c r="AL82" s="1405">
        <v>144</v>
      </c>
      <c r="AM82" s="1408">
        <f t="shared" si="5"/>
        <v>144</v>
      </c>
      <c r="BE82" s="1383" t="s">
        <v>3255</v>
      </c>
      <c r="BF82" s="1376" t="s">
        <v>1002</v>
      </c>
      <c r="BG82" s="1376" t="s">
        <v>970</v>
      </c>
      <c r="BH82" s="1478">
        <v>0.004208449074074074</v>
      </c>
      <c r="BJ82" s="1625" t="s">
        <v>1420</v>
      </c>
      <c r="BK82" s="1626"/>
      <c r="BL82" s="1630" t="s">
        <v>251</v>
      </c>
      <c r="BM82" s="1632" t="s">
        <v>1238</v>
      </c>
      <c r="BN82" s="1632" t="s">
        <v>1239</v>
      </c>
      <c r="BO82" s="1632" t="s">
        <v>1240</v>
      </c>
      <c r="BP82" s="1632" t="s">
        <v>1241</v>
      </c>
      <c r="BQ82" s="1632" t="s">
        <v>1242</v>
      </c>
      <c r="BR82" s="1618" t="s">
        <v>1243</v>
      </c>
      <c r="BS82" s="1618" t="s">
        <v>1250</v>
      </c>
      <c r="BT82" s="1621" t="s">
        <v>1418</v>
      </c>
      <c r="BU82" s="1621" t="s">
        <v>1251</v>
      </c>
      <c r="BV82" s="1621" t="s">
        <v>1416</v>
      </c>
      <c r="BW82" s="1621" t="s">
        <v>1417</v>
      </c>
      <c r="BX82" s="1621" t="s">
        <v>1245</v>
      </c>
      <c r="BY82" s="1621" t="s">
        <v>1248</v>
      </c>
      <c r="BZ82" s="1615" t="s">
        <v>1419</v>
      </c>
    </row>
    <row r="83" spans="30:78" ht="12.75">
      <c r="AD83" s="814"/>
      <c r="AE83" s="1407" t="s">
        <v>15</v>
      </c>
      <c r="AF83" s="1403" t="s">
        <v>796</v>
      </c>
      <c r="AG83" s="1403" t="s">
        <v>842</v>
      </c>
      <c r="AH83" s="1395"/>
      <c r="AI83" s="1395"/>
      <c r="AJ83" s="1395"/>
      <c r="AK83" s="1395"/>
      <c r="AL83" s="1405">
        <v>136</v>
      </c>
      <c r="AM83" s="1408">
        <f t="shared" si="5"/>
        <v>136</v>
      </c>
      <c r="BE83" s="1383" t="s">
        <v>3249</v>
      </c>
      <c r="BF83" s="1376" t="s">
        <v>1003</v>
      </c>
      <c r="BG83" s="1376" t="s">
        <v>952</v>
      </c>
      <c r="BH83" s="1478">
        <v>0.004593287037037037</v>
      </c>
      <c r="BJ83" s="1627"/>
      <c r="BK83" s="1628"/>
      <c r="BL83" s="1631"/>
      <c r="BM83" s="1633"/>
      <c r="BN83" s="1633"/>
      <c r="BO83" s="1633"/>
      <c r="BP83" s="1633"/>
      <c r="BQ83" s="1633"/>
      <c r="BR83" s="1619"/>
      <c r="BS83" s="1619"/>
      <c r="BT83" s="1622"/>
      <c r="BU83" s="1622"/>
      <c r="BV83" s="1622"/>
      <c r="BW83" s="1624"/>
      <c r="BX83" s="1624"/>
      <c r="BY83" s="1624"/>
      <c r="BZ83" s="1616"/>
    </row>
    <row r="84" spans="30:78" ht="12.75">
      <c r="AD84" s="814"/>
      <c r="AE84" s="1407" t="s">
        <v>16</v>
      </c>
      <c r="AF84" s="1403" t="s">
        <v>828</v>
      </c>
      <c r="AG84" s="1391" t="s">
        <v>864</v>
      </c>
      <c r="AH84" s="1395"/>
      <c r="AI84" s="1395"/>
      <c r="AJ84" s="1395"/>
      <c r="AK84" s="1395"/>
      <c r="AL84" s="1405">
        <v>134</v>
      </c>
      <c r="AM84" s="1408">
        <f t="shared" si="5"/>
        <v>134</v>
      </c>
      <c r="BE84" s="1383" t="s">
        <v>3246</v>
      </c>
      <c r="BF84" s="1376" t="s">
        <v>1004</v>
      </c>
      <c r="BG84" s="1376" t="s">
        <v>884</v>
      </c>
      <c r="BH84" s="1478">
        <v>0.004784953703703704</v>
      </c>
      <c r="BJ84" s="1627"/>
      <c r="BK84" s="1628"/>
      <c r="BL84" s="1631"/>
      <c r="BM84" s="1633"/>
      <c r="BN84" s="1633"/>
      <c r="BO84" s="1633"/>
      <c r="BP84" s="1633"/>
      <c r="BQ84" s="1633"/>
      <c r="BR84" s="1619"/>
      <c r="BS84" s="1619"/>
      <c r="BT84" s="1622"/>
      <c r="BU84" s="1622"/>
      <c r="BV84" s="1622"/>
      <c r="BW84" s="1624"/>
      <c r="BX84" s="1624"/>
      <c r="BY84" s="1624"/>
      <c r="BZ84" s="1616"/>
    </row>
    <row r="85" spans="30:78" ht="12.75">
      <c r="AD85" s="814"/>
      <c r="AE85" s="1407" t="s">
        <v>17</v>
      </c>
      <c r="AF85" s="1403" t="s">
        <v>813</v>
      </c>
      <c r="AG85" s="1391" t="s">
        <v>866</v>
      </c>
      <c r="AH85" s="1395"/>
      <c r="AI85" s="1395"/>
      <c r="AJ85" s="1395"/>
      <c r="AK85" s="1395"/>
      <c r="AL85" s="1405">
        <v>132</v>
      </c>
      <c r="AM85" s="1408">
        <f t="shared" si="5"/>
        <v>132</v>
      </c>
      <c r="BE85" s="1383" t="s">
        <v>3260</v>
      </c>
      <c r="BF85" s="1376" t="s">
        <v>1005</v>
      </c>
      <c r="BG85" s="1376" t="s">
        <v>957</v>
      </c>
      <c r="BH85" s="1478">
        <v>0.004951041666666667</v>
      </c>
      <c r="BJ85" s="1629"/>
      <c r="BK85" s="1623"/>
      <c r="BL85" s="1623"/>
      <c r="BM85" s="1623"/>
      <c r="BN85" s="1623"/>
      <c r="BO85" s="1623"/>
      <c r="BP85" s="1623"/>
      <c r="BQ85" s="1623"/>
      <c r="BR85" s="1620"/>
      <c r="BS85" s="1620"/>
      <c r="BT85" s="1623"/>
      <c r="BU85" s="1623"/>
      <c r="BV85" s="1623"/>
      <c r="BW85" s="1623"/>
      <c r="BX85" s="1623"/>
      <c r="BY85" s="1623"/>
      <c r="BZ85" s="1617"/>
    </row>
    <row r="86" spans="30:78" ht="13.5" thickBot="1">
      <c r="AD86" s="814"/>
      <c r="AE86" s="1407" t="s">
        <v>18</v>
      </c>
      <c r="AF86" s="1403" t="s">
        <v>1646</v>
      </c>
      <c r="AG86" s="1403" t="s">
        <v>2731</v>
      </c>
      <c r="AH86" s="1395"/>
      <c r="AI86" s="1395"/>
      <c r="AJ86" s="1395"/>
      <c r="AK86" s="1395"/>
      <c r="AL86" s="1405">
        <v>130</v>
      </c>
      <c r="AM86" s="1408">
        <f t="shared" si="5"/>
        <v>130</v>
      </c>
      <c r="BE86" s="1383" t="s">
        <v>3325</v>
      </c>
      <c r="BF86" s="1376" t="s">
        <v>1006</v>
      </c>
      <c r="BG86" s="1376" t="s">
        <v>525</v>
      </c>
      <c r="BH86" s="1478">
        <v>0.005036226851851852</v>
      </c>
      <c r="BJ86" s="488" t="s">
        <v>3244</v>
      </c>
      <c r="BK86" s="531" t="s">
        <v>199</v>
      </c>
      <c r="BL86" s="652">
        <v>1</v>
      </c>
      <c r="BM86" s="1498" t="s">
        <v>1424</v>
      </c>
      <c r="BN86" s="1498" t="s">
        <v>1425</v>
      </c>
      <c r="BO86" s="1498" t="s">
        <v>1426</v>
      </c>
      <c r="BP86" s="1498" t="s">
        <v>1427</v>
      </c>
      <c r="BQ86" s="1498" t="s">
        <v>1190</v>
      </c>
      <c r="BR86" s="1498" t="s">
        <v>1832</v>
      </c>
      <c r="BS86" s="1498" t="s">
        <v>1226</v>
      </c>
      <c r="BT86" s="1498" t="s">
        <v>1202</v>
      </c>
      <c r="BU86" s="1498" t="s">
        <v>1829</v>
      </c>
      <c r="BV86" s="1498" t="s">
        <v>1202</v>
      </c>
      <c r="BW86" s="652">
        <v>6</v>
      </c>
      <c r="BX86" s="652">
        <v>0</v>
      </c>
      <c r="BY86" s="1498" t="s">
        <v>1191</v>
      </c>
      <c r="BZ86" s="490" t="s">
        <v>1192</v>
      </c>
    </row>
    <row r="87" spans="30:78" ht="12.75">
      <c r="AD87" s="814"/>
      <c r="AE87" s="1407" t="s">
        <v>19</v>
      </c>
      <c r="AF87" s="1236" t="s">
        <v>3366</v>
      </c>
      <c r="AG87" s="1236" t="s">
        <v>500</v>
      </c>
      <c r="AH87" s="232"/>
      <c r="AI87" s="1395">
        <v>130</v>
      </c>
      <c r="AJ87" s="1395"/>
      <c r="AK87" s="1395"/>
      <c r="AL87" s="1395"/>
      <c r="AM87" s="1408">
        <f t="shared" si="5"/>
        <v>130</v>
      </c>
      <c r="BE87" s="1383" t="s">
        <v>3252</v>
      </c>
      <c r="BF87" s="1376" t="s">
        <v>1007</v>
      </c>
      <c r="BG87" s="1376" t="s">
        <v>937</v>
      </c>
      <c r="BH87" s="1478">
        <v>0.005447106481481481</v>
      </c>
      <c r="BJ87" s="1625" t="s">
        <v>1428</v>
      </c>
      <c r="BK87" s="1626"/>
      <c r="BL87" s="1630" t="s">
        <v>251</v>
      </c>
      <c r="BM87" s="1632" t="s">
        <v>1238</v>
      </c>
      <c r="BN87" s="1632" t="s">
        <v>1239</v>
      </c>
      <c r="BO87" s="1632" t="s">
        <v>1240</v>
      </c>
      <c r="BP87" s="1632" t="s">
        <v>1241</v>
      </c>
      <c r="BQ87" s="1632" t="s">
        <v>1242</v>
      </c>
      <c r="BR87" s="1618" t="s">
        <v>1243</v>
      </c>
      <c r="BS87" s="1618" t="s">
        <v>1250</v>
      </c>
      <c r="BT87" s="1621" t="s">
        <v>1418</v>
      </c>
      <c r="BU87" s="1621" t="s">
        <v>1251</v>
      </c>
      <c r="BV87" s="1621" t="s">
        <v>1416</v>
      </c>
      <c r="BW87" s="1621" t="s">
        <v>1417</v>
      </c>
      <c r="BX87" s="1621" t="s">
        <v>1245</v>
      </c>
      <c r="BY87" s="1621" t="s">
        <v>1248</v>
      </c>
      <c r="BZ87" s="1615" t="s">
        <v>1419</v>
      </c>
    </row>
    <row r="88" spans="30:78" ht="13.5" customHeight="1" thickBot="1">
      <c r="AD88" s="814"/>
      <c r="AE88" s="1407" t="s">
        <v>20</v>
      </c>
      <c r="AF88" s="1403" t="s">
        <v>2224</v>
      </c>
      <c r="AG88" s="1403" t="s">
        <v>845</v>
      </c>
      <c r="AH88" s="1395"/>
      <c r="AI88" s="1395"/>
      <c r="AJ88" s="1395"/>
      <c r="AK88" s="232"/>
      <c r="AL88" s="1405">
        <v>128</v>
      </c>
      <c r="AM88" s="1408">
        <f t="shared" si="5"/>
        <v>128</v>
      </c>
      <c r="BE88" s="1385" t="s">
        <v>3336</v>
      </c>
      <c r="BF88" s="1386" t="s">
        <v>1008</v>
      </c>
      <c r="BG88" s="1386" t="s">
        <v>966</v>
      </c>
      <c r="BH88" s="1482">
        <v>0.005603935185185185</v>
      </c>
      <c r="BJ88" s="1627"/>
      <c r="BK88" s="1628"/>
      <c r="BL88" s="1631"/>
      <c r="BM88" s="1633"/>
      <c r="BN88" s="1633"/>
      <c r="BO88" s="1633"/>
      <c r="BP88" s="1633"/>
      <c r="BQ88" s="1633"/>
      <c r="BR88" s="1619"/>
      <c r="BS88" s="1619"/>
      <c r="BT88" s="1622"/>
      <c r="BU88" s="1622"/>
      <c r="BV88" s="1622"/>
      <c r="BW88" s="1624"/>
      <c r="BX88" s="1624"/>
      <c r="BY88" s="1624"/>
      <c r="BZ88" s="1616"/>
    </row>
    <row r="89" spans="30:78" ht="12.75">
      <c r="AD89" s="814"/>
      <c r="AE89" s="1407" t="s">
        <v>21</v>
      </c>
      <c r="AF89" s="1403" t="s">
        <v>818</v>
      </c>
      <c r="AG89" s="1403" t="s">
        <v>843</v>
      </c>
      <c r="AH89" s="1395"/>
      <c r="AI89" s="1395"/>
      <c r="AJ89" s="1395"/>
      <c r="AK89" s="232"/>
      <c r="AL89" s="1405">
        <v>126</v>
      </c>
      <c r="AM89" s="1408">
        <f t="shared" si="5"/>
        <v>126</v>
      </c>
      <c r="BE89" s="1065" t="s">
        <v>583</v>
      </c>
      <c r="BF89" s="1066"/>
      <c r="BG89" s="1075"/>
      <c r="BH89" s="1068" t="s">
        <v>190</v>
      </c>
      <c r="BJ89" s="1627"/>
      <c r="BK89" s="1628"/>
      <c r="BL89" s="1631"/>
      <c r="BM89" s="1633"/>
      <c r="BN89" s="1633"/>
      <c r="BO89" s="1633"/>
      <c r="BP89" s="1633"/>
      <c r="BQ89" s="1633"/>
      <c r="BR89" s="1619"/>
      <c r="BS89" s="1619"/>
      <c r="BT89" s="1622"/>
      <c r="BU89" s="1622"/>
      <c r="BV89" s="1622"/>
      <c r="BW89" s="1624"/>
      <c r="BX89" s="1624"/>
      <c r="BY89" s="1624"/>
      <c r="BZ89" s="1616"/>
    </row>
    <row r="90" spans="30:78" ht="12.75">
      <c r="AD90" s="814"/>
      <c r="AE90" s="1407" t="s">
        <v>22</v>
      </c>
      <c r="AF90" s="1236" t="s">
        <v>76</v>
      </c>
      <c r="AG90" s="306" t="s">
        <v>77</v>
      </c>
      <c r="AH90" s="232">
        <v>118</v>
      </c>
      <c r="AI90" s="1395"/>
      <c r="AJ90" s="1395"/>
      <c r="AK90" s="1395"/>
      <c r="AL90" s="1395"/>
      <c r="AM90" s="1408">
        <f t="shared" si="5"/>
        <v>118</v>
      </c>
      <c r="BE90" s="1479" t="s">
        <v>3244</v>
      </c>
      <c r="BF90" s="1644" t="s">
        <v>935</v>
      </c>
      <c r="BG90" s="1644"/>
      <c r="BH90" s="1481">
        <v>0.011583912037037037</v>
      </c>
      <c r="BJ90" s="1629"/>
      <c r="BK90" s="1623"/>
      <c r="BL90" s="1623"/>
      <c r="BM90" s="1623"/>
      <c r="BN90" s="1623"/>
      <c r="BO90" s="1623"/>
      <c r="BP90" s="1623"/>
      <c r="BQ90" s="1623"/>
      <c r="BR90" s="1620"/>
      <c r="BS90" s="1620"/>
      <c r="BT90" s="1623"/>
      <c r="BU90" s="1623"/>
      <c r="BV90" s="1623"/>
      <c r="BW90" s="1623"/>
      <c r="BX90" s="1623"/>
      <c r="BY90" s="1623"/>
      <c r="BZ90" s="1617"/>
    </row>
    <row r="91" spans="30:78" ht="12.75">
      <c r="AD91" s="814"/>
      <c r="AE91" s="1407" t="s">
        <v>23</v>
      </c>
      <c r="AF91" s="367" t="s">
        <v>655</v>
      </c>
      <c r="AG91" s="367" t="s">
        <v>656</v>
      </c>
      <c r="AH91" s="1395"/>
      <c r="AI91" s="1395"/>
      <c r="AJ91" s="1395"/>
      <c r="AK91" s="1395">
        <v>115</v>
      </c>
      <c r="AL91" s="1395"/>
      <c r="AM91" s="1408">
        <f t="shared" si="5"/>
        <v>115</v>
      </c>
      <c r="BE91" s="1383" t="s">
        <v>3248</v>
      </c>
      <c r="BF91" s="1641" t="s">
        <v>1009</v>
      </c>
      <c r="BG91" s="1641"/>
      <c r="BH91" s="1478">
        <v>0.011650925925925927</v>
      </c>
      <c r="BJ91" s="409" t="s">
        <v>3244</v>
      </c>
      <c r="BK91" s="229" t="s">
        <v>1429</v>
      </c>
      <c r="BL91" s="469">
        <v>3</v>
      </c>
      <c r="BM91" s="1494" t="s">
        <v>1294</v>
      </c>
      <c r="BN91" s="1494" t="s">
        <v>1458</v>
      </c>
      <c r="BO91" s="1494" t="s">
        <v>1468</v>
      </c>
      <c r="BP91" s="1494" t="s">
        <v>1472</v>
      </c>
      <c r="BQ91" s="231" t="s">
        <v>1193</v>
      </c>
      <c r="BR91" s="1494" t="s">
        <v>1202</v>
      </c>
      <c r="BS91" s="1494" t="s">
        <v>1202</v>
      </c>
      <c r="BT91" s="1494" t="s">
        <v>1202</v>
      </c>
      <c r="BU91" s="1494" t="s">
        <v>1202</v>
      </c>
      <c r="BV91" s="1494" t="s">
        <v>1202</v>
      </c>
      <c r="BW91" s="469">
        <v>0</v>
      </c>
      <c r="BX91" s="469">
        <v>0</v>
      </c>
      <c r="BY91" s="231" t="s">
        <v>1202</v>
      </c>
      <c r="BZ91" s="228" t="s">
        <v>1193</v>
      </c>
    </row>
    <row r="92" spans="30:78" ht="12.75">
      <c r="AD92" s="147"/>
      <c r="AE92" s="1407" t="s">
        <v>24</v>
      </c>
      <c r="AF92" s="367" t="s">
        <v>170</v>
      </c>
      <c r="AG92" s="367" t="s">
        <v>160</v>
      </c>
      <c r="AH92" s="1395"/>
      <c r="AI92" s="1395"/>
      <c r="AJ92" s="1395"/>
      <c r="AK92" s="1395">
        <v>114</v>
      </c>
      <c r="AL92" s="1395"/>
      <c r="AM92" s="1408">
        <f t="shared" si="5"/>
        <v>114</v>
      </c>
      <c r="BE92" s="1383" t="s">
        <v>3247</v>
      </c>
      <c r="BF92" s="1641" t="s">
        <v>1010</v>
      </c>
      <c r="BG92" s="1641"/>
      <c r="BH92" s="1478">
        <v>0.011763773148148146</v>
      </c>
      <c r="BJ92" s="409" t="s">
        <v>3248</v>
      </c>
      <c r="BK92" s="229" t="s">
        <v>1430</v>
      </c>
      <c r="BL92" s="469">
        <v>8</v>
      </c>
      <c r="BM92" s="1494" t="s">
        <v>1453</v>
      </c>
      <c r="BN92" s="1494" t="s">
        <v>1459</v>
      </c>
      <c r="BO92" s="1494" t="s">
        <v>1194</v>
      </c>
      <c r="BP92" s="1494" t="s">
        <v>1279</v>
      </c>
      <c r="BQ92" s="231" t="s">
        <v>1194</v>
      </c>
      <c r="BR92" s="1494" t="s">
        <v>1829</v>
      </c>
      <c r="BS92" s="1494" t="s">
        <v>1202</v>
      </c>
      <c r="BT92" s="1494" t="s">
        <v>1202</v>
      </c>
      <c r="BU92" s="1494" t="s">
        <v>1202</v>
      </c>
      <c r="BV92" s="1494" t="s">
        <v>1202</v>
      </c>
      <c r="BW92" s="469">
        <v>0</v>
      </c>
      <c r="BX92" s="469">
        <v>0</v>
      </c>
      <c r="BY92" s="231" t="s">
        <v>1829</v>
      </c>
      <c r="BZ92" s="228" t="s">
        <v>1205</v>
      </c>
    </row>
    <row r="93" spans="30:78" ht="12.75" customHeight="1">
      <c r="AD93" s="814"/>
      <c r="AE93" s="1407" t="s">
        <v>25</v>
      </c>
      <c r="AF93" s="639" t="s">
        <v>2733</v>
      </c>
      <c r="AG93" s="1236" t="s">
        <v>2734</v>
      </c>
      <c r="AH93" s="232">
        <v>110</v>
      </c>
      <c r="AI93" s="1395"/>
      <c r="AJ93" s="1395"/>
      <c r="AK93" s="1395"/>
      <c r="AL93" s="1395"/>
      <c r="AM93" s="1408">
        <f t="shared" si="5"/>
        <v>110</v>
      </c>
      <c r="BE93" s="1383" t="s">
        <v>3245</v>
      </c>
      <c r="BF93" s="1641" t="s">
        <v>1011</v>
      </c>
      <c r="BG93" s="1641"/>
      <c r="BH93" s="1478">
        <v>0.012102430555555556</v>
      </c>
      <c r="BJ93" s="409" t="s">
        <v>3247</v>
      </c>
      <c r="BK93" s="229" t="s">
        <v>1448</v>
      </c>
      <c r="BL93" s="469">
        <v>4</v>
      </c>
      <c r="BM93" s="1494" t="s">
        <v>1454</v>
      </c>
      <c r="BN93" s="1494" t="s">
        <v>1460</v>
      </c>
      <c r="BO93" s="1494" t="s">
        <v>1469</v>
      </c>
      <c r="BP93" s="1494" t="s">
        <v>1473</v>
      </c>
      <c r="BQ93" s="231" t="s">
        <v>1195</v>
      </c>
      <c r="BR93" s="1494" t="s">
        <v>1202</v>
      </c>
      <c r="BS93" s="1494" t="s">
        <v>1202</v>
      </c>
      <c r="BT93" s="1494" t="s">
        <v>1202</v>
      </c>
      <c r="BU93" s="1494" t="s">
        <v>1202</v>
      </c>
      <c r="BV93" s="1494" t="s">
        <v>1202</v>
      </c>
      <c r="BW93" s="469">
        <v>0</v>
      </c>
      <c r="BX93" s="469">
        <v>0</v>
      </c>
      <c r="BY93" s="231" t="s">
        <v>1202</v>
      </c>
      <c r="BZ93" s="228" t="s">
        <v>1206</v>
      </c>
    </row>
    <row r="94" spans="30:78" ht="12.75">
      <c r="AD94" s="814"/>
      <c r="AE94" s="1407" t="s">
        <v>26</v>
      </c>
      <c r="AF94" s="1236" t="s">
        <v>454</v>
      </c>
      <c r="AG94" s="410" t="s">
        <v>3135</v>
      </c>
      <c r="AH94" s="232"/>
      <c r="AI94" s="1395">
        <v>108</v>
      </c>
      <c r="AJ94" s="1395"/>
      <c r="AK94" s="1395"/>
      <c r="AL94" s="1395"/>
      <c r="AM94" s="1408">
        <f t="shared" si="5"/>
        <v>108</v>
      </c>
      <c r="BE94" s="1383" t="s">
        <v>3253</v>
      </c>
      <c r="BF94" s="1641" t="s">
        <v>1012</v>
      </c>
      <c r="BG94" s="1641"/>
      <c r="BH94" s="1478">
        <v>0.012174768518518517</v>
      </c>
      <c r="BJ94" s="409" t="s">
        <v>3245</v>
      </c>
      <c r="BK94" s="229" t="s">
        <v>1431</v>
      </c>
      <c r="BL94" s="469">
        <v>7</v>
      </c>
      <c r="BM94" s="1494" t="s">
        <v>1291</v>
      </c>
      <c r="BN94" s="1494" t="s">
        <v>1467</v>
      </c>
      <c r="BO94" s="1494" t="s">
        <v>1470</v>
      </c>
      <c r="BP94" s="1494" t="s">
        <v>1392</v>
      </c>
      <c r="BQ94" s="231" t="s">
        <v>1196</v>
      </c>
      <c r="BR94" s="1494" t="s">
        <v>1829</v>
      </c>
      <c r="BS94" s="1494" t="s">
        <v>1204</v>
      </c>
      <c r="BT94" s="1494" t="s">
        <v>1202</v>
      </c>
      <c r="BU94" s="1494" t="s">
        <v>1202</v>
      </c>
      <c r="BV94" s="1494" t="s">
        <v>1202</v>
      </c>
      <c r="BW94" s="469">
        <v>0</v>
      </c>
      <c r="BX94" s="469">
        <v>0</v>
      </c>
      <c r="BY94" s="231" t="s">
        <v>1203</v>
      </c>
      <c r="BZ94" s="228" t="s">
        <v>1207</v>
      </c>
    </row>
    <row r="95" spans="30:78" ht="12.75">
      <c r="AD95" s="814"/>
      <c r="AE95" s="1407" t="s">
        <v>27</v>
      </c>
      <c r="AF95" s="1236" t="s">
        <v>2738</v>
      </c>
      <c r="AG95" s="1236" t="s">
        <v>2739</v>
      </c>
      <c r="AH95" s="232">
        <v>108</v>
      </c>
      <c r="AI95" s="1395"/>
      <c r="AJ95" s="1395"/>
      <c r="AK95" s="1395"/>
      <c r="AL95" s="1395"/>
      <c r="AM95" s="1408">
        <f t="shared" si="5"/>
        <v>108</v>
      </c>
      <c r="BE95" s="1383" t="s">
        <v>3250</v>
      </c>
      <c r="BF95" s="1641" t="s">
        <v>1013</v>
      </c>
      <c r="BG95" s="1641"/>
      <c r="BH95" s="1478">
        <v>0.012762268518518518</v>
      </c>
      <c r="BJ95" s="409" t="s">
        <v>3253</v>
      </c>
      <c r="BK95" s="229" t="s">
        <v>1432</v>
      </c>
      <c r="BL95" s="469">
        <v>5</v>
      </c>
      <c r="BM95" s="1494" t="s">
        <v>1263</v>
      </c>
      <c r="BN95" s="1494" t="s">
        <v>1461</v>
      </c>
      <c r="BO95" s="1494" t="s">
        <v>1471</v>
      </c>
      <c r="BP95" s="1494" t="s">
        <v>1279</v>
      </c>
      <c r="BQ95" s="231" t="s">
        <v>1024</v>
      </c>
      <c r="BR95" s="1494" t="s">
        <v>1829</v>
      </c>
      <c r="BS95" s="1494" t="s">
        <v>1202</v>
      </c>
      <c r="BT95" s="1494" t="s">
        <v>1202</v>
      </c>
      <c r="BU95" s="1494" t="s">
        <v>1202</v>
      </c>
      <c r="BV95" s="1494" t="s">
        <v>1202</v>
      </c>
      <c r="BW95" s="469">
        <v>0</v>
      </c>
      <c r="BX95" s="469">
        <v>0</v>
      </c>
      <c r="BY95" s="231" t="s">
        <v>1829</v>
      </c>
      <c r="BZ95" s="228" t="s">
        <v>1208</v>
      </c>
    </row>
    <row r="96" spans="30:78" ht="12.75">
      <c r="AD96" s="814"/>
      <c r="AE96" s="1407" t="s">
        <v>56</v>
      </c>
      <c r="AF96" s="1236" t="s">
        <v>87</v>
      </c>
      <c r="AG96" s="306" t="s">
        <v>77</v>
      </c>
      <c r="AH96" s="232">
        <v>106</v>
      </c>
      <c r="AI96" s="1395"/>
      <c r="AJ96" s="1395"/>
      <c r="AK96" s="1395"/>
      <c r="AL96" s="1395"/>
      <c r="AM96" s="1408">
        <f t="shared" si="5"/>
        <v>106</v>
      </c>
      <c r="BE96" s="1383" t="s">
        <v>3254</v>
      </c>
      <c r="BF96" s="1641" t="s">
        <v>1014</v>
      </c>
      <c r="BG96" s="1641"/>
      <c r="BH96" s="1478">
        <v>0.01323136574074074</v>
      </c>
      <c r="BJ96" s="409" t="s">
        <v>3250</v>
      </c>
      <c r="BK96" s="229" t="s">
        <v>1433</v>
      </c>
      <c r="BL96" s="469">
        <v>1</v>
      </c>
      <c r="BM96" s="1494" t="s">
        <v>1356</v>
      </c>
      <c r="BN96" s="1494" t="s">
        <v>1462</v>
      </c>
      <c r="BO96" s="1494" t="s">
        <v>1197</v>
      </c>
      <c r="BP96" s="1494" t="s">
        <v>1279</v>
      </c>
      <c r="BQ96" s="231" t="s">
        <v>1197</v>
      </c>
      <c r="BR96" s="1494" t="s">
        <v>1202</v>
      </c>
      <c r="BS96" s="1494" t="s">
        <v>1202</v>
      </c>
      <c r="BT96" s="1494" t="s">
        <v>1202</v>
      </c>
      <c r="BU96" s="1494" t="s">
        <v>1202</v>
      </c>
      <c r="BV96" s="1494" t="s">
        <v>1202</v>
      </c>
      <c r="BW96" s="469">
        <v>0</v>
      </c>
      <c r="BX96" s="469">
        <v>0</v>
      </c>
      <c r="BY96" s="231" t="s">
        <v>1202</v>
      </c>
      <c r="BZ96" s="228" t="s">
        <v>1197</v>
      </c>
    </row>
    <row r="97" spans="30:78" ht="12.75">
      <c r="AD97" s="814"/>
      <c r="AE97" s="1407" t="s">
        <v>713</v>
      </c>
      <c r="AF97" s="367" t="s">
        <v>706</v>
      </c>
      <c r="AG97" s="367" t="s">
        <v>708</v>
      </c>
      <c r="AH97" s="1395"/>
      <c r="AI97" s="1395"/>
      <c r="AJ97" s="1395"/>
      <c r="AK97" s="1395">
        <v>106</v>
      </c>
      <c r="AL97" s="1395"/>
      <c r="AM97" s="1408">
        <f t="shared" si="5"/>
        <v>106</v>
      </c>
      <c r="BE97" s="1383" t="s">
        <v>3251</v>
      </c>
      <c r="BF97" s="1641" t="s">
        <v>1015</v>
      </c>
      <c r="BG97" s="1641"/>
      <c r="BH97" s="1478">
        <v>0.01349259259259259</v>
      </c>
      <c r="BJ97" s="409" t="s">
        <v>3254</v>
      </c>
      <c r="BK97" s="229" t="s">
        <v>1434</v>
      </c>
      <c r="BL97" s="469">
        <v>2</v>
      </c>
      <c r="BM97" s="1494" t="s">
        <v>1455</v>
      </c>
      <c r="BN97" s="1494" t="s">
        <v>1463</v>
      </c>
      <c r="BO97" s="1494" t="s">
        <v>1209</v>
      </c>
      <c r="BP97" s="1494" t="s">
        <v>1473</v>
      </c>
      <c r="BQ97" s="231" t="s">
        <v>1198</v>
      </c>
      <c r="BR97" s="1494" t="s">
        <v>1202</v>
      </c>
      <c r="BS97" s="1494" t="s">
        <v>1202</v>
      </c>
      <c r="BT97" s="1494" t="s">
        <v>1202</v>
      </c>
      <c r="BU97" s="1494" t="s">
        <v>1829</v>
      </c>
      <c r="BV97" s="1494" t="s">
        <v>1202</v>
      </c>
      <c r="BW97" s="469">
        <v>0</v>
      </c>
      <c r="BX97" s="469">
        <v>0</v>
      </c>
      <c r="BY97" s="231" t="s">
        <v>1829</v>
      </c>
      <c r="BZ97" s="228" t="s">
        <v>1209</v>
      </c>
    </row>
    <row r="98" spans="30:78" ht="12.75" customHeight="1">
      <c r="AD98" s="814"/>
      <c r="AE98" s="1407" t="s">
        <v>714</v>
      </c>
      <c r="AF98" s="1372" t="s">
        <v>2506</v>
      </c>
      <c r="AG98" s="1372" t="s">
        <v>2460</v>
      </c>
      <c r="AH98" s="232"/>
      <c r="AI98" s="1395"/>
      <c r="AJ98" s="1395">
        <v>104</v>
      </c>
      <c r="AK98" s="1395"/>
      <c r="AL98" s="1395"/>
      <c r="AM98" s="1408">
        <f t="shared" si="5"/>
        <v>104</v>
      </c>
      <c r="BE98" s="1383" t="s">
        <v>3255</v>
      </c>
      <c r="BF98" s="1641" t="s">
        <v>1016</v>
      </c>
      <c r="BG98" s="1641"/>
      <c r="BH98" s="1478">
        <v>0.013682291666666667</v>
      </c>
      <c r="BJ98" s="409" t="s">
        <v>3251</v>
      </c>
      <c r="BK98" s="229" t="s">
        <v>1449</v>
      </c>
      <c r="BL98" s="469">
        <v>6</v>
      </c>
      <c r="BM98" s="1494" t="s">
        <v>1456</v>
      </c>
      <c r="BN98" s="1494" t="s">
        <v>1464</v>
      </c>
      <c r="BO98" s="1494" t="s">
        <v>1199</v>
      </c>
      <c r="BP98" s="1494" t="s">
        <v>1279</v>
      </c>
      <c r="BQ98" s="231" t="s">
        <v>1199</v>
      </c>
      <c r="BR98" s="1494" t="s">
        <v>1202</v>
      </c>
      <c r="BS98" s="1494" t="s">
        <v>1202</v>
      </c>
      <c r="BT98" s="1494" t="s">
        <v>1202</v>
      </c>
      <c r="BU98" s="1494" t="s">
        <v>1202</v>
      </c>
      <c r="BV98" s="1494" t="s">
        <v>1202</v>
      </c>
      <c r="BW98" s="469">
        <v>0</v>
      </c>
      <c r="BX98" s="469">
        <v>3</v>
      </c>
      <c r="BY98" s="231" t="s">
        <v>1204</v>
      </c>
      <c r="BZ98" s="228" t="s">
        <v>1210</v>
      </c>
    </row>
    <row r="99" spans="30:78" ht="12.75" customHeight="1">
      <c r="AD99" s="814"/>
      <c r="AE99" s="1407" t="s">
        <v>715</v>
      </c>
      <c r="AF99" s="1236" t="s">
        <v>2747</v>
      </c>
      <c r="AG99" s="410" t="s">
        <v>2748</v>
      </c>
      <c r="AH99" s="232">
        <v>103</v>
      </c>
      <c r="AI99" s="1395"/>
      <c r="AJ99" s="1395"/>
      <c r="AK99" s="1395"/>
      <c r="AL99" s="1395"/>
      <c r="AM99" s="1408">
        <f t="shared" si="5"/>
        <v>103</v>
      </c>
      <c r="BE99" s="1383" t="s">
        <v>3249</v>
      </c>
      <c r="BF99" s="1641" t="s">
        <v>1017</v>
      </c>
      <c r="BG99" s="1641"/>
      <c r="BH99" s="1478">
        <v>0.01456238425925926</v>
      </c>
      <c r="BJ99" s="442" t="s">
        <v>3255</v>
      </c>
      <c r="BK99" s="933" t="s">
        <v>1435</v>
      </c>
      <c r="BL99" s="1501">
        <v>9</v>
      </c>
      <c r="BM99" s="1502" t="s">
        <v>1289</v>
      </c>
      <c r="BN99" s="1502" t="s">
        <v>1465</v>
      </c>
      <c r="BO99" s="1502" t="s">
        <v>1200</v>
      </c>
      <c r="BP99" s="1494" t="s">
        <v>1279</v>
      </c>
      <c r="BQ99" s="1053" t="s">
        <v>1200</v>
      </c>
      <c r="BR99" s="1502" t="s">
        <v>1202</v>
      </c>
      <c r="BS99" s="1502" t="s">
        <v>1204</v>
      </c>
      <c r="BT99" s="1502" t="s">
        <v>1202</v>
      </c>
      <c r="BU99" s="1502" t="s">
        <v>1829</v>
      </c>
      <c r="BV99" s="1502" t="s">
        <v>1202</v>
      </c>
      <c r="BW99" s="1501">
        <v>0</v>
      </c>
      <c r="BX99" s="1501">
        <v>2</v>
      </c>
      <c r="BY99" s="1053" t="s">
        <v>1831</v>
      </c>
      <c r="BZ99" s="1503" t="s">
        <v>1211</v>
      </c>
    </row>
    <row r="100" spans="30:78" ht="13.5" thickBot="1">
      <c r="AD100" s="814"/>
      <c r="AE100" s="1407" t="s">
        <v>716</v>
      </c>
      <c r="AF100" s="890" t="s">
        <v>112</v>
      </c>
      <c r="AG100" s="1220" t="s">
        <v>633</v>
      </c>
      <c r="AH100" s="1400">
        <v>102</v>
      </c>
      <c r="AI100" s="232"/>
      <c r="AJ100" s="1395"/>
      <c r="AK100" s="1395"/>
      <c r="AL100" s="1395"/>
      <c r="AM100" s="1408">
        <f t="shared" si="5"/>
        <v>102</v>
      </c>
      <c r="BE100" s="1383" t="s">
        <v>3246</v>
      </c>
      <c r="BF100" s="1641" t="s">
        <v>533</v>
      </c>
      <c r="BG100" s="1641"/>
      <c r="BH100" s="1478">
        <v>0.014784837962962963</v>
      </c>
      <c r="BJ100" s="488" t="s">
        <v>3249</v>
      </c>
      <c r="BK100" s="913" t="s">
        <v>1436</v>
      </c>
      <c r="BL100" s="652">
        <v>10</v>
      </c>
      <c r="BM100" s="1498" t="s">
        <v>1457</v>
      </c>
      <c r="BN100" s="1494" t="s">
        <v>1466</v>
      </c>
      <c r="BO100" s="1498" t="s">
        <v>1201</v>
      </c>
      <c r="BP100" s="1494" t="s">
        <v>1279</v>
      </c>
      <c r="BQ100" s="1288" t="s">
        <v>1201</v>
      </c>
      <c r="BR100" s="1498" t="s">
        <v>1225</v>
      </c>
      <c r="BS100" s="1498" t="s">
        <v>1204</v>
      </c>
      <c r="BT100" s="1498" t="s">
        <v>1202</v>
      </c>
      <c r="BU100" s="1498" t="s">
        <v>1202</v>
      </c>
      <c r="BV100" s="1498" t="s">
        <v>1202</v>
      </c>
      <c r="BW100" s="652">
        <v>0</v>
      </c>
      <c r="BX100" s="652">
        <v>0</v>
      </c>
      <c r="BY100" s="1288" t="s">
        <v>1833</v>
      </c>
      <c r="BZ100" s="1231" t="s">
        <v>1212</v>
      </c>
    </row>
    <row r="101" spans="30:78" ht="12.75">
      <c r="AD101" s="147"/>
      <c r="AE101" s="1407" t="s">
        <v>717</v>
      </c>
      <c r="AF101" s="1236" t="s">
        <v>459</v>
      </c>
      <c r="AG101" s="1236" t="s">
        <v>455</v>
      </c>
      <c r="AH101" s="232"/>
      <c r="AI101" s="1395">
        <v>101</v>
      </c>
      <c r="AJ101" s="1395"/>
      <c r="AK101" s="1395"/>
      <c r="AL101" s="1395"/>
      <c r="AM101" s="1408">
        <f t="shared" si="5"/>
        <v>101</v>
      </c>
      <c r="BE101" s="1383" t="s">
        <v>3260</v>
      </c>
      <c r="BF101" s="1641" t="s">
        <v>1018</v>
      </c>
      <c r="BG101" s="1641"/>
      <c r="BH101" s="1478">
        <v>0.014876041666666668</v>
      </c>
      <c r="BJ101" s="1625" t="s">
        <v>1452</v>
      </c>
      <c r="BK101" s="1658"/>
      <c r="BL101" s="1662" t="s">
        <v>251</v>
      </c>
      <c r="BM101" s="1664" t="s">
        <v>1238</v>
      </c>
      <c r="BN101" s="1664" t="s">
        <v>1239</v>
      </c>
      <c r="BO101" s="1664" t="s">
        <v>1240</v>
      </c>
      <c r="BP101" s="1664" t="s">
        <v>1241</v>
      </c>
      <c r="BQ101" s="1664" t="s">
        <v>1242</v>
      </c>
      <c r="BR101" s="1666" t="s">
        <v>1243</v>
      </c>
      <c r="BS101" s="1666" t="s">
        <v>1250</v>
      </c>
      <c r="BT101" s="1655" t="s">
        <v>1418</v>
      </c>
      <c r="BU101" s="1655" t="s">
        <v>1251</v>
      </c>
      <c r="BV101" s="1655" t="s">
        <v>1416</v>
      </c>
      <c r="BW101" s="1655" t="s">
        <v>1417</v>
      </c>
      <c r="BX101" s="1655" t="s">
        <v>1245</v>
      </c>
      <c r="BY101" s="1655" t="s">
        <v>1248</v>
      </c>
      <c r="BZ101" s="1671" t="s">
        <v>1419</v>
      </c>
    </row>
    <row r="102" spans="30:78" ht="12.75">
      <c r="AD102" s="814"/>
      <c r="AE102" s="1407" t="s">
        <v>846</v>
      </c>
      <c r="AF102" s="890" t="s">
        <v>2755</v>
      </c>
      <c r="AG102" s="1064" t="s">
        <v>77</v>
      </c>
      <c r="AH102" s="1400">
        <v>100</v>
      </c>
      <c r="AI102" s="232"/>
      <c r="AJ102" s="1395"/>
      <c r="AK102" s="1395"/>
      <c r="AL102" s="1395"/>
      <c r="AM102" s="1408">
        <f t="shared" si="5"/>
        <v>100</v>
      </c>
      <c r="BE102" s="1383" t="s">
        <v>3325</v>
      </c>
      <c r="BF102" s="1641" t="s">
        <v>1019</v>
      </c>
      <c r="BG102" s="1641"/>
      <c r="BH102" s="1478">
        <v>0.015575694444444442</v>
      </c>
      <c r="BJ102" s="1659"/>
      <c r="BK102" s="1660"/>
      <c r="BL102" s="1663"/>
      <c r="BM102" s="1665"/>
      <c r="BN102" s="1665"/>
      <c r="BO102" s="1665"/>
      <c r="BP102" s="1665"/>
      <c r="BQ102" s="1665"/>
      <c r="BR102" s="1667"/>
      <c r="BS102" s="1667"/>
      <c r="BT102" s="1669"/>
      <c r="BU102" s="1669"/>
      <c r="BV102" s="1669"/>
      <c r="BW102" s="1656"/>
      <c r="BX102" s="1656"/>
      <c r="BY102" s="1656"/>
      <c r="BZ102" s="1672"/>
    </row>
    <row r="103" spans="30:78" ht="12.75">
      <c r="AD103" s="147"/>
      <c r="AE103" s="1407" t="s">
        <v>847</v>
      </c>
      <c r="AF103" s="367" t="s">
        <v>675</v>
      </c>
      <c r="AG103" s="367" t="s">
        <v>161</v>
      </c>
      <c r="AH103" s="1395"/>
      <c r="AI103" s="1395"/>
      <c r="AJ103" s="1395"/>
      <c r="AK103" s="1395">
        <v>98</v>
      </c>
      <c r="AL103" s="1395"/>
      <c r="AM103" s="1408">
        <f t="shared" si="5"/>
        <v>98</v>
      </c>
      <c r="BE103" s="1383" t="s">
        <v>3252</v>
      </c>
      <c r="BF103" s="1641" t="s">
        <v>1020</v>
      </c>
      <c r="BG103" s="1641"/>
      <c r="BH103" s="1478" t="s">
        <v>42</v>
      </c>
      <c r="BJ103" s="1659"/>
      <c r="BK103" s="1660"/>
      <c r="BL103" s="1663"/>
      <c r="BM103" s="1665"/>
      <c r="BN103" s="1665"/>
      <c r="BO103" s="1665"/>
      <c r="BP103" s="1665"/>
      <c r="BQ103" s="1665"/>
      <c r="BR103" s="1667"/>
      <c r="BS103" s="1667"/>
      <c r="BT103" s="1669"/>
      <c r="BU103" s="1669"/>
      <c r="BV103" s="1669"/>
      <c r="BW103" s="1656"/>
      <c r="BX103" s="1656"/>
      <c r="BY103" s="1656"/>
      <c r="BZ103" s="1672"/>
    </row>
    <row r="104" spans="30:78" ht="13.5" thickBot="1">
      <c r="AD104" s="147"/>
      <c r="AE104" s="1407" t="s">
        <v>848</v>
      </c>
      <c r="AF104" s="410" t="s">
        <v>314</v>
      </c>
      <c r="AG104" s="1374" t="s">
        <v>2763</v>
      </c>
      <c r="AH104" s="232">
        <v>97</v>
      </c>
      <c r="AI104" s="1395"/>
      <c r="AJ104" s="1395"/>
      <c r="AK104" s="1395"/>
      <c r="AL104" s="1395"/>
      <c r="AM104" s="1408">
        <f t="shared" si="5"/>
        <v>97</v>
      </c>
      <c r="BE104" s="1385" t="s">
        <v>3336</v>
      </c>
      <c r="BF104" s="1640" t="s">
        <v>3370</v>
      </c>
      <c r="BG104" s="1640"/>
      <c r="BH104" s="1482" t="s">
        <v>42</v>
      </c>
      <c r="BJ104" s="1661"/>
      <c r="BK104" s="1657"/>
      <c r="BL104" s="1657"/>
      <c r="BM104" s="1657"/>
      <c r="BN104" s="1657"/>
      <c r="BO104" s="1657"/>
      <c r="BP104" s="1657"/>
      <c r="BQ104" s="1657"/>
      <c r="BR104" s="1668"/>
      <c r="BS104" s="1668"/>
      <c r="BT104" s="1657"/>
      <c r="BU104" s="1657"/>
      <c r="BV104" s="1657"/>
      <c r="BW104" s="1657"/>
      <c r="BX104" s="1657"/>
      <c r="BY104" s="1657"/>
      <c r="BZ104" s="1673"/>
    </row>
    <row r="105" spans="30:78" ht="12.75">
      <c r="AD105" s="814"/>
      <c r="AE105" s="1407" t="s">
        <v>849</v>
      </c>
      <c r="AF105" s="367" t="s">
        <v>2509</v>
      </c>
      <c r="AG105" s="367" t="s">
        <v>2466</v>
      </c>
      <c r="AH105" s="1395"/>
      <c r="AI105" s="1395"/>
      <c r="AJ105" s="1395">
        <v>95</v>
      </c>
      <c r="AK105" s="1395"/>
      <c r="AL105" s="1395"/>
      <c r="AM105" s="1408">
        <f t="shared" si="5"/>
        <v>95</v>
      </c>
      <c r="BJ105" s="409" t="s">
        <v>3244</v>
      </c>
      <c r="BK105" s="229" t="s">
        <v>1437</v>
      </c>
      <c r="BL105" s="469">
        <v>11</v>
      </c>
      <c r="BM105" s="1494" t="s">
        <v>1326</v>
      </c>
      <c r="BN105" s="1494" t="s">
        <v>1479</v>
      </c>
      <c r="BO105" s="1494" t="s">
        <v>1491</v>
      </c>
      <c r="BP105" s="1494" t="s">
        <v>1494</v>
      </c>
      <c r="BQ105" s="231" t="s">
        <v>1213</v>
      </c>
      <c r="BR105" s="1494" t="s">
        <v>1202</v>
      </c>
      <c r="BS105" s="1494" t="s">
        <v>1202</v>
      </c>
      <c r="BT105" s="1494" t="s">
        <v>1202</v>
      </c>
      <c r="BU105" s="1494" t="s">
        <v>1202</v>
      </c>
      <c r="BV105" s="1494" t="s">
        <v>1202</v>
      </c>
      <c r="BW105" s="469">
        <v>0</v>
      </c>
      <c r="BX105" s="469">
        <v>0</v>
      </c>
      <c r="BY105" s="231" t="s">
        <v>1202</v>
      </c>
      <c r="BZ105" s="228" t="s">
        <v>1213</v>
      </c>
    </row>
    <row r="106" spans="30:78" ht="12.75">
      <c r="AD106" s="814"/>
      <c r="AE106" s="1407" t="s">
        <v>850</v>
      </c>
      <c r="AF106" s="1236" t="s">
        <v>102</v>
      </c>
      <c r="AG106" s="1236" t="s">
        <v>77</v>
      </c>
      <c r="AH106" s="232">
        <v>95</v>
      </c>
      <c r="AI106" s="1395"/>
      <c r="AJ106" s="1395"/>
      <c r="AK106" s="1395"/>
      <c r="AL106" s="1395"/>
      <c r="AM106" s="1408">
        <f t="shared" si="5"/>
        <v>95</v>
      </c>
      <c r="BJ106" s="409" t="s">
        <v>3248</v>
      </c>
      <c r="BK106" s="229" t="s">
        <v>1438</v>
      </c>
      <c r="BL106" s="469">
        <v>8</v>
      </c>
      <c r="BM106" s="1494" t="s">
        <v>1474</v>
      </c>
      <c r="BN106" s="1494" t="s">
        <v>1480</v>
      </c>
      <c r="BO106" s="1494" t="s">
        <v>1492</v>
      </c>
      <c r="BP106" s="1494" t="s">
        <v>1316</v>
      </c>
      <c r="BQ106" s="231" t="s">
        <v>1214</v>
      </c>
      <c r="BR106" s="1494" t="s">
        <v>1829</v>
      </c>
      <c r="BS106" s="1494" t="s">
        <v>1202</v>
      </c>
      <c r="BT106" s="1494" t="s">
        <v>1202</v>
      </c>
      <c r="BU106" s="1494" t="s">
        <v>1202</v>
      </c>
      <c r="BV106" s="1494" t="s">
        <v>1202</v>
      </c>
      <c r="BW106" s="469">
        <v>0</v>
      </c>
      <c r="BX106" s="469">
        <v>0</v>
      </c>
      <c r="BY106" s="231" t="s">
        <v>1829</v>
      </c>
      <c r="BZ106" s="228" t="s">
        <v>1227</v>
      </c>
    </row>
    <row r="107" spans="30:78" ht="12.75">
      <c r="AD107" s="814"/>
      <c r="AE107" s="1407" t="s">
        <v>851</v>
      </c>
      <c r="AF107" s="367" t="s">
        <v>2769</v>
      </c>
      <c r="AG107" s="367" t="s">
        <v>2770</v>
      </c>
      <c r="AH107" s="1395">
        <v>94</v>
      </c>
      <c r="AI107" s="1395"/>
      <c r="AJ107" s="1395"/>
      <c r="AK107" s="1395"/>
      <c r="AL107" s="1395"/>
      <c r="AM107" s="1408">
        <f t="shared" si="5"/>
        <v>94</v>
      </c>
      <c r="BJ107" s="409" t="s">
        <v>3247</v>
      </c>
      <c r="BK107" s="229" t="s">
        <v>1439</v>
      </c>
      <c r="BL107" s="469">
        <v>3</v>
      </c>
      <c r="BM107" s="1494" t="s">
        <v>1318</v>
      </c>
      <c r="BN107" s="1494" t="s">
        <v>1481</v>
      </c>
      <c r="BO107" s="1494" t="s">
        <v>1493</v>
      </c>
      <c r="BP107" s="1494" t="s">
        <v>1279</v>
      </c>
      <c r="BQ107" s="231" t="s">
        <v>1215</v>
      </c>
      <c r="BR107" s="1494" t="s">
        <v>1225</v>
      </c>
      <c r="BS107" s="1494" t="s">
        <v>1202</v>
      </c>
      <c r="BT107" s="1494" t="s">
        <v>1202</v>
      </c>
      <c r="BU107" s="1494" t="s">
        <v>1202</v>
      </c>
      <c r="BV107" s="1494" t="s">
        <v>1202</v>
      </c>
      <c r="BW107" s="469">
        <v>0</v>
      </c>
      <c r="BX107" s="469">
        <v>0</v>
      </c>
      <c r="BY107" s="231" t="s">
        <v>1225</v>
      </c>
      <c r="BZ107" s="228" t="s">
        <v>1228</v>
      </c>
    </row>
    <row r="108" spans="30:78" ht="12.75">
      <c r="AD108" s="814"/>
      <c r="AE108" s="1407" t="s">
        <v>852</v>
      </c>
      <c r="AF108" s="367" t="s">
        <v>2775</v>
      </c>
      <c r="AG108" s="367" t="s">
        <v>2731</v>
      </c>
      <c r="AH108" s="1395">
        <v>92</v>
      </c>
      <c r="AI108" s="1395"/>
      <c r="AJ108" s="1395"/>
      <c r="AK108" s="1395"/>
      <c r="AL108" s="1395"/>
      <c r="AM108" s="1408">
        <f t="shared" si="5"/>
        <v>92</v>
      </c>
      <c r="BJ108" s="409" t="s">
        <v>3245</v>
      </c>
      <c r="BK108" s="229" t="s">
        <v>1440</v>
      </c>
      <c r="BL108" s="469">
        <v>2</v>
      </c>
      <c r="BM108" s="1494" t="s">
        <v>1475</v>
      </c>
      <c r="BN108" s="1494" t="s">
        <v>1482</v>
      </c>
      <c r="BO108" s="1494" t="s">
        <v>1216</v>
      </c>
      <c r="BP108" s="1494" t="s">
        <v>1279</v>
      </c>
      <c r="BQ108" s="231" t="s">
        <v>1216</v>
      </c>
      <c r="BR108" s="1494" t="s">
        <v>1202</v>
      </c>
      <c r="BS108" s="1494" t="s">
        <v>1204</v>
      </c>
      <c r="BT108" s="1494" t="s">
        <v>1202</v>
      </c>
      <c r="BU108" s="1494" t="s">
        <v>1202</v>
      </c>
      <c r="BV108" s="1494" t="s">
        <v>1202</v>
      </c>
      <c r="BW108" s="469">
        <v>0</v>
      </c>
      <c r="BX108" s="469">
        <v>0</v>
      </c>
      <c r="BY108" s="231" t="s">
        <v>1204</v>
      </c>
      <c r="BZ108" s="228" t="s">
        <v>1229</v>
      </c>
    </row>
    <row r="109" spans="30:78" ht="12.75">
      <c r="AD109" s="814"/>
      <c r="AE109" s="1407" t="s">
        <v>853</v>
      </c>
      <c r="AF109" s="367" t="s">
        <v>685</v>
      </c>
      <c r="AG109" s="367" t="s">
        <v>686</v>
      </c>
      <c r="AH109" s="1395"/>
      <c r="AI109" s="1395"/>
      <c r="AJ109" s="1395"/>
      <c r="AK109" s="1395">
        <v>90</v>
      </c>
      <c r="AL109" s="1395"/>
      <c r="AM109" s="1408">
        <f t="shared" si="5"/>
        <v>90</v>
      </c>
      <c r="BJ109" s="409" t="s">
        <v>3253</v>
      </c>
      <c r="BK109" s="229" t="s">
        <v>1441</v>
      </c>
      <c r="BL109" s="469">
        <v>5</v>
      </c>
      <c r="BM109" s="1494" t="s">
        <v>1408</v>
      </c>
      <c r="BN109" s="1494" t="s">
        <v>1483</v>
      </c>
      <c r="BO109" s="1494" t="s">
        <v>1217</v>
      </c>
      <c r="BP109" s="1494" t="s">
        <v>1279</v>
      </c>
      <c r="BQ109" s="231" t="s">
        <v>1217</v>
      </c>
      <c r="BR109" s="1494" t="s">
        <v>1225</v>
      </c>
      <c r="BS109" s="1494" t="s">
        <v>1202</v>
      </c>
      <c r="BT109" s="1494" t="s">
        <v>1202</v>
      </c>
      <c r="BU109" s="1494" t="s">
        <v>1202</v>
      </c>
      <c r="BV109" s="1494" t="s">
        <v>1202</v>
      </c>
      <c r="BW109" s="469">
        <v>0</v>
      </c>
      <c r="BX109" s="469">
        <v>0</v>
      </c>
      <c r="BY109" s="231" t="s">
        <v>1225</v>
      </c>
      <c r="BZ109" s="228" t="s">
        <v>1230</v>
      </c>
    </row>
    <row r="110" spans="30:78" ht="12.75">
      <c r="AD110" s="814"/>
      <c r="AE110" s="1407" t="s">
        <v>854</v>
      </c>
      <c r="AF110" s="367" t="s">
        <v>2510</v>
      </c>
      <c r="AG110" s="367" t="s">
        <v>2468</v>
      </c>
      <c r="AH110" s="1395"/>
      <c r="AI110" s="1395"/>
      <c r="AJ110" s="1395">
        <v>89</v>
      </c>
      <c r="AK110" s="1395"/>
      <c r="AL110" s="1395"/>
      <c r="AM110" s="1408">
        <f t="shared" si="5"/>
        <v>89</v>
      </c>
      <c r="BJ110" s="409" t="s">
        <v>3250</v>
      </c>
      <c r="BK110" s="229" t="s">
        <v>1442</v>
      </c>
      <c r="BL110" s="469">
        <v>7</v>
      </c>
      <c r="BM110" s="1494" t="s">
        <v>1292</v>
      </c>
      <c r="BN110" s="1494" t="s">
        <v>1484</v>
      </c>
      <c r="BO110" s="1494" t="s">
        <v>1228</v>
      </c>
      <c r="BP110" s="1494" t="s">
        <v>1495</v>
      </c>
      <c r="BQ110" s="231" t="s">
        <v>1218</v>
      </c>
      <c r="BR110" s="1494" t="s">
        <v>1204</v>
      </c>
      <c r="BS110" s="1494" t="s">
        <v>1202</v>
      </c>
      <c r="BT110" s="1494" t="s">
        <v>1202</v>
      </c>
      <c r="BU110" s="1494" t="s">
        <v>1202</v>
      </c>
      <c r="BV110" s="1494" t="s">
        <v>1202</v>
      </c>
      <c r="BW110" s="469">
        <v>0</v>
      </c>
      <c r="BX110" s="469">
        <v>0</v>
      </c>
      <c r="BY110" s="231" t="s">
        <v>1204</v>
      </c>
      <c r="BZ110" s="228" t="s">
        <v>1231</v>
      </c>
    </row>
    <row r="111" spans="30:78" ht="12.75" customHeight="1">
      <c r="AD111" s="814"/>
      <c r="AE111" s="1407" t="s">
        <v>855</v>
      </c>
      <c r="AF111" s="367" t="s">
        <v>2782</v>
      </c>
      <c r="AG111" s="367" t="s">
        <v>2748</v>
      </c>
      <c r="AH111" s="1395">
        <v>89</v>
      </c>
      <c r="AI111" s="1395"/>
      <c r="AJ111" s="1395"/>
      <c r="AK111" s="1395"/>
      <c r="AL111" s="1395"/>
      <c r="AM111" s="1408">
        <f t="shared" si="5"/>
        <v>89</v>
      </c>
      <c r="BJ111" s="409" t="s">
        <v>3254</v>
      </c>
      <c r="BK111" s="229" t="s">
        <v>1450</v>
      </c>
      <c r="BL111" s="469">
        <v>12</v>
      </c>
      <c r="BM111" s="1494" t="s">
        <v>1465</v>
      </c>
      <c r="BN111" s="1494" t="s">
        <v>1320</v>
      </c>
      <c r="BO111" s="1494" t="s">
        <v>1219</v>
      </c>
      <c r="BP111" s="1494" t="s">
        <v>1279</v>
      </c>
      <c r="BQ111" s="231" t="s">
        <v>1219</v>
      </c>
      <c r="BR111" s="1494" t="s">
        <v>1204</v>
      </c>
      <c r="BS111" s="1494" t="s">
        <v>1202</v>
      </c>
      <c r="BT111" s="1494" t="s">
        <v>1202</v>
      </c>
      <c r="BU111" s="1494" t="s">
        <v>1225</v>
      </c>
      <c r="BV111" s="1494" t="s">
        <v>1202</v>
      </c>
      <c r="BW111" s="469">
        <v>0</v>
      </c>
      <c r="BX111" s="469">
        <v>0</v>
      </c>
      <c r="BY111" s="231" t="s">
        <v>1833</v>
      </c>
      <c r="BZ111" s="228" t="s">
        <v>1232</v>
      </c>
    </row>
    <row r="112" spans="30:78" ht="12.75">
      <c r="AD112" s="814"/>
      <c r="AE112" s="1407" t="s">
        <v>856</v>
      </c>
      <c r="AF112" s="367" t="s">
        <v>689</v>
      </c>
      <c r="AG112" s="367" t="s">
        <v>690</v>
      </c>
      <c r="AH112" s="1395"/>
      <c r="AI112" s="1395"/>
      <c r="AJ112" s="1395"/>
      <c r="AK112" s="1395">
        <v>88</v>
      </c>
      <c r="AL112" s="1395"/>
      <c r="AM112" s="1408">
        <f t="shared" si="5"/>
        <v>88</v>
      </c>
      <c r="BJ112" s="409" t="s">
        <v>3251</v>
      </c>
      <c r="BK112" s="229" t="s">
        <v>1443</v>
      </c>
      <c r="BL112" s="469">
        <v>1</v>
      </c>
      <c r="BM112" s="1494" t="s">
        <v>1328</v>
      </c>
      <c r="BN112" s="1494" t="s">
        <v>1485</v>
      </c>
      <c r="BO112" s="1494" t="s">
        <v>1220</v>
      </c>
      <c r="BP112" s="1494" t="s">
        <v>1279</v>
      </c>
      <c r="BQ112" s="231" t="s">
        <v>1220</v>
      </c>
      <c r="BR112" s="1494" t="s">
        <v>1829</v>
      </c>
      <c r="BS112" s="1494" t="s">
        <v>1204</v>
      </c>
      <c r="BT112" s="1494" t="s">
        <v>1202</v>
      </c>
      <c r="BU112" s="1494" t="s">
        <v>1202</v>
      </c>
      <c r="BV112" s="1494" t="s">
        <v>1202</v>
      </c>
      <c r="BW112" s="469">
        <v>0</v>
      </c>
      <c r="BX112" s="469">
        <v>0</v>
      </c>
      <c r="BY112" s="231" t="s">
        <v>1203</v>
      </c>
      <c r="BZ112" s="228" t="s">
        <v>1233</v>
      </c>
    </row>
    <row r="113" spans="31:78" ht="12.75">
      <c r="AE113" s="1407" t="s">
        <v>857</v>
      </c>
      <c r="AF113" s="367" t="s">
        <v>2784</v>
      </c>
      <c r="AG113" s="367" t="s">
        <v>2739</v>
      </c>
      <c r="AH113" s="1395">
        <v>88</v>
      </c>
      <c r="AI113" s="1395"/>
      <c r="AJ113" s="1395"/>
      <c r="AK113" s="1395"/>
      <c r="AL113" s="1395"/>
      <c r="AM113" s="1408">
        <f t="shared" si="5"/>
        <v>88</v>
      </c>
      <c r="BJ113" s="409" t="s">
        <v>3255</v>
      </c>
      <c r="BK113" s="229" t="s">
        <v>1444</v>
      </c>
      <c r="BL113" s="469">
        <v>10</v>
      </c>
      <c r="BM113" s="1494" t="s">
        <v>1476</v>
      </c>
      <c r="BN113" s="1494" t="s">
        <v>1486</v>
      </c>
      <c r="BO113" s="1494" t="s">
        <v>1221</v>
      </c>
      <c r="BP113" s="1494" t="s">
        <v>1279</v>
      </c>
      <c r="BQ113" s="231" t="s">
        <v>1221</v>
      </c>
      <c r="BR113" s="1494" t="s">
        <v>1225</v>
      </c>
      <c r="BS113" s="1494" t="s">
        <v>1204</v>
      </c>
      <c r="BT113" s="1494" t="s">
        <v>1202</v>
      </c>
      <c r="BU113" s="1494" t="s">
        <v>1202</v>
      </c>
      <c r="BV113" s="1494" t="s">
        <v>1202</v>
      </c>
      <c r="BW113" s="469">
        <v>0</v>
      </c>
      <c r="BX113" s="469">
        <v>0</v>
      </c>
      <c r="BY113" s="231" t="s">
        <v>1833</v>
      </c>
      <c r="BZ113" s="228" t="s">
        <v>1234</v>
      </c>
    </row>
    <row r="114" spans="31:78" ht="12.75">
      <c r="AE114" s="1407" t="s">
        <v>858</v>
      </c>
      <c r="AF114" s="367" t="s">
        <v>3129</v>
      </c>
      <c r="AG114" s="367" t="s">
        <v>2761</v>
      </c>
      <c r="AH114" s="1395"/>
      <c r="AI114" s="1395">
        <v>87</v>
      </c>
      <c r="AJ114" s="1395"/>
      <c r="AK114" s="1395"/>
      <c r="AL114" s="1395"/>
      <c r="AM114" s="1408">
        <f>SUM(AH114:AL114)</f>
        <v>87</v>
      </c>
      <c r="BJ114" s="409" t="s">
        <v>3249</v>
      </c>
      <c r="BK114" s="229" t="s">
        <v>1445</v>
      </c>
      <c r="BL114" s="469">
        <v>4</v>
      </c>
      <c r="BM114" s="1494" t="s">
        <v>1477</v>
      </c>
      <c r="BN114" s="1494" t="s">
        <v>1487</v>
      </c>
      <c r="BO114" s="1494" t="s">
        <v>1222</v>
      </c>
      <c r="BP114" s="1494" t="s">
        <v>1279</v>
      </c>
      <c r="BQ114" s="231" t="s">
        <v>1222</v>
      </c>
      <c r="BR114" s="1494" t="s">
        <v>1225</v>
      </c>
      <c r="BS114" s="1494" t="s">
        <v>1204</v>
      </c>
      <c r="BT114" s="1494" t="s">
        <v>1202</v>
      </c>
      <c r="BU114" s="1494" t="s">
        <v>1202</v>
      </c>
      <c r="BV114" s="1494" t="s">
        <v>1202</v>
      </c>
      <c r="BW114" s="469">
        <v>0</v>
      </c>
      <c r="BX114" s="469">
        <v>0</v>
      </c>
      <c r="BY114" s="231" t="s">
        <v>1833</v>
      </c>
      <c r="BZ114" s="228" t="s">
        <v>1235</v>
      </c>
    </row>
    <row r="115" spans="31:78" ht="12.75">
      <c r="AE115" s="1407" t="s">
        <v>859</v>
      </c>
      <c r="AF115" s="367" t="s">
        <v>693</v>
      </c>
      <c r="AG115" s="367" t="s">
        <v>694</v>
      </c>
      <c r="AH115" s="1395"/>
      <c r="AI115" s="1395"/>
      <c r="AJ115" s="1395"/>
      <c r="AK115" s="1395">
        <v>86</v>
      </c>
      <c r="AL115" s="1395"/>
      <c r="AM115" s="1408">
        <f>SUM(AH115:AL115)</f>
        <v>86</v>
      </c>
      <c r="BJ115" s="409" t="s">
        <v>3246</v>
      </c>
      <c r="BK115" s="229" t="s">
        <v>1451</v>
      </c>
      <c r="BL115" s="469">
        <v>9</v>
      </c>
      <c r="BM115" s="1494" t="s">
        <v>1284</v>
      </c>
      <c r="BN115" s="1494" t="s">
        <v>1488</v>
      </c>
      <c r="BO115" s="1494" t="s">
        <v>1223</v>
      </c>
      <c r="BP115" s="1494" t="s">
        <v>1279</v>
      </c>
      <c r="BQ115" s="231" t="s">
        <v>1223</v>
      </c>
      <c r="BR115" s="1494" t="s">
        <v>1204</v>
      </c>
      <c r="BS115" s="1494" t="s">
        <v>1204</v>
      </c>
      <c r="BT115" s="1494" t="s">
        <v>1202</v>
      </c>
      <c r="BU115" s="1494" t="s">
        <v>1202</v>
      </c>
      <c r="BV115" s="1494" t="s">
        <v>1202</v>
      </c>
      <c r="BW115" s="469">
        <v>0</v>
      </c>
      <c r="BX115" s="469">
        <v>0</v>
      </c>
      <c r="BY115" s="231" t="s">
        <v>1831</v>
      </c>
      <c r="BZ115" s="228" t="s">
        <v>1138</v>
      </c>
    </row>
    <row r="116" spans="31:78" ht="12.75">
      <c r="AE116" s="1407" t="s">
        <v>860</v>
      </c>
      <c r="AF116" s="367" t="s">
        <v>697</v>
      </c>
      <c r="AG116" s="367" t="s">
        <v>698</v>
      </c>
      <c r="AH116" s="1395"/>
      <c r="AI116" s="1395"/>
      <c r="AJ116" s="1395"/>
      <c r="AK116" s="1395">
        <v>84</v>
      </c>
      <c r="AL116" s="1395"/>
      <c r="AM116" s="1408">
        <f>SUM(AH116:AL116)</f>
        <v>84</v>
      </c>
      <c r="BJ116" s="409" t="s">
        <v>3260</v>
      </c>
      <c r="BK116" s="229" t="s">
        <v>1446</v>
      </c>
      <c r="BL116" s="469">
        <v>6</v>
      </c>
      <c r="BM116" s="1494" t="s">
        <v>1478</v>
      </c>
      <c r="BN116" s="1494" t="s">
        <v>1489</v>
      </c>
      <c r="BO116" s="1494" t="s">
        <v>1132</v>
      </c>
      <c r="BP116" s="1494" t="s">
        <v>1279</v>
      </c>
      <c r="BQ116" s="231" t="s">
        <v>1132</v>
      </c>
      <c r="BR116" s="1494" t="s">
        <v>1204</v>
      </c>
      <c r="BS116" s="1494" t="s">
        <v>1202</v>
      </c>
      <c r="BT116" s="1494" t="s">
        <v>1202</v>
      </c>
      <c r="BU116" s="1494" t="s">
        <v>1225</v>
      </c>
      <c r="BV116" s="1494" t="s">
        <v>1202</v>
      </c>
      <c r="BW116" s="469">
        <v>0</v>
      </c>
      <c r="BX116" s="469">
        <v>0</v>
      </c>
      <c r="BY116" s="231" t="s">
        <v>1833</v>
      </c>
      <c r="BZ116" s="228" t="s">
        <v>1236</v>
      </c>
    </row>
    <row r="117" spans="31:78" ht="13.5" thickBot="1">
      <c r="AE117" s="1410" t="s">
        <v>861</v>
      </c>
      <c r="AF117" s="1411" t="s">
        <v>1649</v>
      </c>
      <c r="AG117" s="1411" t="s">
        <v>2731</v>
      </c>
      <c r="AH117" s="1412">
        <v>80</v>
      </c>
      <c r="AI117" s="1412"/>
      <c r="AJ117" s="1412"/>
      <c r="AK117" s="1412"/>
      <c r="AL117" s="1412"/>
      <c r="AM117" s="1413">
        <f>SUM(AH117:AL117)</f>
        <v>80</v>
      </c>
      <c r="BJ117" s="488" t="s">
        <v>3325</v>
      </c>
      <c r="BK117" s="913" t="s">
        <v>1447</v>
      </c>
      <c r="BL117" s="652">
        <v>13</v>
      </c>
      <c r="BM117" s="1498" t="s">
        <v>1322</v>
      </c>
      <c r="BN117" s="1498" t="s">
        <v>1490</v>
      </c>
      <c r="BO117" s="1498" t="s">
        <v>1224</v>
      </c>
      <c r="BP117" s="1498" t="s">
        <v>1279</v>
      </c>
      <c r="BQ117" s="1288" t="s">
        <v>1224</v>
      </c>
      <c r="BR117" s="1498" t="s">
        <v>1204</v>
      </c>
      <c r="BS117" s="1498" t="s">
        <v>1204</v>
      </c>
      <c r="BT117" s="1498" t="s">
        <v>1204</v>
      </c>
      <c r="BU117" s="1498" t="s">
        <v>1202</v>
      </c>
      <c r="BV117" s="1498" t="s">
        <v>1202</v>
      </c>
      <c r="BW117" s="652">
        <v>3</v>
      </c>
      <c r="BX117" s="652">
        <v>0</v>
      </c>
      <c r="BY117" s="1288" t="s">
        <v>1226</v>
      </c>
      <c r="BZ117" s="1231" t="s">
        <v>1237</v>
      </c>
    </row>
    <row r="118" spans="31:78" ht="13.5" thickBot="1">
      <c r="AE118" s="370"/>
      <c r="AF118" s="357"/>
      <c r="AG118" s="821"/>
      <c r="BL118" s="59"/>
      <c r="BM118" s="59"/>
      <c r="BN118" s="59"/>
      <c r="BO118" s="59"/>
      <c r="BP118" s="59"/>
      <c r="BQ118" s="61"/>
      <c r="BR118" s="59"/>
      <c r="BS118" s="59"/>
      <c r="BT118" s="59"/>
      <c r="BU118" s="59"/>
      <c r="BV118" s="59"/>
      <c r="BW118" s="59"/>
      <c r="BX118" s="59"/>
      <c r="BY118" s="61"/>
      <c r="BZ118" s="61"/>
    </row>
    <row r="119" spans="31:77" ht="12.75">
      <c r="AE119" s="1415" t="s">
        <v>3304</v>
      </c>
      <c r="AF119" s="1416"/>
      <c r="AG119" s="1417"/>
      <c r="AH119" s="1167"/>
      <c r="AI119" s="1167"/>
      <c r="AJ119" s="1167"/>
      <c r="AK119" s="1167"/>
      <c r="AL119" s="1167"/>
      <c r="AM119" s="1129"/>
      <c r="BJ119" s="947" t="s">
        <v>225</v>
      </c>
      <c r="BM119" s="61"/>
      <c r="BN119" s="61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</row>
    <row r="120" spans="31:77" ht="12.75">
      <c r="AE120" s="1407" t="s">
        <v>3244</v>
      </c>
      <c r="AF120" s="306" t="s">
        <v>2711</v>
      </c>
      <c r="AG120" s="1374" t="s">
        <v>2825</v>
      </c>
      <c r="AH120" s="232">
        <v>124</v>
      </c>
      <c r="AI120" s="1395">
        <v>124</v>
      </c>
      <c r="AJ120" s="1396">
        <v>113</v>
      </c>
      <c r="AK120" s="1396">
        <v>124</v>
      </c>
      <c r="AL120" s="1395">
        <v>238</v>
      </c>
      <c r="AM120" s="1408">
        <f>SUM(AH120:AL120)-LARGE(AH120:AL120,4)-LARGE(AH120:AL120,5)</f>
        <v>486</v>
      </c>
      <c r="BJ120" s="306" t="s">
        <v>53</v>
      </c>
      <c r="BK120" s="229"/>
      <c r="BL120" s="147"/>
      <c r="BM120" s="813"/>
      <c r="BN120" s="813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</row>
    <row r="121" spans="31:77" ht="12.75">
      <c r="AE121" s="1407" t="s">
        <v>3248</v>
      </c>
      <c r="AF121" s="890" t="s">
        <v>3194</v>
      </c>
      <c r="AG121" s="1058" t="s">
        <v>656</v>
      </c>
      <c r="AH121" s="1400"/>
      <c r="AI121" s="232">
        <v>112</v>
      </c>
      <c r="AJ121" s="1395"/>
      <c r="AK121" s="1395">
        <v>122</v>
      </c>
      <c r="AL121" s="1395">
        <v>236</v>
      </c>
      <c r="AM121" s="1408">
        <f>SUM(AH121:AL121)</f>
        <v>470</v>
      </c>
      <c r="BJ121" s="306" t="s">
        <v>3319</v>
      </c>
      <c r="BK121" s="229"/>
      <c r="BL121" s="813"/>
      <c r="BM121" s="813"/>
      <c r="BN121" s="813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</row>
    <row r="122" spans="31:77" ht="12.75">
      <c r="AE122" s="1407" t="s">
        <v>3247</v>
      </c>
      <c r="AF122" s="1401" t="s">
        <v>3372</v>
      </c>
      <c r="AG122" s="1236" t="s">
        <v>3132</v>
      </c>
      <c r="AH122" s="232"/>
      <c r="AI122" s="1395">
        <v>114</v>
      </c>
      <c r="AJ122" s="1395"/>
      <c r="AK122" s="1395">
        <v>118</v>
      </c>
      <c r="AL122" s="1395">
        <v>222</v>
      </c>
      <c r="AM122" s="1408">
        <f>SUM(AH122:AL122)</f>
        <v>454</v>
      </c>
      <c r="BJ122" s="306" t="s">
        <v>3342</v>
      </c>
      <c r="BK122" s="229"/>
      <c r="BL122" s="813"/>
      <c r="BM122" s="813"/>
      <c r="BN122" s="813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</row>
    <row r="123" spans="31:77" ht="12.75">
      <c r="AE123" s="1407" t="s">
        <v>3245</v>
      </c>
      <c r="AF123" s="1236" t="s">
        <v>463</v>
      </c>
      <c r="AG123" s="1236" t="s">
        <v>464</v>
      </c>
      <c r="AH123" s="232"/>
      <c r="AI123" s="1395">
        <v>99</v>
      </c>
      <c r="AJ123" s="1395">
        <v>102</v>
      </c>
      <c r="AK123" s="1395"/>
      <c r="AL123" s="1395">
        <v>172</v>
      </c>
      <c r="AM123" s="1408">
        <v>373</v>
      </c>
      <c r="BJ123" s="306" t="s">
        <v>3343</v>
      </c>
      <c r="BK123" s="229"/>
      <c r="BL123" s="813"/>
      <c r="BM123" s="813"/>
      <c r="BN123" s="813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</row>
    <row r="124" spans="31:77" ht="12.75">
      <c r="AE124" s="1407" t="s">
        <v>3253</v>
      </c>
      <c r="AF124" s="890" t="s">
        <v>3128</v>
      </c>
      <c r="AG124" s="1061" t="s">
        <v>2761</v>
      </c>
      <c r="AH124" s="1395"/>
      <c r="AI124" s="1395">
        <v>92</v>
      </c>
      <c r="AJ124" s="1395">
        <v>101</v>
      </c>
      <c r="AK124" s="1395"/>
      <c r="AL124" s="1395">
        <v>156</v>
      </c>
      <c r="AM124" s="1408">
        <v>349</v>
      </c>
      <c r="BJ124" s="229" t="s">
        <v>3309</v>
      </c>
      <c r="BK124" s="229"/>
      <c r="BL124" s="147"/>
      <c r="BM124" s="813"/>
      <c r="BN124" s="813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</row>
    <row r="125" spans="31:77" ht="12.75">
      <c r="AE125" s="1407" t="s">
        <v>3250</v>
      </c>
      <c r="AF125" s="367" t="s">
        <v>705</v>
      </c>
      <c r="AG125" s="367" t="s">
        <v>3134</v>
      </c>
      <c r="AH125" s="1395"/>
      <c r="AI125" s="1395"/>
      <c r="AJ125" s="1395"/>
      <c r="AK125" s="1395">
        <v>111</v>
      </c>
      <c r="AL125" s="1395">
        <v>214</v>
      </c>
      <c r="AM125" s="1408">
        <v>325</v>
      </c>
      <c r="BJ125" s="119"/>
      <c r="BK125" s="119"/>
      <c r="BL125" s="119"/>
      <c r="BM125" s="119"/>
      <c r="BN125" s="11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</row>
    <row r="126" spans="31:77" ht="12.75">
      <c r="AE126" s="1407" t="s">
        <v>3254</v>
      </c>
      <c r="AF126" s="1403" t="s">
        <v>815</v>
      </c>
      <c r="AG126" s="1391" t="s">
        <v>864</v>
      </c>
      <c r="AH126" s="1395"/>
      <c r="AI126" s="1395"/>
      <c r="AJ126" s="1395"/>
      <c r="AK126" s="1395"/>
      <c r="AL126" s="1405">
        <v>162</v>
      </c>
      <c r="AM126" s="1408">
        <v>162</v>
      </c>
      <c r="BJ126" s="119"/>
      <c r="BK126" s="119"/>
      <c r="BL126" s="119"/>
      <c r="BM126" s="119"/>
      <c r="BN126" s="11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</row>
    <row r="127" spans="31:77" ht="13.5" thickBot="1">
      <c r="AE127" s="1410" t="s">
        <v>3251</v>
      </c>
      <c r="AF127" s="1411" t="s">
        <v>706</v>
      </c>
      <c r="AG127" s="1411" t="s">
        <v>708</v>
      </c>
      <c r="AH127" s="1412"/>
      <c r="AI127" s="1412"/>
      <c r="AJ127" s="1412"/>
      <c r="AK127" s="1412">
        <v>106</v>
      </c>
      <c r="AL127" s="1412"/>
      <c r="AM127" s="1413">
        <v>106</v>
      </c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</row>
    <row r="128" spans="31:77" ht="12.75">
      <c r="AE128" s="370"/>
      <c r="AF128" s="357"/>
      <c r="AG128" s="822"/>
      <c r="AK128" s="147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</row>
    <row r="129" spans="31:77" ht="12.75">
      <c r="AE129" s="370"/>
      <c r="AF129" s="357"/>
      <c r="AG129" s="1086"/>
      <c r="AK129" s="147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</row>
    <row r="130" spans="31:77" ht="12.75">
      <c r="AE130" s="370"/>
      <c r="AF130" s="357"/>
      <c r="AG130" s="823"/>
      <c r="AK130" s="147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</row>
    <row r="131" spans="31:77" ht="12.75">
      <c r="AE131" s="370"/>
      <c r="AF131" s="357"/>
      <c r="AG131" s="1086"/>
      <c r="AK131" s="147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</row>
    <row r="132" spans="31:77" ht="12.75">
      <c r="AE132" s="370"/>
      <c r="AF132" s="357"/>
      <c r="AG132" s="821"/>
      <c r="AK132" s="147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</row>
    <row r="133" spans="31:77" ht="12.75">
      <c r="AE133" s="370"/>
      <c r="AF133" s="357"/>
      <c r="AG133" s="822"/>
      <c r="AK133" s="1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</row>
    <row r="134" spans="31:77" ht="12.75">
      <c r="AE134" s="370"/>
      <c r="AF134" s="357"/>
      <c r="AG134" s="823"/>
      <c r="AK134" s="147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</row>
    <row r="135" spans="31:77" ht="12.75">
      <c r="AE135" s="370"/>
      <c r="AF135" s="357"/>
      <c r="AG135" s="822"/>
      <c r="AK135" s="1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</row>
    <row r="136" spans="31:77" ht="12.75">
      <c r="AE136" s="370"/>
      <c r="AF136" s="357"/>
      <c r="AG136" s="821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</row>
    <row r="137" spans="31:77" ht="12.75">
      <c r="AE137" s="370"/>
      <c r="AF137" s="357"/>
      <c r="AG137" s="821"/>
      <c r="AK137" s="1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</row>
    <row r="138" spans="31:77" ht="12.75">
      <c r="AE138" s="370"/>
      <c r="AF138" s="357"/>
      <c r="AG138" s="821"/>
      <c r="AK138" s="147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</row>
    <row r="139" spans="31:77" ht="12.75">
      <c r="AE139" s="370"/>
      <c r="AF139" s="357"/>
      <c r="AG139" s="821"/>
      <c r="AK139" s="147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</row>
    <row r="140" spans="31:77" ht="12.75">
      <c r="AE140" s="370"/>
      <c r="AF140" s="357"/>
      <c r="AG140" s="1085"/>
      <c r="AK140" s="147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</row>
    <row r="141" spans="31:77" ht="12.75">
      <c r="AE141" s="370"/>
      <c r="AF141" s="1234"/>
      <c r="AG141" s="1054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</row>
    <row r="142" spans="31:77" ht="12.75">
      <c r="AE142" s="370"/>
      <c r="AF142" s="357"/>
      <c r="AG142" s="1085"/>
      <c r="AK142" s="147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</row>
    <row r="143" spans="31:77" ht="12.75">
      <c r="AE143" s="370"/>
      <c r="AF143" s="1234"/>
      <c r="AG143" s="821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</row>
    <row r="144" spans="31:77" ht="12.75">
      <c r="AE144" s="370"/>
      <c r="AF144" s="357"/>
      <c r="AG144" s="146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</row>
    <row r="145" spans="31:77" ht="12.75">
      <c r="AE145" s="370"/>
      <c r="AF145" s="357"/>
      <c r="AG145" s="821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</row>
    <row r="146" spans="31:77" ht="12.75">
      <c r="AE146" s="370"/>
      <c r="AF146" s="357"/>
      <c r="AG146" s="821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</row>
    <row r="147" spans="31:77" ht="12.75">
      <c r="AE147" s="370"/>
      <c r="AF147" s="1234"/>
      <c r="AG147" s="823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</row>
    <row r="148" spans="31:77" ht="12.75">
      <c r="AE148" s="370"/>
      <c r="AF148" s="357"/>
      <c r="AG148" s="821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</row>
    <row r="149" spans="31:77" ht="12.75">
      <c r="AE149" s="370"/>
      <c r="AF149" s="357"/>
      <c r="AG149" s="821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</row>
    <row r="150" spans="31:77" ht="12.75">
      <c r="AE150" s="370"/>
      <c r="AF150" s="357"/>
      <c r="AG150" s="1087"/>
      <c r="AK150" s="1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</row>
    <row r="151" spans="31:77" ht="12.75">
      <c r="AE151" s="370"/>
      <c r="AF151" s="357"/>
      <c r="AG151" s="1087"/>
      <c r="AK151" s="1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</row>
    <row r="152" spans="31:37" ht="12.75">
      <c r="AE152" s="370"/>
      <c r="AF152" s="357"/>
      <c r="AG152" s="823"/>
      <c r="AK152" s="147"/>
    </row>
    <row r="153" spans="31:37" ht="12.75">
      <c r="AE153" s="370"/>
      <c r="AF153" s="357"/>
      <c r="AG153" s="813"/>
      <c r="AK153" s="147"/>
    </row>
    <row r="154" spans="31:37" ht="12.75">
      <c r="AE154" s="370"/>
      <c r="AF154" s="357"/>
      <c r="AG154" s="821"/>
      <c r="AK154" s="147"/>
    </row>
    <row r="155" spans="31:33" ht="12.75">
      <c r="AE155" s="370"/>
      <c r="AF155" s="357"/>
      <c r="AG155" s="1054"/>
    </row>
    <row r="156" spans="31:37" ht="12.75">
      <c r="AE156" s="370"/>
      <c r="AF156" s="357"/>
      <c r="AG156" s="1234"/>
      <c r="AK156" s="147"/>
    </row>
    <row r="157" spans="31:37" ht="12.75">
      <c r="AE157" s="370"/>
      <c r="AF157" s="357"/>
      <c r="AG157" s="1086"/>
      <c r="AK157" s="147"/>
    </row>
    <row r="158" spans="31:33" ht="12.75">
      <c r="AE158" s="370"/>
      <c r="AF158" s="357"/>
      <c r="AG158" s="821"/>
    </row>
    <row r="159" spans="31:37" ht="12.75">
      <c r="AE159" s="370"/>
      <c r="AF159" s="357"/>
      <c r="AG159" s="822"/>
      <c r="AK159" s="1"/>
    </row>
    <row r="160" spans="31:37" ht="12.75">
      <c r="AE160" s="370"/>
      <c r="AF160" s="357"/>
      <c r="AG160" s="813"/>
      <c r="AK160" s="1"/>
    </row>
    <row r="161" spans="31:37" ht="12.75">
      <c r="AE161" s="370"/>
      <c r="AF161" s="357"/>
      <c r="AG161" s="1234"/>
      <c r="AK161" s="1"/>
    </row>
    <row r="162" spans="31:37" ht="12.75">
      <c r="AE162" s="370"/>
      <c r="AF162" s="357"/>
      <c r="AG162" s="1234"/>
      <c r="AK162" s="147"/>
    </row>
    <row r="163" spans="31:37" ht="12.75">
      <c r="AE163" s="370"/>
      <c r="AF163" s="357"/>
      <c r="AG163" s="357"/>
      <c r="AK163" s="147"/>
    </row>
    <row r="164" spans="31:37" ht="12.75">
      <c r="AE164" s="370"/>
      <c r="AF164" s="357"/>
      <c r="AG164" s="821"/>
      <c r="AK164" s="147"/>
    </row>
    <row r="165" spans="31:37" ht="12.75">
      <c r="AE165" s="370"/>
      <c r="AF165" s="357"/>
      <c r="AG165" s="1086"/>
      <c r="AK165" s="147"/>
    </row>
    <row r="166" spans="31:37" ht="12.75">
      <c r="AE166" s="370"/>
      <c r="AF166" s="357"/>
      <c r="AG166" s="388"/>
      <c r="AK166" s="147"/>
    </row>
    <row r="167" spans="31:33" ht="12.75">
      <c r="AE167" s="370"/>
      <c r="AF167" s="357"/>
      <c r="AG167" s="821"/>
    </row>
    <row r="168" spans="31:37" ht="12.75">
      <c r="AE168" s="370"/>
      <c r="AF168" s="357"/>
      <c r="AG168" s="1054"/>
      <c r="AK168" s="147"/>
    </row>
    <row r="169" spans="31:33" ht="12.75">
      <c r="AE169" s="370"/>
      <c r="AF169" s="357"/>
      <c r="AG169" s="824"/>
    </row>
    <row r="170" spans="31:37" ht="12.75">
      <c r="AE170" s="370"/>
      <c r="AF170" s="357"/>
      <c r="AG170" s="813"/>
      <c r="AK170" s="1"/>
    </row>
    <row r="171" spans="31:33" ht="12.75">
      <c r="AE171" s="370"/>
      <c r="AF171" s="357"/>
      <c r="AG171" s="357"/>
    </row>
    <row r="172" spans="31:37" ht="12.75">
      <c r="AE172" s="370"/>
      <c r="AF172" s="357"/>
      <c r="AG172" s="1054"/>
      <c r="AK172" s="1"/>
    </row>
    <row r="173" spans="31:37" ht="12.75">
      <c r="AE173" s="370"/>
      <c r="AF173" s="357"/>
      <c r="AG173" s="822"/>
      <c r="AK173" s="147"/>
    </row>
    <row r="174" spans="31:37" ht="12.75">
      <c r="AE174" s="370"/>
      <c r="AF174" s="357"/>
      <c r="AG174" s="1234"/>
      <c r="AK174" s="147"/>
    </row>
    <row r="175" spans="31:33" ht="12.75">
      <c r="AE175" s="370"/>
      <c r="AF175" s="357"/>
      <c r="AG175" s="388"/>
    </row>
    <row r="176" spans="31:33" ht="12.75">
      <c r="AE176" s="370"/>
      <c r="AF176" s="357"/>
      <c r="AG176" s="1088"/>
    </row>
    <row r="177" spans="31:33" ht="12.75">
      <c r="AE177" s="370"/>
      <c r="AF177" s="357"/>
      <c r="AG177" s="1234"/>
    </row>
    <row r="178" spans="31:37" ht="12.75">
      <c r="AE178" s="370"/>
      <c r="AF178" s="357"/>
      <c r="AG178" s="821"/>
      <c r="AK178" s="1"/>
    </row>
    <row r="179" spans="31:37" ht="12.75">
      <c r="AE179" s="370"/>
      <c r="AF179" s="357"/>
      <c r="AG179" s="1088"/>
      <c r="AK179" s="147"/>
    </row>
    <row r="180" spans="31:37" ht="12.75">
      <c r="AE180" s="370"/>
      <c r="AF180" s="357"/>
      <c r="AG180" s="1234"/>
      <c r="AK180" s="1"/>
    </row>
    <row r="181" spans="31:37" ht="12.75">
      <c r="AE181" s="370"/>
      <c r="AF181" s="357"/>
      <c r="AG181" s="1234"/>
      <c r="AK181" s="147"/>
    </row>
    <row r="182" spans="31:33" ht="12.75">
      <c r="AE182" s="370"/>
      <c r="AF182" s="357"/>
      <c r="AG182" s="823"/>
    </row>
    <row r="183" spans="31:37" ht="12.75">
      <c r="AE183" s="370"/>
      <c r="AF183" s="357"/>
      <c r="AG183" s="1234"/>
      <c r="AK183" s="1"/>
    </row>
    <row r="184" spans="31:37" ht="12.75">
      <c r="AE184" s="370"/>
      <c r="AF184" s="357"/>
      <c r="AG184" s="821"/>
      <c r="AK184" s="147"/>
    </row>
    <row r="185" spans="31:33" ht="12.75">
      <c r="AE185" s="370"/>
      <c r="AF185" s="357"/>
      <c r="AG185" s="1234"/>
    </row>
    <row r="186" spans="31:33" ht="12.75">
      <c r="AE186" s="370"/>
      <c r="AF186" s="357"/>
      <c r="AG186" s="1234"/>
    </row>
    <row r="187" spans="31:37" ht="12.75">
      <c r="AE187" s="370"/>
      <c r="AF187" s="357"/>
      <c r="AG187" s="1234"/>
      <c r="AK187" s="147"/>
    </row>
    <row r="188" spans="31:33" ht="12.75">
      <c r="AE188" s="370"/>
      <c r="AF188" s="357"/>
      <c r="AG188" s="357"/>
    </row>
    <row r="189" spans="31:33" ht="12.75">
      <c r="AE189" s="370"/>
      <c r="AF189" s="357"/>
      <c r="AG189" s="1234"/>
    </row>
    <row r="190" spans="31:33" ht="12.75">
      <c r="AE190" s="370"/>
      <c r="AF190" s="357"/>
      <c r="AG190" s="1234"/>
    </row>
    <row r="191" spans="31:33" ht="12.75">
      <c r="AE191" s="370"/>
      <c r="AF191" s="357"/>
      <c r="AG191" s="1234"/>
    </row>
    <row r="192" spans="31:33" ht="12.75">
      <c r="AE192" s="370"/>
      <c r="AF192" s="357"/>
      <c r="AG192" s="357"/>
    </row>
    <row r="193" spans="31:33" ht="12.75">
      <c r="AE193" s="370"/>
      <c r="AF193" s="357"/>
      <c r="AG193" s="1234"/>
    </row>
    <row r="194" spans="31:33" ht="12.75">
      <c r="AE194" s="370"/>
      <c r="AF194" s="357"/>
      <c r="AG194" s="1234"/>
    </row>
    <row r="195" spans="31:33" ht="12.75">
      <c r="AE195" s="370"/>
      <c r="AF195" s="357"/>
      <c r="AG195" s="1234"/>
    </row>
    <row r="196" spans="31:33" ht="12.75">
      <c r="AE196" s="370"/>
      <c r="AF196" s="357"/>
      <c r="AG196" s="357"/>
    </row>
    <row r="197" spans="31:33" ht="12.75">
      <c r="AE197" s="370"/>
      <c r="AF197" s="357"/>
      <c r="AG197" s="357"/>
    </row>
    <row r="198" spans="31:33" ht="12.75">
      <c r="AE198" s="370"/>
      <c r="AF198" s="357"/>
      <c r="AG198" s="1234"/>
    </row>
  </sheetData>
  <sheetProtection password="ED8C" sheet="1" objects="1" scenarios="1" selectLockedCells="1" selectUnlockedCells="1"/>
  <mergeCells count="199">
    <mergeCell ref="A1:E1"/>
    <mergeCell ref="BY101:BY104"/>
    <mergeCell ref="BZ101:BZ104"/>
    <mergeCell ref="BU101:BU104"/>
    <mergeCell ref="BV101:BV104"/>
    <mergeCell ref="BW87:BW90"/>
    <mergeCell ref="BX87:BX90"/>
    <mergeCell ref="BY87:BY90"/>
    <mergeCell ref="BZ87:BZ90"/>
    <mergeCell ref="BU87:BU90"/>
    <mergeCell ref="BV87:BV90"/>
    <mergeCell ref="BQ101:BQ104"/>
    <mergeCell ref="BR101:BR104"/>
    <mergeCell ref="BS101:BS104"/>
    <mergeCell ref="BT101:BT104"/>
    <mergeCell ref="BW101:BW104"/>
    <mergeCell ref="BQ87:BQ90"/>
    <mergeCell ref="BR87:BR90"/>
    <mergeCell ref="BX101:BX104"/>
    <mergeCell ref="BJ101:BK104"/>
    <mergeCell ref="BL101:BL104"/>
    <mergeCell ref="BM101:BM104"/>
    <mergeCell ref="BN101:BN104"/>
    <mergeCell ref="BO101:BO104"/>
    <mergeCell ref="BP101:BP104"/>
    <mergeCell ref="BM87:BM90"/>
    <mergeCell ref="BN87:BN90"/>
    <mergeCell ref="BS87:BS90"/>
    <mergeCell ref="BT87:BT90"/>
    <mergeCell ref="BO87:BO90"/>
    <mergeCell ref="BP87:BP90"/>
    <mergeCell ref="BJ71:BK74"/>
    <mergeCell ref="BP40:BP43"/>
    <mergeCell ref="BN71:BN74"/>
    <mergeCell ref="BM71:BM74"/>
    <mergeCell ref="BL71:BL74"/>
    <mergeCell ref="BO71:BO74"/>
    <mergeCell ref="BO40:BO43"/>
    <mergeCell ref="BY25:BZ25"/>
    <mergeCell ref="BY26:BZ26"/>
    <mergeCell ref="BY27:BZ27"/>
    <mergeCell ref="BY28:BZ28"/>
    <mergeCell ref="BJ87:BK90"/>
    <mergeCell ref="BL87:BL90"/>
    <mergeCell ref="BJ40:BK43"/>
    <mergeCell ref="BL40:BL43"/>
    <mergeCell ref="BM40:BM43"/>
    <mergeCell ref="BN40:BN43"/>
    <mergeCell ref="BQ40:BQ43"/>
    <mergeCell ref="BX40:BX43"/>
    <mergeCell ref="BS40:BS43"/>
    <mergeCell ref="BT40:BT43"/>
    <mergeCell ref="BX2:BX5"/>
    <mergeCell ref="BQ2:BQ5"/>
    <mergeCell ref="BU2:BU5"/>
    <mergeCell ref="BR40:BR43"/>
    <mergeCell ref="BP2:BP5"/>
    <mergeCell ref="BV40:BV43"/>
    <mergeCell ref="BW40:BW43"/>
    <mergeCell ref="BX71:BX74"/>
    <mergeCell ref="BW2:BW5"/>
    <mergeCell ref="BO2:BO5"/>
    <mergeCell ref="BS2:BS5"/>
    <mergeCell ref="BV2:BV5"/>
    <mergeCell ref="BR2:BR5"/>
    <mergeCell ref="BT2:BT5"/>
    <mergeCell ref="O29:Q29"/>
    <mergeCell ref="AL2:AL7"/>
    <mergeCell ref="AM2:AM7"/>
    <mergeCell ref="O24:Q24"/>
    <mergeCell ref="BN2:BN5"/>
    <mergeCell ref="BM2:BM5"/>
    <mergeCell ref="BL2:BL5"/>
    <mergeCell ref="BJ2:BK5"/>
    <mergeCell ref="AE1:AM1"/>
    <mergeCell ref="AE2:AE7"/>
    <mergeCell ref="AF2:AF7"/>
    <mergeCell ref="AG2:AG7"/>
    <mergeCell ref="AH2:AH7"/>
    <mergeCell ref="AI2:AI7"/>
    <mergeCell ref="BF99:BG99"/>
    <mergeCell ref="AJ2:AJ7"/>
    <mergeCell ref="AK2:AK7"/>
    <mergeCell ref="BF90:BG90"/>
    <mergeCell ref="BF91:BG91"/>
    <mergeCell ref="BF92:BG92"/>
    <mergeCell ref="BF93:BG93"/>
    <mergeCell ref="BF104:BG104"/>
    <mergeCell ref="BF94:BG94"/>
    <mergeCell ref="BF95:BG95"/>
    <mergeCell ref="BF96:BG96"/>
    <mergeCell ref="BF97:BG97"/>
    <mergeCell ref="BF98:BG98"/>
    <mergeCell ref="BF100:BG100"/>
    <mergeCell ref="BF101:BG101"/>
    <mergeCell ref="BF102:BG102"/>
    <mergeCell ref="BF103:BG103"/>
    <mergeCell ref="BY11:BZ11"/>
    <mergeCell ref="BY12:BZ12"/>
    <mergeCell ref="BS71:BS74"/>
    <mergeCell ref="BR71:BR74"/>
    <mergeCell ref="BQ71:BQ74"/>
    <mergeCell ref="BP71:BP74"/>
    <mergeCell ref="BU71:BU74"/>
    <mergeCell ref="BV71:BV74"/>
    <mergeCell ref="BW71:BW74"/>
    <mergeCell ref="BU40:BU43"/>
    <mergeCell ref="BY2:BZ5"/>
    <mergeCell ref="BY6:BZ6"/>
    <mergeCell ref="BY7:BZ7"/>
    <mergeCell ref="BY8:BZ8"/>
    <mergeCell ref="BY9:BZ9"/>
    <mergeCell ref="BY10:BZ10"/>
    <mergeCell ref="BT71:BT74"/>
    <mergeCell ref="BZ71:BZ74"/>
    <mergeCell ref="BY14:BZ14"/>
    <mergeCell ref="BY15:BZ15"/>
    <mergeCell ref="BY16:BZ16"/>
    <mergeCell ref="BY71:BY74"/>
    <mergeCell ref="BY20:BZ20"/>
    <mergeCell ref="BY21:BZ21"/>
    <mergeCell ref="BY22:BZ22"/>
    <mergeCell ref="BY23:BZ23"/>
    <mergeCell ref="BY30:BZ30"/>
    <mergeCell ref="BY31:BZ31"/>
    <mergeCell ref="BY32:BZ32"/>
    <mergeCell ref="BY39:BZ39"/>
    <mergeCell ref="BY13:BZ13"/>
    <mergeCell ref="BY17:BZ17"/>
    <mergeCell ref="BY18:BZ18"/>
    <mergeCell ref="BY19:BZ19"/>
    <mergeCell ref="BY24:BZ24"/>
    <mergeCell ref="BY29:BZ29"/>
    <mergeCell ref="BY40:BZ43"/>
    <mergeCell ref="BY33:BZ33"/>
    <mergeCell ref="BY34:BZ34"/>
    <mergeCell ref="BY35:BZ35"/>
    <mergeCell ref="BY36:BZ36"/>
    <mergeCell ref="BY48:BZ48"/>
    <mergeCell ref="BY37:BZ37"/>
    <mergeCell ref="BY38:BZ38"/>
    <mergeCell ref="BY49:BZ49"/>
    <mergeCell ref="BY50:BZ50"/>
    <mergeCell ref="BY51:BZ51"/>
    <mergeCell ref="BY44:BZ44"/>
    <mergeCell ref="BY45:BZ45"/>
    <mergeCell ref="BY46:BZ46"/>
    <mergeCell ref="BY47:BZ47"/>
    <mergeCell ref="BY56:BZ56"/>
    <mergeCell ref="BY57:BZ57"/>
    <mergeCell ref="BY58:BZ58"/>
    <mergeCell ref="BY59:BZ59"/>
    <mergeCell ref="BY52:BZ52"/>
    <mergeCell ref="BY53:BZ53"/>
    <mergeCell ref="BY54:BZ54"/>
    <mergeCell ref="BY55:BZ55"/>
    <mergeCell ref="BY64:BZ64"/>
    <mergeCell ref="BY65:BZ65"/>
    <mergeCell ref="BY66:BZ66"/>
    <mergeCell ref="BY67:BZ67"/>
    <mergeCell ref="BY60:BZ60"/>
    <mergeCell ref="BY61:BZ61"/>
    <mergeCell ref="BY62:BZ62"/>
    <mergeCell ref="BY63:BZ63"/>
    <mergeCell ref="BY68:BZ68"/>
    <mergeCell ref="BY69:BZ69"/>
    <mergeCell ref="BY70:BZ70"/>
    <mergeCell ref="BJ77:BK80"/>
    <mergeCell ref="BL77:BL80"/>
    <mergeCell ref="BM77:BM80"/>
    <mergeCell ref="BN77:BN80"/>
    <mergeCell ref="BO77:BO80"/>
    <mergeCell ref="BP77:BP80"/>
    <mergeCell ref="BQ77:BQ80"/>
    <mergeCell ref="BV77:BV80"/>
    <mergeCell ref="BW77:BW80"/>
    <mergeCell ref="BX77:BX80"/>
    <mergeCell ref="BY77:BY80"/>
    <mergeCell ref="BR77:BR80"/>
    <mergeCell ref="BS77:BS80"/>
    <mergeCell ref="BT77:BT80"/>
    <mergeCell ref="BU77:BU80"/>
    <mergeCell ref="BZ77:BZ80"/>
    <mergeCell ref="BJ82:BK85"/>
    <mergeCell ref="BL82:BL85"/>
    <mergeCell ref="BM82:BM85"/>
    <mergeCell ref="BN82:BN85"/>
    <mergeCell ref="BO82:BO85"/>
    <mergeCell ref="BP82:BP85"/>
    <mergeCell ref="BQ82:BQ85"/>
    <mergeCell ref="BX82:BX85"/>
    <mergeCell ref="BY82:BY85"/>
    <mergeCell ref="BZ82:BZ85"/>
    <mergeCell ref="BR82:BR85"/>
    <mergeCell ref="BS82:BS85"/>
    <mergeCell ref="BT82:BT85"/>
    <mergeCell ref="BU82:BU85"/>
    <mergeCell ref="BV82:BV85"/>
    <mergeCell ref="BW82:BW8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V152"/>
  <sheetViews>
    <sheetView workbookViewId="0" topLeftCell="Q1">
      <selection activeCell="Q1" sqref="Q1:AA1"/>
    </sheetView>
  </sheetViews>
  <sheetFormatPr defaultColWidth="9.00390625" defaultRowHeight="13.5" customHeight="1"/>
  <cols>
    <col min="1" max="1" width="4.75390625" style="103" customWidth="1"/>
    <col min="2" max="2" width="11.00390625" style="103" bestFit="1" customWidth="1"/>
    <col min="3" max="5" width="6.625" style="102" bestFit="1" customWidth="1"/>
    <col min="6" max="6" width="10.25390625" style="103" bestFit="1" customWidth="1"/>
    <col min="7" max="9" width="6.625" style="102" bestFit="1" customWidth="1"/>
    <col min="10" max="10" width="9.125" style="103" customWidth="1"/>
    <col min="11" max="11" width="4.75390625" style="103" customWidth="1"/>
    <col min="12" max="12" width="12.75390625" style="103" bestFit="1" customWidth="1"/>
    <col min="13" max="13" width="5.625" style="333" customWidth="1"/>
    <col min="14" max="14" width="11.625" style="102" bestFit="1" customWidth="1"/>
    <col min="15" max="15" width="5.625" style="333" bestFit="1" customWidth="1"/>
    <col min="16" max="16" width="9.125" style="102" customWidth="1"/>
    <col min="17" max="17" width="4.75390625" style="304" customWidth="1"/>
    <col min="18" max="18" width="19.125" style="102" bestFit="1" customWidth="1"/>
    <col min="19" max="19" width="4.75390625" style="304" customWidth="1"/>
    <col min="20" max="20" width="7.625" style="102" bestFit="1" customWidth="1"/>
    <col min="21" max="21" width="6.625" style="102" customWidth="1"/>
    <col min="22" max="22" width="7.625" style="304" customWidth="1"/>
    <col min="23" max="23" width="7.625" style="102" bestFit="1" customWidth="1"/>
    <col min="24" max="25" width="6.625" style="333" customWidth="1"/>
    <col min="26" max="27" width="6.625" style="304" customWidth="1"/>
    <col min="28" max="28" width="9.125" style="304" customWidth="1"/>
    <col min="29" max="29" width="4.75390625" style="342" customWidth="1"/>
    <col min="30" max="30" width="11.375" style="629" bestFit="1" customWidth="1"/>
    <col min="31" max="31" width="6.625" style="342" bestFit="1" customWidth="1"/>
    <col min="32" max="32" width="11.125" style="103" bestFit="1" customWidth="1"/>
    <col min="33" max="33" width="7.625" style="103" bestFit="1" customWidth="1"/>
    <col min="34" max="34" width="9.125" style="102" customWidth="1"/>
    <col min="35" max="35" width="4.75390625" style="341" customWidth="1"/>
    <col min="36" max="36" width="12.625" style="341" bestFit="1" customWidth="1"/>
    <col min="37" max="39" width="6.625" style="342" bestFit="1" customWidth="1"/>
    <col min="40" max="40" width="11.875" style="341" bestFit="1" customWidth="1"/>
    <col min="41" max="43" width="6.625" style="102" bestFit="1" customWidth="1"/>
    <col min="44" max="44" width="9.125" style="103" customWidth="1"/>
    <col min="45" max="45" width="4.75390625" style="103" customWidth="1"/>
    <col min="46" max="46" width="11.375" style="103" bestFit="1" customWidth="1"/>
    <col min="47" max="49" width="7.625" style="136" bestFit="1" customWidth="1"/>
    <col min="50" max="50" width="11.125" style="103" bestFit="1" customWidth="1"/>
    <col min="51" max="53" width="6.625" style="136" bestFit="1" customWidth="1"/>
    <col min="54" max="54" width="9.125" style="103" customWidth="1"/>
    <col min="55" max="55" width="4.75390625" style="214" customWidth="1"/>
    <col min="56" max="56" width="12.75390625" style="214" bestFit="1" customWidth="1"/>
    <col min="57" max="57" width="9.125" style="214" customWidth="1"/>
    <col min="58" max="58" width="5.625" style="819" bestFit="1" customWidth="1"/>
    <col min="59" max="59" width="4.75390625" style="214" customWidth="1"/>
    <col min="60" max="60" width="18.875" style="214" bestFit="1" customWidth="1"/>
    <col min="61" max="61" width="11.625" style="214" bestFit="1" customWidth="1"/>
    <col min="62" max="62" width="5.625" style="215" bestFit="1" customWidth="1"/>
    <col min="63" max="63" width="4.75390625" style="215" customWidth="1"/>
    <col min="64" max="64" width="14.625" style="215" bestFit="1" customWidth="1"/>
    <col min="65" max="65" width="7.25390625" style="215" bestFit="1" customWidth="1"/>
    <col min="66" max="66" width="5.625" style="215" customWidth="1"/>
    <col min="67" max="67" width="9.125" style="103" customWidth="1"/>
    <col min="68" max="68" width="4.75390625" style="817" customWidth="1"/>
    <col min="69" max="69" width="12.25390625" style="215" bestFit="1" customWidth="1"/>
    <col min="70" max="70" width="6.625" style="208" customWidth="1"/>
    <col min="71" max="71" width="11.125" style="215" bestFit="1" customWidth="1"/>
    <col min="72" max="72" width="6.625" style="208" bestFit="1" customWidth="1"/>
    <col min="73" max="73" width="9.125" style="103" customWidth="1"/>
    <col min="74" max="74" width="4.75390625" style="214" customWidth="1"/>
    <col min="75" max="75" width="12.75390625" style="214" bestFit="1" customWidth="1"/>
    <col min="76" max="78" width="5.625" style="215" bestFit="1" customWidth="1"/>
    <col min="79" max="79" width="11.125" style="208" bestFit="1" customWidth="1"/>
    <col min="80" max="82" width="5.625" style="215" bestFit="1" customWidth="1"/>
    <col min="83" max="83" width="9.125" style="103" customWidth="1"/>
    <col min="84" max="84" width="4.75390625" style="214" customWidth="1"/>
    <col min="85" max="85" width="11.125" style="214" bestFit="1" customWidth="1"/>
    <col min="86" max="87" width="6.625" style="208" bestFit="1" customWidth="1"/>
    <col min="88" max="88" width="7.125" style="208" bestFit="1" customWidth="1"/>
    <col min="89" max="89" width="10.375" style="208" bestFit="1" customWidth="1"/>
    <col min="90" max="92" width="6.625" style="208" bestFit="1" customWidth="1"/>
    <col min="93" max="93" width="9.125" style="103" customWidth="1"/>
    <col min="94" max="94" width="4.75390625" style="214" customWidth="1"/>
    <col min="95" max="95" width="34.875" style="214" bestFit="1" customWidth="1"/>
    <col min="96" max="97" width="5.625" style="214" bestFit="1" customWidth="1"/>
    <col min="98" max="98" width="6.625" style="214" bestFit="1" customWidth="1"/>
    <col min="99" max="100" width="5.625" style="214" bestFit="1" customWidth="1"/>
    <col min="101" max="101" width="6.625" style="214" bestFit="1" customWidth="1"/>
    <col min="102" max="102" width="5.625" style="214" bestFit="1" customWidth="1"/>
    <col min="103" max="103" width="9.125" style="103" customWidth="1"/>
    <col min="104" max="104" width="4.75390625" style="214" customWidth="1"/>
    <col min="105" max="105" width="11.125" style="214" bestFit="1" customWidth="1"/>
    <col min="106" max="108" width="7.00390625" style="208" bestFit="1" customWidth="1"/>
    <col min="109" max="109" width="11.125" style="215" bestFit="1" customWidth="1"/>
    <col min="110" max="112" width="7.00390625" style="208" bestFit="1" customWidth="1"/>
    <col min="113" max="113" width="9.125" style="103" customWidth="1"/>
    <col min="114" max="114" width="4.75390625" style="214" customWidth="1"/>
    <col min="115" max="115" width="11.125" style="214" bestFit="1" customWidth="1"/>
    <col min="116" max="118" width="5.625" style="214" bestFit="1" customWidth="1"/>
    <col min="119" max="119" width="11.125" style="214" bestFit="1" customWidth="1"/>
    <col min="120" max="120" width="5.625" style="214" bestFit="1" customWidth="1"/>
    <col min="121" max="122" width="5.625" style="214" customWidth="1"/>
    <col min="123" max="123" width="9.125" style="103" customWidth="1"/>
    <col min="124" max="124" width="4.75390625" style="628" customWidth="1"/>
    <col min="125" max="125" width="17.75390625" style="628" bestFit="1" customWidth="1"/>
    <col min="126" max="126" width="25.125" style="628" bestFit="1" customWidth="1"/>
    <col min="127" max="127" width="7.125" style="628" bestFit="1" customWidth="1"/>
    <col min="128" max="128" width="9.125" style="628" customWidth="1"/>
    <col min="129" max="129" width="4.75390625" style="628" customWidth="1"/>
    <col min="130" max="130" width="30.625" style="628" bestFit="1" customWidth="1"/>
    <col min="131" max="133" width="6.625" style="710" bestFit="1" customWidth="1"/>
    <col min="134" max="134" width="9.125" style="103" customWidth="1"/>
    <col min="135" max="135" width="4.375" style="214" bestFit="1" customWidth="1"/>
    <col min="136" max="136" width="24.125" style="214" bestFit="1" customWidth="1"/>
    <col min="137" max="137" width="5.625" style="214" bestFit="1" customWidth="1"/>
    <col min="138" max="139" width="4.75390625" style="214" customWidth="1"/>
    <col min="140" max="140" width="5.625" style="214" bestFit="1" customWidth="1"/>
    <col min="141" max="142" width="4.75390625" style="214" customWidth="1"/>
    <col min="143" max="143" width="5.625" style="214" bestFit="1" customWidth="1"/>
    <col min="144" max="145" width="4.75390625" style="214" customWidth="1"/>
    <col min="146" max="146" width="5.625" style="214" bestFit="1" customWidth="1"/>
    <col min="147" max="148" width="4.75390625" style="214" customWidth="1"/>
    <col min="149" max="149" width="5.625" style="214" bestFit="1" customWidth="1"/>
    <col min="150" max="151" width="4.75390625" style="214" customWidth="1"/>
    <col min="152" max="152" width="9.625" style="214" customWidth="1"/>
    <col min="153" max="16384" width="9.125" style="103" customWidth="1"/>
  </cols>
  <sheetData>
    <row r="1" spans="1:152" s="331" customFormat="1" ht="16.5" thickBot="1">
      <c r="A1" s="610" t="s">
        <v>2181</v>
      </c>
      <c r="B1" s="611"/>
      <c r="C1" s="604"/>
      <c r="D1" s="604"/>
      <c r="E1" s="604"/>
      <c r="F1" s="611"/>
      <c r="G1" s="612"/>
      <c r="H1" s="612"/>
      <c r="I1" s="613"/>
      <c r="K1" s="329" t="s">
        <v>2067</v>
      </c>
      <c r="L1" s="612"/>
      <c r="M1" s="612"/>
      <c r="N1" s="612"/>
      <c r="O1" s="613"/>
      <c r="P1" s="328"/>
      <c r="Q1" s="1612" t="s">
        <v>2117</v>
      </c>
      <c r="R1" s="1613"/>
      <c r="S1" s="1613"/>
      <c r="T1" s="1613"/>
      <c r="U1" s="1613"/>
      <c r="V1" s="1613"/>
      <c r="W1" s="1613"/>
      <c r="X1" s="1613"/>
      <c r="Y1" s="1613"/>
      <c r="Z1" s="1613"/>
      <c r="AA1" s="1614"/>
      <c r="AB1" s="330"/>
      <c r="AC1" s="724" t="s">
        <v>2307</v>
      </c>
      <c r="AD1" s="725"/>
      <c r="AE1" s="726"/>
      <c r="AF1" s="611"/>
      <c r="AG1" s="619"/>
      <c r="AI1" s="610" t="s">
        <v>2312</v>
      </c>
      <c r="AJ1" s="736"/>
      <c r="AK1" s="737"/>
      <c r="AL1" s="737"/>
      <c r="AM1" s="737"/>
      <c r="AN1" s="614"/>
      <c r="AO1" s="612"/>
      <c r="AP1" s="612"/>
      <c r="AQ1" s="613"/>
      <c r="AS1" s="610" t="s">
        <v>2854</v>
      </c>
      <c r="AT1" s="611"/>
      <c r="AU1" s="617"/>
      <c r="AV1" s="617"/>
      <c r="AW1" s="617"/>
      <c r="AX1" s="611"/>
      <c r="AY1" s="617"/>
      <c r="AZ1" s="617"/>
      <c r="BA1" s="380"/>
      <c r="BC1" s="724" t="s">
        <v>1529</v>
      </c>
      <c r="BD1" s="958"/>
      <c r="BE1" s="958"/>
      <c r="BF1" s="1046"/>
      <c r="BG1" s="958"/>
      <c r="BH1" s="958"/>
      <c r="BI1" s="958"/>
      <c r="BJ1" s="1170"/>
      <c r="BK1" s="1170"/>
      <c r="BL1" s="1170"/>
      <c r="BM1" s="1170"/>
      <c r="BN1" s="1130"/>
      <c r="BP1" s="724" t="s">
        <v>2331</v>
      </c>
      <c r="BQ1" s="959"/>
      <c r="BR1" s="959"/>
      <c r="BS1" s="959"/>
      <c r="BT1" s="960"/>
      <c r="BV1" s="724" t="s">
        <v>2333</v>
      </c>
      <c r="BW1" s="958"/>
      <c r="BX1" s="959"/>
      <c r="BY1" s="959"/>
      <c r="BZ1" s="959"/>
      <c r="CA1" s="1170"/>
      <c r="CB1" s="1170"/>
      <c r="CC1" s="1170"/>
      <c r="CD1" s="1171"/>
      <c r="CF1" s="724" t="s">
        <v>2611</v>
      </c>
      <c r="CG1" s="958"/>
      <c r="CH1" s="959"/>
      <c r="CI1" s="959"/>
      <c r="CJ1" s="959"/>
      <c r="CK1" s="1170"/>
      <c r="CL1" s="959"/>
      <c r="CM1" s="959"/>
      <c r="CN1" s="960"/>
      <c r="CP1" s="1026" t="s">
        <v>637</v>
      </c>
      <c r="CQ1" s="1243"/>
      <c r="CR1" s="1244"/>
      <c r="CS1" s="1244"/>
      <c r="CT1" s="1244"/>
      <c r="CU1" s="1244"/>
      <c r="CV1" s="1244"/>
      <c r="CW1" s="1243"/>
      <c r="CX1" s="1245"/>
      <c r="CZ1" s="724" t="s">
        <v>2632</v>
      </c>
      <c r="DA1" s="958"/>
      <c r="DB1" s="959"/>
      <c r="DC1" s="959"/>
      <c r="DD1" s="959"/>
      <c r="DE1" s="1170"/>
      <c r="DF1" s="959"/>
      <c r="DG1" s="959"/>
      <c r="DH1" s="960"/>
      <c r="DJ1" s="1378" t="s">
        <v>862</v>
      </c>
      <c r="DK1" s="1379"/>
      <c r="DL1" s="1380"/>
      <c r="DM1" s="1380"/>
      <c r="DN1" s="1380"/>
      <c r="DO1" s="1381"/>
      <c r="DP1" s="1380"/>
      <c r="DQ1" s="1380"/>
      <c r="DR1" s="1382"/>
      <c r="DT1" s="1517" t="s">
        <v>3394</v>
      </c>
      <c r="DU1" s="1518"/>
      <c r="DV1" s="1518"/>
      <c r="DW1" s="1519"/>
      <c r="DX1" s="628"/>
      <c r="DY1" s="724" t="s">
        <v>1498</v>
      </c>
      <c r="DZ1" s="725"/>
      <c r="EA1" s="726"/>
      <c r="EB1" s="1514"/>
      <c r="EC1" s="1450"/>
      <c r="EE1" s="1440" t="s">
        <v>897</v>
      </c>
      <c r="EF1" s="1170"/>
      <c r="EG1" s="1170"/>
      <c r="EH1" s="1170"/>
      <c r="EI1" s="1170"/>
      <c r="EJ1" s="1170"/>
      <c r="EK1" s="1170"/>
      <c r="EL1" s="1170"/>
      <c r="EM1" s="1170"/>
      <c r="EN1" s="1170"/>
      <c r="EO1" s="1170"/>
      <c r="EP1" s="1170"/>
      <c r="EQ1" s="1170"/>
      <c r="ER1" s="1170"/>
      <c r="ES1" s="1170"/>
      <c r="ET1" s="1170"/>
      <c r="EU1" s="1170"/>
      <c r="EV1" s="1130"/>
    </row>
    <row r="2" spans="1:152" ht="13.5" customHeight="1" thickBot="1">
      <c r="A2" s="398" t="s">
        <v>3258</v>
      </c>
      <c r="B2" s="401"/>
      <c r="C2" s="323" t="s">
        <v>434</v>
      </c>
      <c r="D2" s="323" t="s">
        <v>435</v>
      </c>
      <c r="E2" s="334"/>
      <c r="F2" s="398" t="s">
        <v>3259</v>
      </c>
      <c r="G2" s="323" t="s">
        <v>434</v>
      </c>
      <c r="H2" s="323" t="s">
        <v>435</v>
      </c>
      <c r="I2" s="334"/>
      <c r="K2" s="398" t="s">
        <v>3258</v>
      </c>
      <c r="L2" s="401"/>
      <c r="M2" s="332"/>
      <c r="N2" s="336" t="s">
        <v>3259</v>
      </c>
      <c r="O2" s="332"/>
      <c r="Q2" s="398" t="s">
        <v>3258</v>
      </c>
      <c r="R2" s="324"/>
      <c r="S2" s="324" t="s">
        <v>251</v>
      </c>
      <c r="T2" s="1674" t="s">
        <v>2074</v>
      </c>
      <c r="U2" s="1674"/>
      <c r="V2" s="1674" t="s">
        <v>2075</v>
      </c>
      <c r="W2" s="1674"/>
      <c r="X2" s="1674"/>
      <c r="Y2" s="1674" t="s">
        <v>1680</v>
      </c>
      <c r="Z2" s="1674"/>
      <c r="AA2" s="325" t="s">
        <v>3324</v>
      </c>
      <c r="AC2" s="712" t="s">
        <v>3258</v>
      </c>
      <c r="AD2" s="713"/>
      <c r="AE2" s="714"/>
      <c r="AF2" s="398" t="s">
        <v>3259</v>
      </c>
      <c r="AG2" s="625"/>
      <c r="AI2" s="624" t="s">
        <v>3258</v>
      </c>
      <c r="AJ2" s="622"/>
      <c r="AK2" s="730" t="s">
        <v>434</v>
      </c>
      <c r="AL2" s="730" t="s">
        <v>435</v>
      </c>
      <c r="AM2" s="634"/>
      <c r="AN2" s="624" t="s">
        <v>3259</v>
      </c>
      <c r="AO2" s="323" t="s">
        <v>434</v>
      </c>
      <c r="AP2" s="323" t="s">
        <v>435</v>
      </c>
      <c r="AQ2" s="334"/>
      <c r="AS2" s="398" t="s">
        <v>3258</v>
      </c>
      <c r="AT2" s="401"/>
      <c r="AU2" s="627" t="s">
        <v>434</v>
      </c>
      <c r="AV2" s="627" t="s">
        <v>435</v>
      </c>
      <c r="AW2" s="402"/>
      <c r="AX2" s="398" t="s">
        <v>3259</v>
      </c>
      <c r="AY2" s="627" t="s">
        <v>434</v>
      </c>
      <c r="AZ2" s="627" t="s">
        <v>435</v>
      </c>
      <c r="BA2" s="402"/>
      <c r="BC2" s="1675" t="s">
        <v>1502</v>
      </c>
      <c r="BD2" s="1628"/>
      <c r="BE2" s="1628"/>
      <c r="BF2" s="1676"/>
      <c r="BG2" s="1675" t="s">
        <v>1517</v>
      </c>
      <c r="BH2" s="1628"/>
      <c r="BI2" s="1628"/>
      <c r="BJ2" s="1676"/>
      <c r="BK2" s="1675" t="s">
        <v>1518</v>
      </c>
      <c r="BL2" s="1628"/>
      <c r="BM2" s="1628"/>
      <c r="BN2" s="1676"/>
      <c r="BP2" s="630" t="s">
        <v>3258</v>
      </c>
      <c r="BQ2" s="1167"/>
      <c r="BR2" s="957"/>
      <c r="BS2" s="630" t="s">
        <v>3259</v>
      </c>
      <c r="BT2" s="957"/>
      <c r="BV2" s="630" t="s">
        <v>3258</v>
      </c>
      <c r="BW2" s="956"/>
      <c r="BX2" s="1042" t="s">
        <v>434</v>
      </c>
      <c r="BY2" s="1042" t="s">
        <v>435</v>
      </c>
      <c r="BZ2" s="1129"/>
      <c r="CA2" s="633" t="s">
        <v>3259</v>
      </c>
      <c r="CB2" s="1042" t="s">
        <v>434</v>
      </c>
      <c r="CC2" s="1042" t="s">
        <v>435</v>
      </c>
      <c r="CD2" s="1129"/>
      <c r="CF2" s="630" t="s">
        <v>3258</v>
      </c>
      <c r="CG2" s="956"/>
      <c r="CH2" s="631" t="s">
        <v>434</v>
      </c>
      <c r="CI2" s="631" t="s">
        <v>435</v>
      </c>
      <c r="CJ2" s="957"/>
      <c r="CK2" s="633" t="s">
        <v>3259</v>
      </c>
      <c r="CL2" s="631" t="s">
        <v>434</v>
      </c>
      <c r="CM2" s="631" t="s">
        <v>435</v>
      </c>
      <c r="CN2" s="957"/>
      <c r="CP2" s="624" t="s">
        <v>3258</v>
      </c>
      <c r="CQ2" s="404"/>
      <c r="CR2" s="323" t="s">
        <v>434</v>
      </c>
      <c r="CS2" s="323" t="s">
        <v>435</v>
      </c>
      <c r="CT2" s="323" t="s">
        <v>2594</v>
      </c>
      <c r="CU2" s="323" t="s">
        <v>434</v>
      </c>
      <c r="CV2" s="323" t="s">
        <v>435</v>
      </c>
      <c r="CW2" s="323" t="s">
        <v>2595</v>
      </c>
      <c r="CX2" s="334" t="s">
        <v>3264</v>
      </c>
      <c r="CZ2" s="630" t="s">
        <v>3258</v>
      </c>
      <c r="DA2" s="956"/>
      <c r="DB2" s="631" t="s">
        <v>434</v>
      </c>
      <c r="DC2" s="631" t="s">
        <v>435</v>
      </c>
      <c r="DD2" s="957"/>
      <c r="DE2" s="633" t="s">
        <v>3259</v>
      </c>
      <c r="DF2" s="631" t="s">
        <v>434</v>
      </c>
      <c r="DG2" s="631" t="s">
        <v>435</v>
      </c>
      <c r="DH2" s="957"/>
      <c r="DJ2" s="630" t="s">
        <v>3258</v>
      </c>
      <c r="DK2" s="956"/>
      <c r="DL2" s="631" t="s">
        <v>434</v>
      </c>
      <c r="DM2" s="631" t="s">
        <v>435</v>
      </c>
      <c r="DN2" s="957"/>
      <c r="DO2" s="633" t="s">
        <v>3259</v>
      </c>
      <c r="DP2" s="631" t="s">
        <v>434</v>
      </c>
      <c r="DQ2" s="631" t="s">
        <v>435</v>
      </c>
      <c r="DR2" s="957"/>
      <c r="DT2" s="712" t="s">
        <v>3258</v>
      </c>
      <c r="DU2" s="713"/>
      <c r="DV2" s="713"/>
      <c r="DW2" s="1515"/>
      <c r="DY2" s="712" t="s">
        <v>3258</v>
      </c>
      <c r="DZ2" s="713"/>
      <c r="EA2" s="966" t="s">
        <v>2594</v>
      </c>
      <c r="EB2" s="966" t="s">
        <v>2595</v>
      </c>
      <c r="EC2" s="714"/>
      <c r="EE2" s="1684" t="s">
        <v>873</v>
      </c>
      <c r="EF2" s="1626"/>
      <c r="EG2" s="1630" t="s">
        <v>874</v>
      </c>
      <c r="EH2" s="1630"/>
      <c r="EI2" s="1630"/>
      <c r="EJ2" s="1630" t="s">
        <v>875</v>
      </c>
      <c r="EK2" s="1630"/>
      <c r="EL2" s="1630"/>
      <c r="EM2" s="1630" t="s">
        <v>876</v>
      </c>
      <c r="EN2" s="1630"/>
      <c r="EO2" s="1630"/>
      <c r="EP2" s="1686" t="s">
        <v>256</v>
      </c>
      <c r="EQ2" s="1686"/>
      <c r="ER2" s="1686"/>
      <c r="ES2" s="1686" t="s">
        <v>877</v>
      </c>
      <c r="ET2" s="1686"/>
      <c r="EU2" s="1686"/>
      <c r="EV2" s="1687" t="s">
        <v>878</v>
      </c>
    </row>
    <row r="3" spans="1:152" ht="13.5" customHeight="1">
      <c r="A3" s="409" t="s">
        <v>3244</v>
      </c>
      <c r="B3" s="410" t="s">
        <v>1581</v>
      </c>
      <c r="C3" s="620">
        <v>14.551</v>
      </c>
      <c r="D3" s="620">
        <v>14.338</v>
      </c>
      <c r="E3" s="636">
        <v>14.551</v>
      </c>
      <c r="F3" s="637" t="s">
        <v>1573</v>
      </c>
      <c r="G3" s="620">
        <v>18.352</v>
      </c>
      <c r="H3" s="620">
        <v>17.048</v>
      </c>
      <c r="I3" s="636">
        <v>18.352</v>
      </c>
      <c r="K3" s="307" t="s">
        <v>3244</v>
      </c>
      <c r="L3" s="306" t="s">
        <v>1688</v>
      </c>
      <c r="M3" s="246">
        <v>15.57</v>
      </c>
      <c r="N3" s="352" t="s">
        <v>1953</v>
      </c>
      <c r="O3" s="246">
        <v>20.39</v>
      </c>
      <c r="Q3" s="307" t="s">
        <v>3244</v>
      </c>
      <c r="R3" s="640" t="s">
        <v>200</v>
      </c>
      <c r="S3" s="641">
        <v>4</v>
      </c>
      <c r="T3" s="642">
        <v>110.73</v>
      </c>
      <c r="U3" s="643">
        <v>1</v>
      </c>
      <c r="V3" s="644">
        <v>66.396</v>
      </c>
      <c r="W3" s="644">
        <v>59.019</v>
      </c>
      <c r="X3" s="645">
        <v>2</v>
      </c>
      <c r="Y3" s="642">
        <v>29.205</v>
      </c>
      <c r="Z3" s="643">
        <v>1</v>
      </c>
      <c r="AA3" s="646">
        <v>4</v>
      </c>
      <c r="AC3" s="715" t="s">
        <v>3244</v>
      </c>
      <c r="AD3" s="711" t="s">
        <v>1593</v>
      </c>
      <c r="AE3" s="716">
        <v>30.838</v>
      </c>
      <c r="AF3" s="721" t="s">
        <v>195</v>
      </c>
      <c r="AG3" s="716">
        <v>42.211</v>
      </c>
      <c r="AI3" s="731" t="s">
        <v>3244</v>
      </c>
      <c r="AJ3" s="374" t="s">
        <v>1685</v>
      </c>
      <c r="AK3" s="784" t="s">
        <v>2645</v>
      </c>
      <c r="AL3" s="784" t="s">
        <v>2646</v>
      </c>
      <c r="AM3" s="234" t="s">
        <v>2646</v>
      </c>
      <c r="AN3" s="733" t="s">
        <v>1575</v>
      </c>
      <c r="AO3" s="729">
        <v>18.986</v>
      </c>
      <c r="AP3" s="729">
        <v>18.551</v>
      </c>
      <c r="AQ3" s="734">
        <v>18.986</v>
      </c>
      <c r="AS3" s="880" t="s">
        <v>3244</v>
      </c>
      <c r="AT3" s="878" t="s">
        <v>195</v>
      </c>
      <c r="AU3" s="879">
        <v>21.772</v>
      </c>
      <c r="AV3" s="879">
        <v>22.356</v>
      </c>
      <c r="AW3" s="881">
        <v>22.356</v>
      </c>
      <c r="AX3" s="886" t="s">
        <v>2180</v>
      </c>
      <c r="AY3" s="879">
        <v>28.194</v>
      </c>
      <c r="AZ3" s="879">
        <v>28.142</v>
      </c>
      <c r="BA3" s="881">
        <v>28.194</v>
      </c>
      <c r="BC3" s="1677" t="s">
        <v>1679</v>
      </c>
      <c r="BD3" s="1678"/>
      <c r="BE3" s="1678"/>
      <c r="BF3" s="1679"/>
      <c r="BG3" s="1677" t="s">
        <v>1679</v>
      </c>
      <c r="BH3" s="1678"/>
      <c r="BI3" s="1678"/>
      <c r="BJ3" s="1679"/>
      <c r="BK3" s="1677" t="s">
        <v>1679</v>
      </c>
      <c r="BL3" s="1678"/>
      <c r="BM3" s="1678"/>
      <c r="BN3" s="1679"/>
      <c r="BP3" s="1033" t="s">
        <v>3244</v>
      </c>
      <c r="BQ3" s="1061" t="s">
        <v>1696</v>
      </c>
      <c r="BR3" s="671">
        <v>23.286</v>
      </c>
      <c r="BS3" s="1025" t="s">
        <v>200</v>
      </c>
      <c r="BT3" s="671">
        <v>25.957</v>
      </c>
      <c r="BV3" s="1176" t="s">
        <v>3244</v>
      </c>
      <c r="BW3" s="1127" t="s">
        <v>2175</v>
      </c>
      <c r="BX3" s="1175">
        <v>17.14</v>
      </c>
      <c r="BY3" s="1175">
        <v>17.99</v>
      </c>
      <c r="BZ3" s="1177">
        <f aca="true" t="shared" si="0" ref="BZ3:BZ26">MAX(BX3:BY3)</f>
        <v>17.99</v>
      </c>
      <c r="CA3" s="1181" t="s">
        <v>2180</v>
      </c>
      <c r="CB3" s="1175">
        <v>21.48</v>
      </c>
      <c r="CC3" s="1175">
        <v>22.47</v>
      </c>
      <c r="CD3" s="1177">
        <f aca="true" t="shared" si="1" ref="CD3:CD16">MAX(CB3:CC3)</f>
        <v>22.47</v>
      </c>
      <c r="CF3" s="647" t="s">
        <v>3244</v>
      </c>
      <c r="CG3" s="1261" t="s">
        <v>1696</v>
      </c>
      <c r="CH3" s="1262">
        <v>22.669</v>
      </c>
      <c r="CI3" s="1262">
        <v>23.296</v>
      </c>
      <c r="CJ3" s="1263">
        <v>23.296</v>
      </c>
      <c r="CK3" s="1267" t="s">
        <v>200</v>
      </c>
      <c r="CL3" s="1262">
        <v>31.85</v>
      </c>
      <c r="CM3" s="1262">
        <v>29.844</v>
      </c>
      <c r="CN3" s="1263">
        <v>31.85</v>
      </c>
      <c r="CP3" s="224" t="s">
        <v>3244</v>
      </c>
      <c r="CQ3" s="1315" t="s">
        <v>625</v>
      </c>
      <c r="CR3" s="1316">
        <v>22.63</v>
      </c>
      <c r="CS3" s="1316">
        <v>19.02</v>
      </c>
      <c r="CT3" s="423">
        <f aca="true" t="shared" si="2" ref="CT3:CT13">MAX(CR3,CS3)</f>
        <v>22.63</v>
      </c>
      <c r="CU3" s="1316">
        <v>21.01</v>
      </c>
      <c r="CV3" s="1316">
        <v>21.47</v>
      </c>
      <c r="CW3" s="423">
        <f>MAX(CU3,CV3)</f>
        <v>21.47</v>
      </c>
      <c r="CX3" s="255">
        <v>21.47</v>
      </c>
      <c r="CZ3" s="1352" t="s">
        <v>3244</v>
      </c>
      <c r="DA3" s="1351" t="s">
        <v>195</v>
      </c>
      <c r="DB3" s="648">
        <v>21.08</v>
      </c>
      <c r="DC3" s="648">
        <v>22.871</v>
      </c>
      <c r="DD3" s="1358">
        <v>22.871</v>
      </c>
      <c r="DE3" s="1355" t="s">
        <v>195</v>
      </c>
      <c r="DF3" s="648">
        <v>27.359</v>
      </c>
      <c r="DG3" s="648">
        <v>28.325</v>
      </c>
      <c r="DH3" s="1358">
        <v>28.325</v>
      </c>
      <c r="DJ3" s="1383" t="s">
        <v>3244</v>
      </c>
      <c r="DK3" s="1376" t="s">
        <v>2182</v>
      </c>
      <c r="DL3" s="1377" t="s">
        <v>3224</v>
      </c>
      <c r="DM3" s="1377" t="s">
        <v>3224</v>
      </c>
      <c r="DN3" s="1384">
        <v>14.56</v>
      </c>
      <c r="DO3" s="1389" t="s">
        <v>200</v>
      </c>
      <c r="DP3" s="1377" t="s">
        <v>3224</v>
      </c>
      <c r="DQ3" s="1377" t="s">
        <v>3224</v>
      </c>
      <c r="DR3" s="1384">
        <v>19.82</v>
      </c>
      <c r="DT3" s="224" t="s">
        <v>3244</v>
      </c>
      <c r="DU3" s="785" t="s">
        <v>447</v>
      </c>
      <c r="DV3" s="785" t="s">
        <v>443</v>
      </c>
      <c r="DW3" s="234" t="s">
        <v>3403</v>
      </c>
      <c r="DY3" s="942" t="s">
        <v>3244</v>
      </c>
      <c r="DZ3" s="1048" t="s">
        <v>448</v>
      </c>
      <c r="EA3" s="1510">
        <v>30.43</v>
      </c>
      <c r="EB3" s="1510">
        <v>30.37</v>
      </c>
      <c r="EC3" s="1511">
        <f>MIN(EA3:EB3)</f>
        <v>30.37</v>
      </c>
      <c r="EE3" s="1685"/>
      <c r="EF3" s="1628"/>
      <c r="EG3" s="1631" t="s">
        <v>879</v>
      </c>
      <c r="EH3" s="1631"/>
      <c r="EI3" s="1631"/>
      <c r="EJ3" s="1631" t="s">
        <v>880</v>
      </c>
      <c r="EK3" s="1631"/>
      <c r="EL3" s="1631"/>
      <c r="EM3" s="1631" t="s">
        <v>881</v>
      </c>
      <c r="EN3" s="1631"/>
      <c r="EO3" s="1631"/>
      <c r="EP3" s="1688" t="s">
        <v>882</v>
      </c>
      <c r="EQ3" s="1688"/>
      <c r="ER3" s="1688"/>
      <c r="ES3" s="1688" t="s">
        <v>883</v>
      </c>
      <c r="ET3" s="1688"/>
      <c r="EU3" s="1688"/>
      <c r="EV3" s="1616"/>
    </row>
    <row r="4" spans="1:152" ht="13.5" customHeight="1">
      <c r="A4" s="409" t="s">
        <v>3248</v>
      </c>
      <c r="B4" s="410" t="s">
        <v>195</v>
      </c>
      <c r="C4" s="620">
        <v>14.438</v>
      </c>
      <c r="D4" s="620">
        <v>14.765</v>
      </c>
      <c r="E4" s="636">
        <v>14.765</v>
      </c>
      <c r="F4" s="637" t="s">
        <v>1575</v>
      </c>
      <c r="G4" s="620">
        <v>19.885</v>
      </c>
      <c r="H4" s="620">
        <v>19.158</v>
      </c>
      <c r="I4" s="636">
        <v>19.885</v>
      </c>
      <c r="K4" s="307" t="s">
        <v>3248</v>
      </c>
      <c r="L4" s="298" t="s">
        <v>2053</v>
      </c>
      <c r="M4" s="246">
        <v>16.08</v>
      </c>
      <c r="N4" s="352" t="s">
        <v>1629</v>
      </c>
      <c r="O4" s="246">
        <v>26.27</v>
      </c>
      <c r="Q4" s="307" t="s">
        <v>3248</v>
      </c>
      <c r="R4" s="640" t="s">
        <v>198</v>
      </c>
      <c r="S4" s="641">
        <v>3</v>
      </c>
      <c r="T4" s="642">
        <v>112.795</v>
      </c>
      <c r="U4" s="643">
        <v>2</v>
      </c>
      <c r="V4" s="644">
        <v>68.498</v>
      </c>
      <c r="W4" s="644">
        <v>58.797</v>
      </c>
      <c r="X4" s="645">
        <v>1</v>
      </c>
      <c r="Y4" s="642">
        <v>32.139</v>
      </c>
      <c r="Z4" s="643">
        <v>3</v>
      </c>
      <c r="AA4" s="646">
        <v>6</v>
      </c>
      <c r="AB4" s="102"/>
      <c r="AC4" s="715" t="s">
        <v>3248</v>
      </c>
      <c r="AD4" s="711" t="s">
        <v>195</v>
      </c>
      <c r="AE4" s="716">
        <v>31.009</v>
      </c>
      <c r="AF4" s="721" t="s">
        <v>193</v>
      </c>
      <c r="AG4" s="716">
        <v>42.258</v>
      </c>
      <c r="AH4" s="341"/>
      <c r="AI4" s="731" t="s">
        <v>3248</v>
      </c>
      <c r="AJ4" s="374" t="s">
        <v>1582</v>
      </c>
      <c r="AK4" s="784" t="s">
        <v>2647</v>
      </c>
      <c r="AL4" s="784" t="s">
        <v>2648</v>
      </c>
      <c r="AM4" s="234" t="s">
        <v>2647</v>
      </c>
      <c r="AN4" s="733" t="s">
        <v>1686</v>
      </c>
      <c r="AO4" s="729">
        <v>19.871</v>
      </c>
      <c r="AP4" s="729">
        <v>18.693</v>
      </c>
      <c r="AQ4" s="734">
        <v>19.871</v>
      </c>
      <c r="AS4" s="880" t="s">
        <v>3248</v>
      </c>
      <c r="AT4" s="878" t="s">
        <v>2180</v>
      </c>
      <c r="AU4" s="879">
        <v>22.633</v>
      </c>
      <c r="AV4" s="879">
        <v>21.697</v>
      </c>
      <c r="AW4" s="881">
        <v>22.633</v>
      </c>
      <c r="AX4" s="886" t="s">
        <v>232</v>
      </c>
      <c r="AY4" s="879">
        <v>29.08</v>
      </c>
      <c r="AZ4" s="879">
        <v>29.244</v>
      </c>
      <c r="BA4" s="881">
        <v>29.244</v>
      </c>
      <c r="BC4" s="647" t="s">
        <v>3244</v>
      </c>
      <c r="BD4" s="793" t="s">
        <v>1504</v>
      </c>
      <c r="BE4" s="229" t="s">
        <v>1503</v>
      </c>
      <c r="BF4" s="1135">
        <v>16.67</v>
      </c>
      <c r="BG4" s="647" t="s">
        <v>3244</v>
      </c>
      <c r="BH4" s="793" t="s">
        <v>1507</v>
      </c>
      <c r="BI4" s="229" t="s">
        <v>1629</v>
      </c>
      <c r="BJ4" s="1135">
        <v>17.58</v>
      </c>
      <c r="BK4" s="647" t="s">
        <v>3244</v>
      </c>
      <c r="BL4" s="793" t="s">
        <v>1520</v>
      </c>
      <c r="BM4" s="229" t="s">
        <v>2821</v>
      </c>
      <c r="BN4" s="1135">
        <v>15.99</v>
      </c>
      <c r="BP4" s="1033" t="s">
        <v>3248</v>
      </c>
      <c r="BQ4" s="1061" t="s">
        <v>232</v>
      </c>
      <c r="BR4" s="671">
        <v>24.05</v>
      </c>
      <c r="BS4" s="1025" t="s">
        <v>232</v>
      </c>
      <c r="BT4" s="671">
        <v>31.767</v>
      </c>
      <c r="BV4" s="224" t="s">
        <v>3248</v>
      </c>
      <c r="BW4" s="1127" t="s">
        <v>1593</v>
      </c>
      <c r="BX4" s="1175">
        <v>17.35</v>
      </c>
      <c r="BY4" s="1175">
        <v>18.19</v>
      </c>
      <c r="BZ4" s="1177">
        <f t="shared" si="0"/>
        <v>18.19</v>
      </c>
      <c r="CA4" s="1181" t="s">
        <v>200</v>
      </c>
      <c r="CB4" s="1175">
        <v>22.42</v>
      </c>
      <c r="CC4" s="1175">
        <v>22.62</v>
      </c>
      <c r="CD4" s="1177">
        <f t="shared" si="1"/>
        <v>22.62</v>
      </c>
      <c r="CF4" s="647" t="s">
        <v>3248</v>
      </c>
      <c r="CG4" s="1261" t="s">
        <v>232</v>
      </c>
      <c r="CH4" s="1262">
        <v>24.432</v>
      </c>
      <c r="CI4" s="1262">
        <v>18.757</v>
      </c>
      <c r="CJ4" s="1263">
        <v>24.432</v>
      </c>
      <c r="CK4" s="1267" t="s">
        <v>427</v>
      </c>
      <c r="CL4" s="1262">
        <v>33.364</v>
      </c>
      <c r="CM4" s="1262">
        <v>27.737</v>
      </c>
      <c r="CN4" s="1263">
        <v>33.364</v>
      </c>
      <c r="CP4" s="224" t="s">
        <v>3248</v>
      </c>
      <c r="CQ4" s="1315" t="s">
        <v>626</v>
      </c>
      <c r="CR4" s="1316">
        <v>21.64</v>
      </c>
      <c r="CS4" s="1316">
        <v>21.41</v>
      </c>
      <c r="CT4" s="423">
        <f t="shared" si="2"/>
        <v>21.64</v>
      </c>
      <c r="CU4" s="1316">
        <v>21.23</v>
      </c>
      <c r="CV4" s="1316">
        <v>24.13</v>
      </c>
      <c r="CW4" s="423">
        <f>MAX(CU4,CV4)</f>
        <v>24.13</v>
      </c>
      <c r="CX4" s="255">
        <v>21.64</v>
      </c>
      <c r="CZ4" s="1352" t="s">
        <v>3248</v>
      </c>
      <c r="DA4" s="1351" t="s">
        <v>232</v>
      </c>
      <c r="DB4" s="1458">
        <v>21.596</v>
      </c>
      <c r="DC4" s="648">
        <v>22.962</v>
      </c>
      <c r="DD4" s="1358">
        <v>22.962</v>
      </c>
      <c r="DE4" s="1355" t="s">
        <v>232</v>
      </c>
      <c r="DF4" s="648">
        <v>30.401</v>
      </c>
      <c r="DG4" s="1458">
        <v>29.802</v>
      </c>
      <c r="DH4" s="1358">
        <v>30.401</v>
      </c>
      <c r="DJ4" s="1383" t="s">
        <v>3248</v>
      </c>
      <c r="DK4" s="1376" t="s">
        <v>198</v>
      </c>
      <c r="DL4" s="1377" t="s">
        <v>3224</v>
      </c>
      <c r="DM4" s="1377" t="s">
        <v>3224</v>
      </c>
      <c r="DN4" s="1384">
        <v>14.99</v>
      </c>
      <c r="DO4" s="1389" t="s">
        <v>207</v>
      </c>
      <c r="DP4" s="1377" t="s">
        <v>3224</v>
      </c>
      <c r="DQ4" s="1377" t="s">
        <v>3224</v>
      </c>
      <c r="DR4" s="1384">
        <v>22.8</v>
      </c>
      <c r="DT4" s="224" t="s">
        <v>3248</v>
      </c>
      <c r="DU4" s="785" t="s">
        <v>3329</v>
      </c>
      <c r="DV4" s="785" t="s">
        <v>448</v>
      </c>
      <c r="DW4" s="234" t="s">
        <v>3404</v>
      </c>
      <c r="DY4" s="715" t="s">
        <v>3248</v>
      </c>
      <c r="DZ4" s="1031" t="s">
        <v>1500</v>
      </c>
      <c r="EA4" s="1039">
        <v>32.93</v>
      </c>
      <c r="EB4" s="1039">
        <v>39.71</v>
      </c>
      <c r="EC4" s="1242">
        <f>MIN(EA4:EB4)</f>
        <v>32.93</v>
      </c>
      <c r="EE4" s="647" t="s">
        <v>3244</v>
      </c>
      <c r="EF4" s="890" t="s">
        <v>2821</v>
      </c>
      <c r="EG4" s="1441">
        <v>24.61</v>
      </c>
      <c r="EH4" s="232" t="s">
        <v>3254</v>
      </c>
      <c r="EI4" s="232">
        <v>4</v>
      </c>
      <c r="EJ4" s="1441">
        <v>21.58</v>
      </c>
      <c r="EK4" s="232" t="s">
        <v>3244</v>
      </c>
      <c r="EL4" s="232">
        <v>15</v>
      </c>
      <c r="EM4" s="1441">
        <v>21.66</v>
      </c>
      <c r="EN4" s="232" t="s">
        <v>3248</v>
      </c>
      <c r="EO4" s="232">
        <v>12</v>
      </c>
      <c r="EP4" s="1441">
        <v>21.47</v>
      </c>
      <c r="EQ4" s="232" t="s">
        <v>3244</v>
      </c>
      <c r="ER4" s="232">
        <v>15</v>
      </c>
      <c r="ES4" s="1441">
        <v>23.11</v>
      </c>
      <c r="ET4" s="232" t="s">
        <v>3248</v>
      </c>
      <c r="EU4" s="232">
        <v>24</v>
      </c>
      <c r="EV4" s="1438">
        <v>66</v>
      </c>
    </row>
    <row r="5" spans="1:152" ht="13.5" customHeight="1">
      <c r="A5" s="409" t="s">
        <v>3247</v>
      </c>
      <c r="B5" s="410" t="s">
        <v>2175</v>
      </c>
      <c r="C5" s="620">
        <v>15.13</v>
      </c>
      <c r="D5" s="620">
        <v>15.028</v>
      </c>
      <c r="E5" s="636">
        <v>15.13</v>
      </c>
      <c r="F5" s="637" t="s">
        <v>227</v>
      </c>
      <c r="G5" s="620">
        <v>20.228</v>
      </c>
      <c r="H5" s="620">
        <v>20.604</v>
      </c>
      <c r="I5" s="636">
        <v>20.604</v>
      </c>
      <c r="K5" s="307" t="s">
        <v>3247</v>
      </c>
      <c r="L5" s="306" t="s">
        <v>2054</v>
      </c>
      <c r="M5" s="246">
        <v>16.83</v>
      </c>
      <c r="N5" s="352" t="s">
        <v>2050</v>
      </c>
      <c r="O5" s="246">
        <v>27.07</v>
      </c>
      <c r="Q5" s="307" t="s">
        <v>3247</v>
      </c>
      <c r="R5" s="640" t="s">
        <v>218</v>
      </c>
      <c r="S5" s="641">
        <v>6</v>
      </c>
      <c r="T5" s="642">
        <v>128.034</v>
      </c>
      <c r="U5" s="643">
        <v>3</v>
      </c>
      <c r="V5" s="644">
        <v>66.815</v>
      </c>
      <c r="W5" s="651" t="s">
        <v>1653</v>
      </c>
      <c r="X5" s="645">
        <v>3</v>
      </c>
      <c r="Y5" s="642">
        <v>41.945</v>
      </c>
      <c r="Z5" s="643">
        <v>5</v>
      </c>
      <c r="AA5" s="646">
        <v>11</v>
      </c>
      <c r="AB5" s="102"/>
      <c r="AC5" s="715" t="s">
        <v>3247</v>
      </c>
      <c r="AD5" s="711" t="s">
        <v>2175</v>
      </c>
      <c r="AE5" s="716">
        <v>32.071</v>
      </c>
      <c r="AF5" s="721" t="s">
        <v>2173</v>
      </c>
      <c r="AG5" s="716">
        <v>45.061</v>
      </c>
      <c r="AH5" s="341"/>
      <c r="AI5" s="731" t="s">
        <v>3247</v>
      </c>
      <c r="AJ5" s="374" t="s">
        <v>1684</v>
      </c>
      <c r="AK5" s="784" t="s">
        <v>2649</v>
      </c>
      <c r="AL5" s="784" t="s">
        <v>2650</v>
      </c>
      <c r="AM5" s="234" t="s">
        <v>2649</v>
      </c>
      <c r="AN5" s="733" t="s">
        <v>2308</v>
      </c>
      <c r="AO5" s="729">
        <v>20.37</v>
      </c>
      <c r="AP5" s="729">
        <v>21.556</v>
      </c>
      <c r="AQ5" s="734">
        <v>21.556</v>
      </c>
      <c r="AS5" s="880" t="s">
        <v>3247</v>
      </c>
      <c r="AT5" s="878" t="s">
        <v>1593</v>
      </c>
      <c r="AU5" s="879">
        <v>21.336</v>
      </c>
      <c r="AV5" s="879">
        <v>22.694</v>
      </c>
      <c r="AW5" s="881">
        <v>22.694</v>
      </c>
      <c r="AX5" s="886" t="s">
        <v>224</v>
      </c>
      <c r="AY5" s="879">
        <v>27.933</v>
      </c>
      <c r="AZ5" s="879">
        <v>34.234</v>
      </c>
      <c r="BA5" s="881">
        <v>34.234</v>
      </c>
      <c r="BC5" s="647" t="s">
        <v>3248</v>
      </c>
      <c r="BD5" s="793" t="s">
        <v>1505</v>
      </c>
      <c r="BE5" s="229" t="s">
        <v>1503</v>
      </c>
      <c r="BF5" s="1135">
        <v>16.8</v>
      </c>
      <c r="BG5" s="647" t="s">
        <v>3248</v>
      </c>
      <c r="BH5" s="793" t="s">
        <v>1508</v>
      </c>
      <c r="BI5" s="229" t="s">
        <v>2216</v>
      </c>
      <c r="BJ5" s="1135">
        <v>17.59</v>
      </c>
      <c r="BK5" s="647" t="s">
        <v>3248</v>
      </c>
      <c r="BL5" s="793" t="s">
        <v>1521</v>
      </c>
      <c r="BM5" s="229" t="s">
        <v>889</v>
      </c>
      <c r="BN5" s="1135">
        <v>16.4</v>
      </c>
      <c r="BP5" s="1033" t="s">
        <v>3247</v>
      </c>
      <c r="BQ5" s="1061" t="s">
        <v>2172</v>
      </c>
      <c r="BR5" s="671">
        <v>24.374</v>
      </c>
      <c r="BS5" s="1025" t="s">
        <v>195</v>
      </c>
      <c r="BT5" s="671">
        <v>33.31</v>
      </c>
      <c r="BV5" s="1176" t="s">
        <v>3247</v>
      </c>
      <c r="BW5" s="1127" t="s">
        <v>2170</v>
      </c>
      <c r="BX5" s="1175">
        <v>18.88</v>
      </c>
      <c r="BY5" s="1175">
        <v>19.73</v>
      </c>
      <c r="BZ5" s="1177">
        <f t="shared" si="0"/>
        <v>19.73</v>
      </c>
      <c r="CA5" s="1181" t="s">
        <v>224</v>
      </c>
      <c r="CB5" s="1175">
        <v>22.47</v>
      </c>
      <c r="CC5" s="1175">
        <v>22.9</v>
      </c>
      <c r="CD5" s="1177">
        <f t="shared" si="1"/>
        <v>22.9</v>
      </c>
      <c r="CF5" s="647" t="s">
        <v>3247</v>
      </c>
      <c r="CG5" s="1261" t="s">
        <v>427</v>
      </c>
      <c r="CH5" s="1262">
        <v>30.923</v>
      </c>
      <c r="CI5" s="1262">
        <v>30.96</v>
      </c>
      <c r="CJ5" s="1263">
        <v>30.96</v>
      </c>
      <c r="CK5" s="1267" t="s">
        <v>2173</v>
      </c>
      <c r="CL5" s="1262">
        <v>33.649</v>
      </c>
      <c r="CM5" s="1262">
        <v>26.187</v>
      </c>
      <c r="CN5" s="1263">
        <v>33.649</v>
      </c>
      <c r="CP5" s="224" t="s">
        <v>3247</v>
      </c>
      <c r="CQ5" s="1315" t="s">
        <v>627</v>
      </c>
      <c r="CR5" s="1316">
        <v>26.39</v>
      </c>
      <c r="CS5" s="1316">
        <v>26.87</v>
      </c>
      <c r="CT5" s="423">
        <f t="shared" si="2"/>
        <v>26.87</v>
      </c>
      <c r="CU5" s="1316">
        <v>21.73</v>
      </c>
      <c r="CV5" s="1316">
        <v>21.73</v>
      </c>
      <c r="CW5" s="423">
        <f>MAX(CU5,CV5)</f>
        <v>21.73</v>
      </c>
      <c r="CX5" s="255">
        <v>21.73</v>
      </c>
      <c r="CZ5" s="1352" t="s">
        <v>3247</v>
      </c>
      <c r="DA5" s="1351" t="s">
        <v>1593</v>
      </c>
      <c r="DB5" s="648">
        <v>23.2</v>
      </c>
      <c r="DC5" s="648">
        <v>22.824</v>
      </c>
      <c r="DD5" s="1358">
        <v>23.2</v>
      </c>
      <c r="DE5" s="1355" t="s">
        <v>227</v>
      </c>
      <c r="DF5" s="648">
        <v>33.941</v>
      </c>
      <c r="DG5" s="648">
        <v>32.901</v>
      </c>
      <c r="DH5" s="1358">
        <v>33.941</v>
      </c>
      <c r="DJ5" s="1383" t="s">
        <v>3247</v>
      </c>
      <c r="DK5" s="1376" t="s">
        <v>195</v>
      </c>
      <c r="DL5" s="1377">
        <v>15.45</v>
      </c>
      <c r="DM5" s="1377">
        <v>15.04</v>
      </c>
      <c r="DN5" s="1384">
        <v>15.45</v>
      </c>
      <c r="DO5" s="1389" t="s">
        <v>220</v>
      </c>
      <c r="DP5" s="1377">
        <v>31.56</v>
      </c>
      <c r="DQ5" s="1377">
        <v>23.62</v>
      </c>
      <c r="DR5" s="1384">
        <v>31.56</v>
      </c>
      <c r="DT5" s="224" t="s">
        <v>3247</v>
      </c>
      <c r="DU5" s="785" t="s">
        <v>454</v>
      </c>
      <c r="DV5" s="785" t="s">
        <v>455</v>
      </c>
      <c r="DW5" s="234" t="s">
        <v>3405</v>
      </c>
      <c r="DY5" s="715" t="s">
        <v>3247</v>
      </c>
      <c r="DZ5" s="1031" t="s">
        <v>1497</v>
      </c>
      <c r="EA5" s="1039">
        <v>53.55</v>
      </c>
      <c r="EB5" s="1039">
        <v>43</v>
      </c>
      <c r="EC5" s="1242">
        <f>MIN(EA5:EB5)</f>
        <v>43</v>
      </c>
      <c r="EE5" s="647" t="s">
        <v>3248</v>
      </c>
      <c r="EF5" s="890" t="s">
        <v>884</v>
      </c>
      <c r="EG5" s="1441">
        <v>24.29</v>
      </c>
      <c r="EH5" s="232" t="s">
        <v>3250</v>
      </c>
      <c r="EI5" s="232">
        <v>5</v>
      </c>
      <c r="EJ5" s="1441">
        <v>24.03</v>
      </c>
      <c r="EK5" s="232" t="s">
        <v>3250</v>
      </c>
      <c r="EL5" s="232">
        <v>5</v>
      </c>
      <c r="EM5" s="1441">
        <v>22.5</v>
      </c>
      <c r="EN5" s="232" t="s">
        <v>3254</v>
      </c>
      <c r="EO5" s="232">
        <v>4</v>
      </c>
      <c r="EP5" s="1441">
        <v>22.03</v>
      </c>
      <c r="EQ5" s="232" t="s">
        <v>3245</v>
      </c>
      <c r="ER5" s="232">
        <v>8</v>
      </c>
      <c r="ES5" s="1441">
        <v>22.19</v>
      </c>
      <c r="ET5" s="232" t="s">
        <v>3244</v>
      </c>
      <c r="EU5" s="232">
        <v>30</v>
      </c>
      <c r="EV5" s="1438">
        <v>48</v>
      </c>
    </row>
    <row r="6" spans="1:152" ht="13.5" customHeight="1" thickBot="1">
      <c r="A6" s="409" t="s">
        <v>3245</v>
      </c>
      <c r="B6" s="410" t="s">
        <v>1694</v>
      </c>
      <c r="C6" s="620">
        <v>15.162</v>
      </c>
      <c r="D6" s="620">
        <v>14.948</v>
      </c>
      <c r="E6" s="636">
        <v>15.162</v>
      </c>
      <c r="F6" s="637" t="s">
        <v>200</v>
      </c>
      <c r="G6" s="620">
        <v>20.754</v>
      </c>
      <c r="H6" s="620">
        <v>20.368</v>
      </c>
      <c r="I6" s="636">
        <v>20.754</v>
      </c>
      <c r="K6" s="307" t="s">
        <v>3245</v>
      </c>
      <c r="L6" s="298" t="s">
        <v>1940</v>
      </c>
      <c r="M6" s="246">
        <v>17.62</v>
      </c>
      <c r="N6" s="352" t="s">
        <v>2060</v>
      </c>
      <c r="O6" s="246">
        <v>27.71</v>
      </c>
      <c r="Q6" s="307" t="s">
        <v>3245</v>
      </c>
      <c r="R6" s="640" t="s">
        <v>195</v>
      </c>
      <c r="S6" s="641">
        <v>2</v>
      </c>
      <c r="T6" s="642">
        <v>134.833</v>
      </c>
      <c r="U6" s="643">
        <v>4</v>
      </c>
      <c r="V6" s="644" t="s">
        <v>3243</v>
      </c>
      <c r="W6" s="651" t="s">
        <v>1653</v>
      </c>
      <c r="X6" s="645">
        <v>7</v>
      </c>
      <c r="Y6" s="642">
        <v>30.577</v>
      </c>
      <c r="Z6" s="643">
        <v>2</v>
      </c>
      <c r="AA6" s="646">
        <v>13</v>
      </c>
      <c r="AC6" s="715" t="s">
        <v>3245</v>
      </c>
      <c r="AD6" s="711" t="s">
        <v>193</v>
      </c>
      <c r="AE6" s="716">
        <v>33.228</v>
      </c>
      <c r="AF6" s="721" t="s">
        <v>2180</v>
      </c>
      <c r="AG6" s="716">
        <v>45.413</v>
      </c>
      <c r="AI6" s="731" t="s">
        <v>3245</v>
      </c>
      <c r="AJ6" s="374" t="s">
        <v>1575</v>
      </c>
      <c r="AK6" s="784" t="s">
        <v>2651</v>
      </c>
      <c r="AL6" s="784" t="s">
        <v>2652</v>
      </c>
      <c r="AM6" s="234" t="s">
        <v>2652</v>
      </c>
      <c r="AN6" s="733" t="s">
        <v>1659</v>
      </c>
      <c r="AO6" s="729">
        <v>18.303</v>
      </c>
      <c r="AP6" s="729">
        <v>22.947</v>
      </c>
      <c r="AQ6" s="734">
        <v>22.947</v>
      </c>
      <c r="AS6" s="880" t="s">
        <v>3245</v>
      </c>
      <c r="AT6" s="878" t="s">
        <v>218</v>
      </c>
      <c r="AU6" s="879">
        <v>22.233</v>
      </c>
      <c r="AV6" s="879">
        <v>22.833</v>
      </c>
      <c r="AW6" s="881">
        <v>22.833</v>
      </c>
      <c r="AX6" s="886" t="s">
        <v>195</v>
      </c>
      <c r="AY6" s="879">
        <v>34.343</v>
      </c>
      <c r="AZ6" s="879">
        <v>27.447</v>
      </c>
      <c r="BA6" s="881">
        <v>34.343</v>
      </c>
      <c r="BC6" s="687" t="s">
        <v>3247</v>
      </c>
      <c r="BD6" s="1513" t="s">
        <v>1506</v>
      </c>
      <c r="BE6" s="913" t="s">
        <v>1503</v>
      </c>
      <c r="BF6" s="1172">
        <v>16.83</v>
      </c>
      <c r="BG6" s="687" t="s">
        <v>3247</v>
      </c>
      <c r="BH6" s="1513" t="s">
        <v>1509</v>
      </c>
      <c r="BI6" s="913" t="s">
        <v>2216</v>
      </c>
      <c r="BJ6" s="1172">
        <v>18.96</v>
      </c>
      <c r="BK6" s="687" t="s">
        <v>3247</v>
      </c>
      <c r="BL6" s="1513" t="s">
        <v>1522</v>
      </c>
      <c r="BM6" s="913" t="s">
        <v>2821</v>
      </c>
      <c r="BN6" s="1172">
        <v>16.79</v>
      </c>
      <c r="BP6" s="1033" t="s">
        <v>3245</v>
      </c>
      <c r="BQ6" s="1061" t="s">
        <v>193</v>
      </c>
      <c r="BR6" s="671">
        <v>25.844</v>
      </c>
      <c r="BS6" s="1025" t="s">
        <v>2180</v>
      </c>
      <c r="BT6" s="671">
        <v>35.582</v>
      </c>
      <c r="BV6" s="224" t="s">
        <v>3245</v>
      </c>
      <c r="BW6" s="1127" t="s">
        <v>2173</v>
      </c>
      <c r="BX6" s="1175">
        <v>19.41</v>
      </c>
      <c r="BY6" s="1175">
        <v>20.25</v>
      </c>
      <c r="BZ6" s="1177">
        <f t="shared" si="0"/>
        <v>20.25</v>
      </c>
      <c r="CA6" s="1181" t="s">
        <v>1593</v>
      </c>
      <c r="CB6" s="1175">
        <v>22.75</v>
      </c>
      <c r="CC6" s="1175">
        <v>23.29</v>
      </c>
      <c r="CD6" s="1177">
        <f t="shared" si="1"/>
        <v>23.29</v>
      </c>
      <c r="CF6" s="647" t="s">
        <v>3245</v>
      </c>
      <c r="CG6" s="1261" t="s">
        <v>193</v>
      </c>
      <c r="CH6" s="1262">
        <v>30.978</v>
      </c>
      <c r="CI6" s="1262">
        <v>26.217</v>
      </c>
      <c r="CJ6" s="1263">
        <v>30.978</v>
      </c>
      <c r="CK6" s="1267" t="s">
        <v>1696</v>
      </c>
      <c r="CL6" s="1262">
        <v>36.55</v>
      </c>
      <c r="CM6" s="1262">
        <v>33.241</v>
      </c>
      <c r="CN6" s="1263">
        <v>36.55</v>
      </c>
      <c r="CP6" s="224" t="s">
        <v>3245</v>
      </c>
      <c r="CQ6" s="1315" t="s">
        <v>628</v>
      </c>
      <c r="CR6" s="1316">
        <v>22.33</v>
      </c>
      <c r="CS6" s="1316">
        <v>22.13</v>
      </c>
      <c r="CT6" s="423">
        <f t="shared" si="2"/>
        <v>22.33</v>
      </c>
      <c r="CU6" s="1316">
        <v>20.96</v>
      </c>
      <c r="CV6" s="1316">
        <v>22.03</v>
      </c>
      <c r="CW6" s="423">
        <f>MAX(CU6,CV6)</f>
        <v>22.03</v>
      </c>
      <c r="CX6" s="255">
        <v>22.03</v>
      </c>
      <c r="CZ6" s="1352" t="s">
        <v>3245</v>
      </c>
      <c r="DA6" s="1351" t="s">
        <v>224</v>
      </c>
      <c r="DB6" s="1459">
        <v>22.528</v>
      </c>
      <c r="DC6" s="648">
        <v>23.253</v>
      </c>
      <c r="DD6" s="1358">
        <v>23.253</v>
      </c>
      <c r="DE6" s="1355" t="s">
        <v>1593</v>
      </c>
      <c r="DF6" s="648">
        <v>34.993</v>
      </c>
      <c r="DG6" s="648">
        <v>32.929</v>
      </c>
      <c r="DH6" s="1358">
        <v>34.993</v>
      </c>
      <c r="DJ6" s="1383" t="s">
        <v>3245</v>
      </c>
      <c r="DK6" s="1376" t="s">
        <v>218</v>
      </c>
      <c r="DL6" s="1377" t="s">
        <v>3224</v>
      </c>
      <c r="DM6" s="1377" t="s">
        <v>3224</v>
      </c>
      <c r="DN6" s="1384">
        <v>15.51</v>
      </c>
      <c r="DO6" s="1389" t="s">
        <v>427</v>
      </c>
      <c r="DP6" s="1377">
        <v>33.17</v>
      </c>
      <c r="DQ6" s="1377">
        <v>31.15</v>
      </c>
      <c r="DR6" s="1384">
        <v>33.17</v>
      </c>
      <c r="DT6" s="224" t="s">
        <v>3245</v>
      </c>
      <c r="DU6" s="785" t="s">
        <v>3396</v>
      </c>
      <c r="DV6" s="785" t="s">
        <v>843</v>
      </c>
      <c r="DW6" s="234" t="s">
        <v>3406</v>
      </c>
      <c r="DY6" s="715" t="s">
        <v>3245</v>
      </c>
      <c r="DZ6" s="1031" t="s">
        <v>1499</v>
      </c>
      <c r="EA6" s="1039">
        <v>50.95</v>
      </c>
      <c r="EB6" s="1039">
        <v>43.97</v>
      </c>
      <c r="EC6" s="1242">
        <f>MIN(EA6:EB6)</f>
        <v>43.97</v>
      </c>
      <c r="EE6" s="647" t="s">
        <v>3247</v>
      </c>
      <c r="EF6" s="890" t="s">
        <v>885</v>
      </c>
      <c r="EG6" s="1441">
        <v>23.76</v>
      </c>
      <c r="EH6" s="232" t="s">
        <v>3247</v>
      </c>
      <c r="EI6" s="232">
        <v>10</v>
      </c>
      <c r="EJ6" s="1441">
        <v>21.9</v>
      </c>
      <c r="EK6" s="232" t="s">
        <v>3248</v>
      </c>
      <c r="EL6" s="232">
        <v>12</v>
      </c>
      <c r="EM6" s="1441">
        <v>21.08</v>
      </c>
      <c r="EN6" s="232" t="s">
        <v>3244</v>
      </c>
      <c r="EO6" s="232">
        <v>15</v>
      </c>
      <c r="EP6" s="1441">
        <v>21.73</v>
      </c>
      <c r="EQ6" s="232" t="s">
        <v>3247</v>
      </c>
      <c r="ER6" s="232">
        <v>10</v>
      </c>
      <c r="ES6" s="1441">
        <v>24.88</v>
      </c>
      <c r="ET6" s="232" t="s">
        <v>3245</v>
      </c>
      <c r="EU6" s="232">
        <v>16</v>
      </c>
      <c r="EV6" s="1438">
        <v>47</v>
      </c>
    </row>
    <row r="7" spans="1:152" ht="13.5" customHeight="1" thickBot="1">
      <c r="A7" s="409" t="s">
        <v>3253</v>
      </c>
      <c r="B7" s="410" t="s">
        <v>2176</v>
      </c>
      <c r="C7" s="620">
        <v>15.245</v>
      </c>
      <c r="D7" s="620">
        <v>14.928</v>
      </c>
      <c r="E7" s="636">
        <v>15.245</v>
      </c>
      <c r="F7" s="637" t="s">
        <v>1593</v>
      </c>
      <c r="G7" s="620">
        <v>20.894</v>
      </c>
      <c r="H7" s="620">
        <v>20.738</v>
      </c>
      <c r="I7" s="636">
        <v>20.894</v>
      </c>
      <c r="K7" s="307" t="s">
        <v>3253</v>
      </c>
      <c r="L7" s="306" t="s">
        <v>2050</v>
      </c>
      <c r="M7" s="246">
        <v>18.02</v>
      </c>
      <c r="N7" s="352" t="s">
        <v>1587</v>
      </c>
      <c r="O7" s="246">
        <v>34.87</v>
      </c>
      <c r="Q7" s="307" t="s">
        <v>3253</v>
      </c>
      <c r="R7" s="640" t="s">
        <v>224</v>
      </c>
      <c r="S7" s="641">
        <v>8</v>
      </c>
      <c r="T7" s="642">
        <v>151.982</v>
      </c>
      <c r="U7" s="643">
        <v>6</v>
      </c>
      <c r="V7" s="644">
        <v>79.497</v>
      </c>
      <c r="W7" s="644">
        <v>76.013</v>
      </c>
      <c r="X7" s="645">
        <v>5</v>
      </c>
      <c r="Y7" s="642">
        <v>40.079</v>
      </c>
      <c r="Z7" s="643">
        <v>4</v>
      </c>
      <c r="AA7" s="646">
        <v>15</v>
      </c>
      <c r="AC7" s="715" t="s">
        <v>3253</v>
      </c>
      <c r="AD7" s="711" t="s">
        <v>209</v>
      </c>
      <c r="AE7" s="716">
        <v>34.908</v>
      </c>
      <c r="AF7" s="721" t="s">
        <v>209</v>
      </c>
      <c r="AG7" s="716">
        <v>46.438</v>
      </c>
      <c r="AI7" s="731" t="s">
        <v>3253</v>
      </c>
      <c r="AJ7" s="374" t="s">
        <v>1580</v>
      </c>
      <c r="AK7" s="784" t="s">
        <v>2653</v>
      </c>
      <c r="AL7" s="784" t="s">
        <v>2654</v>
      </c>
      <c r="AM7" s="234" t="s">
        <v>2653</v>
      </c>
      <c r="AN7" s="733" t="s">
        <v>1587</v>
      </c>
      <c r="AO7" s="729">
        <v>22.227</v>
      </c>
      <c r="AP7" s="729">
        <v>23.194</v>
      </c>
      <c r="AQ7" s="734">
        <v>23.194</v>
      </c>
      <c r="AS7" s="880" t="s">
        <v>3253</v>
      </c>
      <c r="AT7" s="878" t="s">
        <v>209</v>
      </c>
      <c r="AU7" s="879">
        <v>24.051</v>
      </c>
      <c r="AV7" s="879">
        <v>22.958</v>
      </c>
      <c r="AW7" s="881">
        <v>24.051</v>
      </c>
      <c r="AX7" s="886" t="s">
        <v>193</v>
      </c>
      <c r="AY7" s="879">
        <v>36.161</v>
      </c>
      <c r="AZ7" s="879">
        <v>36.862</v>
      </c>
      <c r="BA7" s="881">
        <v>36.862</v>
      </c>
      <c r="BC7" s="1677" t="s">
        <v>1510</v>
      </c>
      <c r="BD7" s="1678"/>
      <c r="BE7" s="1678"/>
      <c r="BF7" s="1679"/>
      <c r="BG7" s="1677" t="s">
        <v>1510</v>
      </c>
      <c r="BH7" s="1678"/>
      <c r="BI7" s="1678"/>
      <c r="BJ7" s="1679"/>
      <c r="BK7" s="1677" t="s">
        <v>1519</v>
      </c>
      <c r="BL7" s="1678"/>
      <c r="BM7" s="1678"/>
      <c r="BN7" s="1679"/>
      <c r="BP7" s="1033" t="s">
        <v>3253</v>
      </c>
      <c r="BQ7" s="1061" t="s">
        <v>205</v>
      </c>
      <c r="BR7" s="671">
        <v>27.602</v>
      </c>
      <c r="BS7" s="1025" t="s">
        <v>207</v>
      </c>
      <c r="BT7" s="671">
        <v>36.045</v>
      </c>
      <c r="BV7" s="1176" t="s">
        <v>3253</v>
      </c>
      <c r="BW7" s="1127" t="s">
        <v>209</v>
      </c>
      <c r="BX7" s="1175">
        <v>20.26</v>
      </c>
      <c r="BY7" s="1175">
        <v>20.52</v>
      </c>
      <c r="BZ7" s="1177">
        <f t="shared" si="0"/>
        <v>20.52</v>
      </c>
      <c r="CA7" s="1181" t="s">
        <v>232</v>
      </c>
      <c r="CB7" s="1175">
        <v>24.31</v>
      </c>
      <c r="CC7" s="1175">
        <v>24.62</v>
      </c>
      <c r="CD7" s="1177">
        <f t="shared" si="1"/>
        <v>24.62</v>
      </c>
      <c r="CF7" s="647" t="s">
        <v>3253</v>
      </c>
      <c r="CG7" s="1261" t="s">
        <v>1945</v>
      </c>
      <c r="CH7" s="1262">
        <v>31.167</v>
      </c>
      <c r="CI7" s="1262">
        <v>21.969</v>
      </c>
      <c r="CJ7" s="1263">
        <v>31.167</v>
      </c>
      <c r="CK7" s="1267" t="s">
        <v>195</v>
      </c>
      <c r="CL7" s="1262">
        <v>37.747</v>
      </c>
      <c r="CM7" s="1262">
        <v>20.309</v>
      </c>
      <c r="CN7" s="1263">
        <v>37.747</v>
      </c>
      <c r="CP7" s="224" t="s">
        <v>3253</v>
      </c>
      <c r="CQ7" s="1315" t="s">
        <v>629</v>
      </c>
      <c r="CR7" s="1316">
        <v>22.86</v>
      </c>
      <c r="CS7" s="1316">
        <v>21.35</v>
      </c>
      <c r="CT7" s="423">
        <f t="shared" si="2"/>
        <v>22.86</v>
      </c>
      <c r="CU7" s="1316">
        <v>22.5</v>
      </c>
      <c r="CV7" s="1316">
        <v>21.26</v>
      </c>
      <c r="CW7" s="423">
        <f>MAX(CU7,CV7)</f>
        <v>22.5</v>
      </c>
      <c r="CX7" s="255">
        <v>22.5</v>
      </c>
      <c r="CZ7" s="1352" t="s">
        <v>3253</v>
      </c>
      <c r="DA7" s="1351" t="s">
        <v>2175</v>
      </c>
      <c r="DB7" s="648">
        <v>23.485</v>
      </c>
      <c r="DC7" s="648">
        <v>23.082</v>
      </c>
      <c r="DD7" s="1358">
        <v>23.485</v>
      </c>
      <c r="DE7" s="1355" t="s">
        <v>207</v>
      </c>
      <c r="DF7" s="1459">
        <v>34.822</v>
      </c>
      <c r="DG7" s="648">
        <v>35.328</v>
      </c>
      <c r="DH7" s="1358">
        <v>35.328</v>
      </c>
      <c r="DJ7" s="1383" t="s">
        <v>3253</v>
      </c>
      <c r="DK7" s="1376" t="s">
        <v>224</v>
      </c>
      <c r="DL7" s="1377">
        <v>15.2</v>
      </c>
      <c r="DM7" s="1377">
        <v>15.75</v>
      </c>
      <c r="DN7" s="1384">
        <v>15.75</v>
      </c>
      <c r="DO7" s="1389" t="s">
        <v>224</v>
      </c>
      <c r="DP7" s="1377">
        <v>44.09</v>
      </c>
      <c r="DQ7" s="1377">
        <v>44.02</v>
      </c>
      <c r="DR7" s="1384">
        <v>44.09</v>
      </c>
      <c r="DT7" s="224" t="s">
        <v>3253</v>
      </c>
      <c r="DU7" s="785" t="s">
        <v>3397</v>
      </c>
      <c r="DV7" s="785" t="s">
        <v>2532</v>
      </c>
      <c r="DW7" s="234" t="s">
        <v>3407</v>
      </c>
      <c r="DY7" s="718" t="s">
        <v>3253</v>
      </c>
      <c r="DZ7" s="1287" t="s">
        <v>1501</v>
      </c>
      <c r="EA7" s="1045">
        <v>47.17</v>
      </c>
      <c r="EB7" s="1045">
        <v>116.1</v>
      </c>
      <c r="EC7" s="1504">
        <f>MIN(EA7:EB7)</f>
        <v>47.17</v>
      </c>
      <c r="EE7" s="647" t="s">
        <v>3245</v>
      </c>
      <c r="EF7" s="890" t="s">
        <v>2750</v>
      </c>
      <c r="EG7" s="1441">
        <v>27.03</v>
      </c>
      <c r="EH7" s="232" t="s">
        <v>3246</v>
      </c>
      <c r="EI7" s="232">
        <v>1</v>
      </c>
      <c r="EJ7" s="1441">
        <v>22.65</v>
      </c>
      <c r="EK7" s="232" t="s">
        <v>3247</v>
      </c>
      <c r="EL7" s="232">
        <v>10</v>
      </c>
      <c r="EM7" s="1441">
        <v>22.25</v>
      </c>
      <c r="EN7" s="232" t="s">
        <v>3253</v>
      </c>
      <c r="EO7" s="232">
        <v>6</v>
      </c>
      <c r="EP7" s="1441">
        <v>23.98</v>
      </c>
      <c r="EQ7" s="232" t="s">
        <v>3255</v>
      </c>
      <c r="ER7" s="232">
        <v>2</v>
      </c>
      <c r="ES7" s="1441">
        <v>23.44</v>
      </c>
      <c r="ET7" s="232" t="s">
        <v>3247</v>
      </c>
      <c r="EU7" s="232">
        <v>20</v>
      </c>
      <c r="EV7" s="1438">
        <v>38</v>
      </c>
    </row>
    <row r="8" spans="1:152" ht="13.5" customHeight="1" thickBot="1">
      <c r="A8" s="409" t="s">
        <v>3250</v>
      </c>
      <c r="B8" s="410" t="s">
        <v>1573</v>
      </c>
      <c r="C8" s="620">
        <v>15.272</v>
      </c>
      <c r="D8" s="620">
        <v>14.308</v>
      </c>
      <c r="E8" s="636">
        <v>15.272</v>
      </c>
      <c r="F8" s="637" t="s">
        <v>232</v>
      </c>
      <c r="G8" s="620">
        <v>20.158</v>
      </c>
      <c r="H8" s="620">
        <v>21.481</v>
      </c>
      <c r="I8" s="636">
        <v>21.481</v>
      </c>
      <c r="K8" s="307" t="s">
        <v>3250</v>
      </c>
      <c r="L8" s="298" t="s">
        <v>2058</v>
      </c>
      <c r="M8" s="246">
        <v>19.08</v>
      </c>
      <c r="N8" s="352" t="s">
        <v>2057</v>
      </c>
      <c r="O8" s="246" t="s">
        <v>3243</v>
      </c>
      <c r="Q8" s="307" t="s">
        <v>3250</v>
      </c>
      <c r="R8" s="640" t="s">
        <v>194</v>
      </c>
      <c r="S8" s="641">
        <v>1</v>
      </c>
      <c r="T8" s="642">
        <v>146.576</v>
      </c>
      <c r="U8" s="643">
        <v>5</v>
      </c>
      <c r="V8" s="644">
        <v>73.498</v>
      </c>
      <c r="W8" s="651" t="s">
        <v>1653</v>
      </c>
      <c r="X8" s="645">
        <v>4</v>
      </c>
      <c r="Y8" s="642">
        <v>44.117</v>
      </c>
      <c r="Z8" s="643">
        <v>6</v>
      </c>
      <c r="AA8" s="646">
        <v>15</v>
      </c>
      <c r="AC8" s="715" t="s">
        <v>3250</v>
      </c>
      <c r="AD8" s="711" t="s">
        <v>426</v>
      </c>
      <c r="AE8" s="716">
        <v>36.483</v>
      </c>
      <c r="AF8" s="721" t="s">
        <v>224</v>
      </c>
      <c r="AG8" s="716">
        <v>48.478</v>
      </c>
      <c r="AI8" s="731" t="s">
        <v>3250</v>
      </c>
      <c r="AJ8" s="374" t="s">
        <v>2308</v>
      </c>
      <c r="AK8" s="784" t="s">
        <v>2655</v>
      </c>
      <c r="AL8" s="784" t="s">
        <v>2656</v>
      </c>
      <c r="AM8" s="234" t="s">
        <v>2656</v>
      </c>
      <c r="AN8" s="733" t="s">
        <v>1573</v>
      </c>
      <c r="AO8" s="729">
        <v>17.01</v>
      </c>
      <c r="AP8" s="729">
        <v>23.602</v>
      </c>
      <c r="AQ8" s="734">
        <v>23.602</v>
      </c>
      <c r="AS8" s="880" t="s">
        <v>3250</v>
      </c>
      <c r="AT8" s="878" t="s">
        <v>224</v>
      </c>
      <c r="AU8" s="879">
        <v>24.833</v>
      </c>
      <c r="AV8" s="879">
        <v>24.294</v>
      </c>
      <c r="AW8" s="881">
        <v>24.833</v>
      </c>
      <c r="AX8" s="886" t="s">
        <v>194</v>
      </c>
      <c r="AY8" s="879">
        <v>45.572</v>
      </c>
      <c r="AZ8" s="879">
        <v>45.947</v>
      </c>
      <c r="BA8" s="881">
        <v>45.947</v>
      </c>
      <c r="BC8" s="647" t="s">
        <v>3244</v>
      </c>
      <c r="BD8" s="793" t="s">
        <v>1511</v>
      </c>
      <c r="BE8" s="229" t="s">
        <v>1503</v>
      </c>
      <c r="BF8" s="1135">
        <v>59.19</v>
      </c>
      <c r="BG8" s="647" t="s">
        <v>3244</v>
      </c>
      <c r="BH8" s="793" t="s">
        <v>1511</v>
      </c>
      <c r="BI8" s="229" t="s">
        <v>2216</v>
      </c>
      <c r="BJ8" s="1135">
        <v>65.91</v>
      </c>
      <c r="BK8" s="647" t="s">
        <v>3244</v>
      </c>
      <c r="BL8" s="793" t="s">
        <v>1523</v>
      </c>
      <c r="BM8" s="229" t="s">
        <v>2821</v>
      </c>
      <c r="BN8" s="1135">
        <v>14.38</v>
      </c>
      <c r="BP8" s="1033" t="s">
        <v>3250</v>
      </c>
      <c r="BQ8" s="1061" t="s">
        <v>218</v>
      </c>
      <c r="BR8" s="671">
        <v>27.764</v>
      </c>
      <c r="BS8" s="1025" t="s">
        <v>427</v>
      </c>
      <c r="BT8" s="671">
        <v>38.149</v>
      </c>
      <c r="BV8" s="224" t="s">
        <v>3250</v>
      </c>
      <c r="BW8" s="1127" t="s">
        <v>2924</v>
      </c>
      <c r="BX8" s="1175">
        <v>19.72</v>
      </c>
      <c r="BY8" s="1175">
        <v>20.82</v>
      </c>
      <c r="BZ8" s="1177">
        <f t="shared" si="0"/>
        <v>20.82</v>
      </c>
      <c r="CA8" s="1181" t="s">
        <v>209</v>
      </c>
      <c r="CB8" s="1175">
        <v>22.14</v>
      </c>
      <c r="CC8" s="1175">
        <v>26.36</v>
      </c>
      <c r="CD8" s="1177">
        <f t="shared" si="1"/>
        <v>26.36</v>
      </c>
      <c r="CF8" s="647" t="s">
        <v>3250</v>
      </c>
      <c r="CG8" s="1261" t="s">
        <v>195</v>
      </c>
      <c r="CH8" s="1262">
        <v>31.201</v>
      </c>
      <c r="CI8" s="1262">
        <v>17.072</v>
      </c>
      <c r="CJ8" s="1263">
        <v>31.201</v>
      </c>
      <c r="CK8" s="1267" t="s">
        <v>232</v>
      </c>
      <c r="CL8" s="1262">
        <v>49.1</v>
      </c>
      <c r="CM8" s="1262">
        <v>30.729</v>
      </c>
      <c r="CN8" s="1263">
        <v>49.1</v>
      </c>
      <c r="CP8" s="224" t="s">
        <v>3250</v>
      </c>
      <c r="CQ8" s="1315" t="s">
        <v>630</v>
      </c>
      <c r="CR8" s="1316">
        <v>22.1</v>
      </c>
      <c r="CS8" s="1316">
        <v>22.97</v>
      </c>
      <c r="CT8" s="423">
        <f t="shared" si="2"/>
        <v>22.97</v>
      </c>
      <c r="CU8" s="1316" t="s">
        <v>3243</v>
      </c>
      <c r="CV8" s="1316" t="s">
        <v>3243</v>
      </c>
      <c r="CW8" s="1316" t="s">
        <v>3243</v>
      </c>
      <c r="CX8" s="255">
        <v>22.97</v>
      </c>
      <c r="CZ8" s="1352" t="s">
        <v>3250</v>
      </c>
      <c r="DA8" s="1351" t="s">
        <v>209</v>
      </c>
      <c r="DB8" s="648">
        <v>25.264</v>
      </c>
      <c r="DC8" s="648">
        <v>25.235</v>
      </c>
      <c r="DD8" s="1358">
        <v>25.264</v>
      </c>
      <c r="DE8" s="1355" t="s">
        <v>2180</v>
      </c>
      <c r="DF8" s="648">
        <v>34.686</v>
      </c>
      <c r="DG8" s="648">
        <v>37.772</v>
      </c>
      <c r="DH8" s="1358">
        <v>37.772</v>
      </c>
      <c r="DJ8" s="1383" t="s">
        <v>3250</v>
      </c>
      <c r="DK8" s="1376" t="s">
        <v>2172</v>
      </c>
      <c r="DL8" s="1377" t="s">
        <v>3224</v>
      </c>
      <c r="DM8" s="1377" t="s">
        <v>3224</v>
      </c>
      <c r="DN8" s="1384">
        <v>16.29</v>
      </c>
      <c r="DO8" s="1390" t="s">
        <v>195</v>
      </c>
      <c r="DP8" s="1387" t="s">
        <v>3243</v>
      </c>
      <c r="DQ8" s="1387" t="s">
        <v>3243</v>
      </c>
      <c r="DR8" s="1388" t="s">
        <v>3243</v>
      </c>
      <c r="DT8" s="224" t="s">
        <v>3250</v>
      </c>
      <c r="DU8" s="785" t="s">
        <v>2760</v>
      </c>
      <c r="DV8" s="785" t="s">
        <v>2761</v>
      </c>
      <c r="DW8" s="234" t="s">
        <v>3408</v>
      </c>
      <c r="EA8" s="628"/>
      <c r="EB8" s="628"/>
      <c r="EC8" s="628"/>
      <c r="EE8" s="647" t="s">
        <v>3253</v>
      </c>
      <c r="EF8" s="890" t="s">
        <v>886</v>
      </c>
      <c r="EG8" s="1441">
        <v>23.62</v>
      </c>
      <c r="EH8" s="232" t="s">
        <v>3248</v>
      </c>
      <c r="EI8" s="232">
        <v>12</v>
      </c>
      <c r="EJ8" s="1441">
        <v>23.92</v>
      </c>
      <c r="EK8" s="232" t="s">
        <v>3253</v>
      </c>
      <c r="EL8" s="232">
        <v>6</v>
      </c>
      <c r="EM8" s="1441">
        <v>21.91</v>
      </c>
      <c r="EN8" s="232" t="s">
        <v>3245</v>
      </c>
      <c r="EO8" s="232">
        <v>8</v>
      </c>
      <c r="EP8" s="1441">
        <v>24.89</v>
      </c>
      <c r="EQ8" s="232" t="s">
        <v>3249</v>
      </c>
      <c r="ER8" s="232">
        <v>1</v>
      </c>
      <c r="ES8" s="1441">
        <v>25.71</v>
      </c>
      <c r="ET8" s="232" t="s">
        <v>3251</v>
      </c>
      <c r="EU8" s="232">
        <v>6</v>
      </c>
      <c r="EV8" s="1438">
        <v>32</v>
      </c>
    </row>
    <row r="9" spans="1:152" ht="13.5" customHeight="1" thickBot="1">
      <c r="A9" s="409" t="s">
        <v>3254</v>
      </c>
      <c r="B9" s="410" t="s">
        <v>1683</v>
      </c>
      <c r="C9" s="620">
        <v>14.638</v>
      </c>
      <c r="D9" s="620">
        <v>15.493</v>
      </c>
      <c r="E9" s="636">
        <v>15.493</v>
      </c>
      <c r="F9" s="637" t="s">
        <v>2180</v>
      </c>
      <c r="G9" s="620">
        <v>21.592</v>
      </c>
      <c r="H9" s="620">
        <v>19.728</v>
      </c>
      <c r="I9" s="636">
        <v>21.592</v>
      </c>
      <c r="K9" s="307" t="s">
        <v>3254</v>
      </c>
      <c r="L9" s="298" t="s">
        <v>2062</v>
      </c>
      <c r="M9" s="246">
        <v>19.24</v>
      </c>
      <c r="N9" s="352" t="s">
        <v>2061</v>
      </c>
      <c r="O9" s="246" t="s">
        <v>3243</v>
      </c>
      <c r="Q9" s="307" t="s">
        <v>3254</v>
      </c>
      <c r="R9" s="640" t="s">
        <v>203</v>
      </c>
      <c r="S9" s="641">
        <v>7</v>
      </c>
      <c r="T9" s="642">
        <v>183.798</v>
      </c>
      <c r="U9" s="643">
        <v>7</v>
      </c>
      <c r="V9" s="644" t="s">
        <v>3243</v>
      </c>
      <c r="W9" s="651" t="s">
        <v>1653</v>
      </c>
      <c r="X9" s="645">
        <v>7</v>
      </c>
      <c r="Y9" s="642">
        <v>58.869</v>
      </c>
      <c r="Z9" s="643">
        <v>7</v>
      </c>
      <c r="AA9" s="646">
        <v>21</v>
      </c>
      <c r="AB9" s="102"/>
      <c r="AC9" s="715" t="s">
        <v>3254</v>
      </c>
      <c r="AD9" s="711" t="s">
        <v>335</v>
      </c>
      <c r="AE9" s="716">
        <v>37.605</v>
      </c>
      <c r="AF9" s="721" t="s">
        <v>232</v>
      </c>
      <c r="AG9" s="716">
        <v>48.813</v>
      </c>
      <c r="AH9" s="341"/>
      <c r="AI9" s="731" t="s">
        <v>3254</v>
      </c>
      <c r="AJ9" s="374" t="s">
        <v>1573</v>
      </c>
      <c r="AK9" s="784" t="s">
        <v>2657</v>
      </c>
      <c r="AL9" s="784" t="s">
        <v>2658</v>
      </c>
      <c r="AM9" s="234" t="s">
        <v>2658</v>
      </c>
      <c r="AN9" s="733" t="s">
        <v>2313</v>
      </c>
      <c r="AO9" s="729">
        <v>24.3</v>
      </c>
      <c r="AP9" s="729">
        <v>22.179</v>
      </c>
      <c r="AQ9" s="734">
        <v>24.3</v>
      </c>
      <c r="AS9" s="880" t="s">
        <v>3254</v>
      </c>
      <c r="AT9" s="878" t="s">
        <v>1570</v>
      </c>
      <c r="AU9" s="879">
        <v>23.39</v>
      </c>
      <c r="AV9" s="879">
        <v>27.933</v>
      </c>
      <c r="AW9" s="881">
        <v>27.933</v>
      </c>
      <c r="AX9" s="886" t="s">
        <v>2173</v>
      </c>
      <c r="AY9" s="879">
        <v>36.333</v>
      </c>
      <c r="AZ9" s="879">
        <v>49.534</v>
      </c>
      <c r="BA9" s="881">
        <v>49.534</v>
      </c>
      <c r="BC9" s="647" t="s">
        <v>3248</v>
      </c>
      <c r="BD9" s="793" t="s">
        <v>1511</v>
      </c>
      <c r="BE9" s="229" t="s">
        <v>200</v>
      </c>
      <c r="BF9" s="1135">
        <v>62.37</v>
      </c>
      <c r="BG9" s="647" t="s">
        <v>3248</v>
      </c>
      <c r="BH9" s="793" t="s">
        <v>1511</v>
      </c>
      <c r="BI9" s="229" t="s">
        <v>1629</v>
      </c>
      <c r="BJ9" s="1135">
        <v>66.43</v>
      </c>
      <c r="BK9" s="647" t="s">
        <v>3248</v>
      </c>
      <c r="BL9" s="793" t="s">
        <v>1524</v>
      </c>
      <c r="BM9" s="229" t="s">
        <v>2821</v>
      </c>
      <c r="BN9" s="1135">
        <v>14.44</v>
      </c>
      <c r="BP9" s="1033" t="s">
        <v>3254</v>
      </c>
      <c r="BQ9" s="1061" t="s">
        <v>2180</v>
      </c>
      <c r="BR9" s="671">
        <v>28.433</v>
      </c>
      <c r="BS9" s="1025" t="s">
        <v>193</v>
      </c>
      <c r="BT9" s="671">
        <v>38.369</v>
      </c>
      <c r="BV9" s="1176" t="s">
        <v>3254</v>
      </c>
      <c r="BW9" s="1127" t="s">
        <v>1588</v>
      </c>
      <c r="BX9" s="1175">
        <v>19.29</v>
      </c>
      <c r="BY9" s="1175">
        <v>20.9</v>
      </c>
      <c r="BZ9" s="1177">
        <f t="shared" si="0"/>
        <v>20.9</v>
      </c>
      <c r="CA9" s="1181" t="s">
        <v>227</v>
      </c>
      <c r="CB9" s="1175">
        <v>30.09</v>
      </c>
      <c r="CC9" s="1175">
        <v>29.59</v>
      </c>
      <c r="CD9" s="1177">
        <f t="shared" si="1"/>
        <v>30.09</v>
      </c>
      <c r="CF9" s="647" t="s">
        <v>3254</v>
      </c>
      <c r="CG9" s="1261" t="s">
        <v>2612</v>
      </c>
      <c r="CH9" s="1262">
        <v>31.936</v>
      </c>
      <c r="CI9" s="1262">
        <v>29.733</v>
      </c>
      <c r="CJ9" s="1263">
        <v>31.936</v>
      </c>
      <c r="CK9" s="1268" t="s">
        <v>194</v>
      </c>
      <c r="CL9" s="1265" t="s">
        <v>3243</v>
      </c>
      <c r="CM9" s="1265" t="s">
        <v>3243</v>
      </c>
      <c r="CN9" s="1266" t="s">
        <v>3243</v>
      </c>
      <c r="CP9" s="224" t="s">
        <v>3254</v>
      </c>
      <c r="CQ9" s="1315" t="s">
        <v>631</v>
      </c>
      <c r="CR9" s="1316">
        <v>23.13</v>
      </c>
      <c r="CS9" s="1316">
        <v>22.49</v>
      </c>
      <c r="CT9" s="423">
        <f t="shared" si="2"/>
        <v>23.13</v>
      </c>
      <c r="CU9" s="1316" t="s">
        <v>3243</v>
      </c>
      <c r="CV9" s="1316" t="s">
        <v>3243</v>
      </c>
      <c r="CW9" s="1316" t="s">
        <v>3243</v>
      </c>
      <c r="CX9" s="255">
        <v>23.13</v>
      </c>
      <c r="CZ9" s="1352" t="s">
        <v>3254</v>
      </c>
      <c r="DA9" s="1351" t="s">
        <v>218</v>
      </c>
      <c r="DB9" s="648">
        <v>25.283</v>
      </c>
      <c r="DC9" s="648">
        <v>24.935</v>
      </c>
      <c r="DD9" s="1358">
        <v>25.283</v>
      </c>
      <c r="DE9" s="1355" t="s">
        <v>1696</v>
      </c>
      <c r="DF9" s="648">
        <v>38.633</v>
      </c>
      <c r="DG9" s="648">
        <v>37.555</v>
      </c>
      <c r="DH9" s="1358">
        <v>38.633</v>
      </c>
      <c r="DJ9" s="1383" t="s">
        <v>3254</v>
      </c>
      <c r="DK9" s="1376" t="s">
        <v>201</v>
      </c>
      <c r="DL9" s="1377" t="s">
        <v>3224</v>
      </c>
      <c r="DM9" s="1377" t="s">
        <v>3224</v>
      </c>
      <c r="DN9" s="1384">
        <v>16.71</v>
      </c>
      <c r="DO9" s="815"/>
      <c r="DP9" s="815"/>
      <c r="DQ9" s="815"/>
      <c r="DR9" s="815"/>
      <c r="DT9" s="224" t="s">
        <v>3254</v>
      </c>
      <c r="DU9" s="785" t="s">
        <v>459</v>
      </c>
      <c r="DV9" s="785" t="s">
        <v>455</v>
      </c>
      <c r="DW9" s="234" t="s">
        <v>3409</v>
      </c>
      <c r="DY9" s="119" t="s">
        <v>3429</v>
      </c>
      <c r="EA9" s="628"/>
      <c r="EB9" s="628"/>
      <c r="EC9" s="628"/>
      <c r="EE9" s="647" t="s">
        <v>3250</v>
      </c>
      <c r="EF9" s="890" t="s">
        <v>2219</v>
      </c>
      <c r="EG9" s="1441">
        <v>23.9</v>
      </c>
      <c r="EH9" s="232" t="s">
        <v>3253</v>
      </c>
      <c r="EI9" s="232">
        <v>6</v>
      </c>
      <c r="EJ9" s="1441">
        <v>23.89</v>
      </c>
      <c r="EK9" s="232" t="s">
        <v>3245</v>
      </c>
      <c r="EL9" s="232">
        <v>8</v>
      </c>
      <c r="EM9" s="1441">
        <v>25.64</v>
      </c>
      <c r="EN9" s="232" t="s">
        <v>3246</v>
      </c>
      <c r="EO9" s="232">
        <v>1</v>
      </c>
      <c r="EP9" s="1441">
        <v>22.5</v>
      </c>
      <c r="EQ9" s="232" t="s">
        <v>3253</v>
      </c>
      <c r="ER9" s="232">
        <v>6</v>
      </c>
      <c r="ES9" s="1441">
        <v>24.94</v>
      </c>
      <c r="ET9" s="232" t="s">
        <v>3253</v>
      </c>
      <c r="EU9" s="232">
        <v>12</v>
      </c>
      <c r="EV9" s="1438">
        <v>32</v>
      </c>
    </row>
    <row r="10" spans="1:152" ht="13.5" customHeight="1" thickBot="1">
      <c r="A10" s="409" t="s">
        <v>3251</v>
      </c>
      <c r="B10" s="410" t="s">
        <v>1588</v>
      </c>
      <c r="C10" s="620">
        <v>15.528</v>
      </c>
      <c r="D10" s="620">
        <v>15.572</v>
      </c>
      <c r="E10" s="636">
        <v>15.572</v>
      </c>
      <c r="F10" s="637" t="s">
        <v>1696</v>
      </c>
      <c r="G10" s="620">
        <v>21.776</v>
      </c>
      <c r="H10" s="620">
        <v>19.898</v>
      </c>
      <c r="I10" s="636">
        <v>21.776</v>
      </c>
      <c r="K10" s="307" t="s">
        <v>3251</v>
      </c>
      <c r="L10" s="306" t="s">
        <v>2061</v>
      </c>
      <c r="M10" s="246">
        <v>21.74</v>
      </c>
      <c r="N10" s="360" t="s">
        <v>1573</v>
      </c>
      <c r="O10" s="262" t="s">
        <v>3243</v>
      </c>
      <c r="Q10" s="307" t="s">
        <v>3251</v>
      </c>
      <c r="R10" s="640" t="s">
        <v>2118</v>
      </c>
      <c r="S10" s="641">
        <v>9</v>
      </c>
      <c r="T10" s="642">
        <v>202.557</v>
      </c>
      <c r="U10" s="643">
        <v>8</v>
      </c>
      <c r="V10" s="644">
        <v>88.4</v>
      </c>
      <c r="W10" s="651" t="s">
        <v>1653</v>
      </c>
      <c r="X10" s="645">
        <v>6</v>
      </c>
      <c r="Y10" s="642" t="s">
        <v>3243</v>
      </c>
      <c r="Z10" s="643">
        <v>8</v>
      </c>
      <c r="AA10" s="646">
        <v>22</v>
      </c>
      <c r="AC10" s="715" t="s">
        <v>3251</v>
      </c>
      <c r="AD10" s="711" t="s">
        <v>2173</v>
      </c>
      <c r="AE10" s="716">
        <v>40.322</v>
      </c>
      <c r="AF10" s="721" t="s">
        <v>1696</v>
      </c>
      <c r="AG10" s="716">
        <v>62.05</v>
      </c>
      <c r="AI10" s="731" t="s">
        <v>3251</v>
      </c>
      <c r="AJ10" s="374" t="s">
        <v>425</v>
      </c>
      <c r="AK10" s="784" t="s">
        <v>2659</v>
      </c>
      <c r="AL10" s="784" t="s">
        <v>2660</v>
      </c>
      <c r="AM10" s="234" t="s">
        <v>2660</v>
      </c>
      <c r="AN10" s="733" t="s">
        <v>202</v>
      </c>
      <c r="AO10" s="729">
        <v>27.249</v>
      </c>
      <c r="AP10" s="729">
        <v>28.001</v>
      </c>
      <c r="AQ10" s="734">
        <v>28.001</v>
      </c>
      <c r="AS10" s="880" t="s">
        <v>3251</v>
      </c>
      <c r="AT10" s="878" t="s">
        <v>347</v>
      </c>
      <c r="AU10" s="879">
        <v>30.394</v>
      </c>
      <c r="AV10" s="879">
        <v>27.567</v>
      </c>
      <c r="AW10" s="881">
        <v>30.394</v>
      </c>
      <c r="AX10" s="886" t="s">
        <v>227</v>
      </c>
      <c r="AY10" s="879">
        <v>49.038</v>
      </c>
      <c r="AZ10" s="879">
        <v>51.134</v>
      </c>
      <c r="BA10" s="881">
        <v>51.134</v>
      </c>
      <c r="BC10" s="687" t="s">
        <v>3247</v>
      </c>
      <c r="BD10" s="1513" t="s">
        <v>1512</v>
      </c>
      <c r="BE10" s="913" t="s">
        <v>1503</v>
      </c>
      <c r="BF10" s="1172">
        <v>63.85</v>
      </c>
      <c r="BG10" s="687" t="s">
        <v>3247</v>
      </c>
      <c r="BH10" s="1513" t="s">
        <v>1512</v>
      </c>
      <c r="BI10" s="913" t="s">
        <v>1629</v>
      </c>
      <c r="BJ10" s="1172">
        <v>69.33</v>
      </c>
      <c r="BK10" s="687" t="s">
        <v>3247</v>
      </c>
      <c r="BL10" s="1513" t="s">
        <v>1520</v>
      </c>
      <c r="BM10" s="913" t="s">
        <v>2821</v>
      </c>
      <c r="BN10" s="1172">
        <v>14.7</v>
      </c>
      <c r="BP10" s="1033" t="s">
        <v>3251</v>
      </c>
      <c r="BQ10" s="1061" t="s">
        <v>2332</v>
      </c>
      <c r="BR10" s="671">
        <v>28.531</v>
      </c>
      <c r="BS10" s="1025" t="s">
        <v>1696</v>
      </c>
      <c r="BT10" s="671">
        <v>57.09</v>
      </c>
      <c r="BV10" s="224" t="s">
        <v>3251</v>
      </c>
      <c r="BW10" s="1127" t="s">
        <v>195</v>
      </c>
      <c r="BX10" s="1175">
        <v>17.96</v>
      </c>
      <c r="BY10" s="1175">
        <v>21.05</v>
      </c>
      <c r="BZ10" s="1177">
        <f t="shared" si="0"/>
        <v>21.05</v>
      </c>
      <c r="CA10" s="1181" t="s">
        <v>195</v>
      </c>
      <c r="CB10" s="1175">
        <v>24.82</v>
      </c>
      <c r="CC10" s="1175">
        <v>32.98</v>
      </c>
      <c r="CD10" s="1177">
        <f t="shared" si="1"/>
        <v>32.98</v>
      </c>
      <c r="CF10" s="647" t="s">
        <v>3251</v>
      </c>
      <c r="CG10" s="1261" t="s">
        <v>198</v>
      </c>
      <c r="CH10" s="1262">
        <v>34.101</v>
      </c>
      <c r="CI10" s="1262">
        <v>23.733</v>
      </c>
      <c r="CJ10" s="1263">
        <v>34.101</v>
      </c>
      <c r="CK10" s="818"/>
      <c r="CL10" s="818"/>
      <c r="CM10" s="818"/>
      <c r="CN10" s="818"/>
      <c r="CP10" s="224" t="s">
        <v>3251</v>
      </c>
      <c r="CQ10" s="1315" t="s">
        <v>632</v>
      </c>
      <c r="CR10" s="1316">
        <v>23.25</v>
      </c>
      <c r="CS10" s="1316">
        <v>19.83</v>
      </c>
      <c r="CT10" s="423">
        <f t="shared" si="2"/>
        <v>23.25</v>
      </c>
      <c r="CU10" s="1316">
        <v>26.08</v>
      </c>
      <c r="CV10" s="1316">
        <v>25.21</v>
      </c>
      <c r="CW10" s="423">
        <f>MAX(CU10,CV10)</f>
        <v>26.08</v>
      </c>
      <c r="CX10" s="255">
        <v>23.25</v>
      </c>
      <c r="CZ10" s="1352" t="s">
        <v>3251</v>
      </c>
      <c r="DA10" s="1351" t="s">
        <v>2173</v>
      </c>
      <c r="DB10" s="648">
        <v>26.309</v>
      </c>
      <c r="DC10" s="1460">
        <v>26.27</v>
      </c>
      <c r="DD10" s="1358">
        <v>26.309</v>
      </c>
      <c r="DE10" s="1355" t="s">
        <v>224</v>
      </c>
      <c r="DF10" s="648">
        <v>38.887</v>
      </c>
      <c r="DG10" s="1458">
        <v>38.368</v>
      </c>
      <c r="DH10" s="1358">
        <v>38.887</v>
      </c>
      <c r="DJ10" s="1383" t="s">
        <v>3251</v>
      </c>
      <c r="DK10" s="1376" t="s">
        <v>1593</v>
      </c>
      <c r="DL10" s="1377">
        <v>17.5</v>
      </c>
      <c r="DM10" s="1377">
        <v>16.49</v>
      </c>
      <c r="DN10" s="1384">
        <v>17.5</v>
      </c>
      <c r="DO10" s="815"/>
      <c r="DP10" s="815"/>
      <c r="DQ10" s="815"/>
      <c r="DR10" s="815"/>
      <c r="DT10" s="224" t="s">
        <v>3251</v>
      </c>
      <c r="DU10" s="785" t="s">
        <v>826</v>
      </c>
      <c r="DV10" s="785" t="s">
        <v>865</v>
      </c>
      <c r="DW10" s="234" t="s">
        <v>3410</v>
      </c>
      <c r="EA10" s="628"/>
      <c r="EB10" s="628"/>
      <c r="EC10" s="628"/>
      <c r="EE10" s="647" t="s">
        <v>3254</v>
      </c>
      <c r="EF10" s="890" t="s">
        <v>887</v>
      </c>
      <c r="EG10" s="1441">
        <v>23.79</v>
      </c>
      <c r="EH10" s="232" t="s">
        <v>3245</v>
      </c>
      <c r="EI10" s="232">
        <v>8</v>
      </c>
      <c r="EJ10" s="1441">
        <v>30.99</v>
      </c>
      <c r="EK10" s="232" t="s">
        <v>3325</v>
      </c>
      <c r="EL10" s="232">
        <v>1</v>
      </c>
      <c r="EM10" s="1441">
        <v>21.68</v>
      </c>
      <c r="EN10" s="232" t="s">
        <v>3247</v>
      </c>
      <c r="EO10" s="232">
        <v>10</v>
      </c>
      <c r="EP10" s="1441">
        <v>23.13</v>
      </c>
      <c r="EQ10" s="232" t="s">
        <v>3254</v>
      </c>
      <c r="ER10" s="232">
        <v>4</v>
      </c>
      <c r="ES10" s="1441">
        <v>27.94</v>
      </c>
      <c r="ET10" s="232" t="s">
        <v>3246</v>
      </c>
      <c r="EU10" s="232">
        <v>2</v>
      </c>
      <c r="EV10" s="1438">
        <v>24</v>
      </c>
    </row>
    <row r="11" spans="1:152" ht="13.5" customHeight="1" thickBot="1">
      <c r="A11" s="409" t="s">
        <v>3255</v>
      </c>
      <c r="B11" s="410" t="s">
        <v>317</v>
      </c>
      <c r="C11" s="620">
        <v>15.624</v>
      </c>
      <c r="D11" s="620">
        <v>14.428</v>
      </c>
      <c r="E11" s="636">
        <v>15.624</v>
      </c>
      <c r="F11" s="637" t="s">
        <v>209</v>
      </c>
      <c r="G11" s="620">
        <v>22.805</v>
      </c>
      <c r="H11" s="620">
        <v>20.768</v>
      </c>
      <c r="I11" s="636">
        <v>22.805</v>
      </c>
      <c r="K11" s="307" t="s">
        <v>3255</v>
      </c>
      <c r="L11" s="298" t="s">
        <v>2060</v>
      </c>
      <c r="M11" s="246">
        <v>21.76</v>
      </c>
      <c r="Q11" s="309" t="s">
        <v>3255</v>
      </c>
      <c r="R11" s="656" t="s">
        <v>201</v>
      </c>
      <c r="S11" s="657">
        <v>5</v>
      </c>
      <c r="T11" s="354" t="s">
        <v>1653</v>
      </c>
      <c r="U11" s="658">
        <v>9</v>
      </c>
      <c r="V11" s="659" t="s">
        <v>1653</v>
      </c>
      <c r="W11" s="659" t="s">
        <v>1653</v>
      </c>
      <c r="X11" s="660">
        <v>9</v>
      </c>
      <c r="Y11" s="354" t="s">
        <v>1653</v>
      </c>
      <c r="Z11" s="658">
        <v>9</v>
      </c>
      <c r="AA11" s="661">
        <v>27</v>
      </c>
      <c r="AC11" s="715" t="s">
        <v>3255</v>
      </c>
      <c r="AD11" s="711" t="s">
        <v>1569</v>
      </c>
      <c r="AE11" s="716">
        <v>44.191</v>
      </c>
      <c r="AF11" s="721" t="s">
        <v>207</v>
      </c>
      <c r="AG11" s="716">
        <v>78.549</v>
      </c>
      <c r="AI11" s="731" t="s">
        <v>3255</v>
      </c>
      <c r="AJ11" s="374" t="s">
        <v>195</v>
      </c>
      <c r="AK11" s="784" t="s">
        <v>2661</v>
      </c>
      <c r="AL11" s="784" t="s">
        <v>2662</v>
      </c>
      <c r="AM11" s="234" t="s">
        <v>2662</v>
      </c>
      <c r="AN11" s="733" t="s">
        <v>196</v>
      </c>
      <c r="AO11" s="375" t="s">
        <v>3243</v>
      </c>
      <c r="AP11" s="375" t="s">
        <v>3243</v>
      </c>
      <c r="AQ11" s="376" t="s">
        <v>3243</v>
      </c>
      <c r="AS11" s="880" t="s">
        <v>3255</v>
      </c>
      <c r="AT11" s="878" t="s">
        <v>335</v>
      </c>
      <c r="AU11" s="879">
        <v>27.833</v>
      </c>
      <c r="AV11" s="879">
        <v>33.063</v>
      </c>
      <c r="AW11" s="881">
        <v>33.063</v>
      </c>
      <c r="AX11" s="886" t="s">
        <v>209</v>
      </c>
      <c r="AY11" s="879">
        <v>49.644</v>
      </c>
      <c r="AZ11" s="879">
        <v>51.592</v>
      </c>
      <c r="BA11" s="881">
        <v>51.592</v>
      </c>
      <c r="BC11" s="1677" t="s">
        <v>3312</v>
      </c>
      <c r="BD11" s="1678"/>
      <c r="BE11" s="1678"/>
      <c r="BF11" s="1679"/>
      <c r="BG11" s="1677" t="s">
        <v>3312</v>
      </c>
      <c r="BH11" s="1678"/>
      <c r="BI11" s="1678"/>
      <c r="BJ11" s="1679"/>
      <c r="BK11" s="1677" t="s">
        <v>2218</v>
      </c>
      <c r="BL11" s="1678"/>
      <c r="BM11" s="1678"/>
      <c r="BN11" s="1679"/>
      <c r="BP11" s="1033" t="s">
        <v>3255</v>
      </c>
      <c r="BQ11" s="1061" t="s">
        <v>2870</v>
      </c>
      <c r="BR11" s="671">
        <v>30.056</v>
      </c>
      <c r="BS11" s="1025" t="s">
        <v>220</v>
      </c>
      <c r="BT11" s="649" t="s">
        <v>3243</v>
      </c>
      <c r="BV11" s="1176" t="s">
        <v>3255</v>
      </c>
      <c r="BW11" s="1127" t="s">
        <v>193</v>
      </c>
      <c r="BX11" s="1175">
        <v>22.39</v>
      </c>
      <c r="BY11" s="1175">
        <v>22.06</v>
      </c>
      <c r="BZ11" s="1177">
        <f t="shared" si="0"/>
        <v>22.39</v>
      </c>
      <c r="CA11" s="1181" t="s">
        <v>194</v>
      </c>
      <c r="CB11" s="1175">
        <v>33.21</v>
      </c>
      <c r="CC11" s="1175">
        <v>24.7</v>
      </c>
      <c r="CD11" s="1177">
        <f t="shared" si="1"/>
        <v>33.21</v>
      </c>
      <c r="CF11" s="647" t="s">
        <v>3255</v>
      </c>
      <c r="CG11" s="1261" t="s">
        <v>200</v>
      </c>
      <c r="CH11" s="1262">
        <v>36.505</v>
      </c>
      <c r="CI11" s="1262">
        <v>27.631</v>
      </c>
      <c r="CJ11" s="1263">
        <v>36.505</v>
      </c>
      <c r="CK11" s="818"/>
      <c r="CL11" s="818"/>
      <c r="CM11" s="818"/>
      <c r="CN11" s="818"/>
      <c r="CP11" s="224" t="s">
        <v>3255</v>
      </c>
      <c r="CQ11" s="1315" t="s">
        <v>633</v>
      </c>
      <c r="CR11" s="1316">
        <v>23.98</v>
      </c>
      <c r="CS11" s="1316">
        <v>22.09</v>
      </c>
      <c r="CT11" s="423">
        <f t="shared" si="2"/>
        <v>23.98</v>
      </c>
      <c r="CU11" s="1316" t="s">
        <v>3243</v>
      </c>
      <c r="CV11" s="1316" t="s">
        <v>3243</v>
      </c>
      <c r="CW11" s="1316" t="s">
        <v>3243</v>
      </c>
      <c r="CX11" s="255">
        <v>23.98</v>
      </c>
      <c r="CZ11" s="1352" t="s">
        <v>3255</v>
      </c>
      <c r="DA11" s="1351" t="s">
        <v>1588</v>
      </c>
      <c r="DB11" s="1459">
        <v>26.104</v>
      </c>
      <c r="DC11" s="648">
        <v>26.314</v>
      </c>
      <c r="DD11" s="1358">
        <v>26.314</v>
      </c>
      <c r="DE11" s="1355" t="s">
        <v>209</v>
      </c>
      <c r="DF11" s="648">
        <v>41.668</v>
      </c>
      <c r="DG11" s="648">
        <v>33.689</v>
      </c>
      <c r="DH11" s="1358">
        <v>41.668</v>
      </c>
      <c r="DJ11" s="1383" t="s">
        <v>3255</v>
      </c>
      <c r="DK11" s="1376" t="s">
        <v>232</v>
      </c>
      <c r="DL11" s="1377" t="s">
        <v>3224</v>
      </c>
      <c r="DM11" s="1377" t="s">
        <v>3224</v>
      </c>
      <c r="DN11" s="1384">
        <v>17.66</v>
      </c>
      <c r="DO11" s="815"/>
      <c r="DP11" s="815"/>
      <c r="DQ11" s="815"/>
      <c r="DR11" s="815"/>
      <c r="DT11" s="224" t="s">
        <v>3255</v>
      </c>
      <c r="DU11" s="785" t="s">
        <v>3128</v>
      </c>
      <c r="DV11" s="785" t="s">
        <v>2761</v>
      </c>
      <c r="DW11" s="234" t="s">
        <v>3411</v>
      </c>
      <c r="EA11" s="628"/>
      <c r="EB11" s="628"/>
      <c r="EC11" s="628"/>
      <c r="EE11" s="647" t="s">
        <v>3251</v>
      </c>
      <c r="EF11" s="890" t="s">
        <v>888</v>
      </c>
      <c r="EG11" s="1441">
        <v>31.18</v>
      </c>
      <c r="EH11" s="232" t="s">
        <v>3252</v>
      </c>
      <c r="EI11" s="232">
        <v>1</v>
      </c>
      <c r="EJ11" s="1441">
        <v>25.58</v>
      </c>
      <c r="EK11" s="232" t="s">
        <v>3255</v>
      </c>
      <c r="EL11" s="232">
        <v>2</v>
      </c>
      <c r="EM11" s="1441">
        <v>22.4</v>
      </c>
      <c r="EN11" s="232" t="s">
        <v>3250</v>
      </c>
      <c r="EO11" s="232">
        <v>5</v>
      </c>
      <c r="EP11" s="1441">
        <v>21.64</v>
      </c>
      <c r="EQ11" s="232" t="s">
        <v>3248</v>
      </c>
      <c r="ER11" s="232">
        <v>12</v>
      </c>
      <c r="ES11" s="1441">
        <v>26.95</v>
      </c>
      <c r="ET11" s="232" t="s">
        <v>3255</v>
      </c>
      <c r="EU11" s="232">
        <v>4</v>
      </c>
      <c r="EV11" s="1438">
        <v>23</v>
      </c>
    </row>
    <row r="12" spans="1:152" ht="13.5" customHeight="1" thickBot="1">
      <c r="A12" s="409" t="s">
        <v>3249</v>
      </c>
      <c r="B12" s="410" t="s">
        <v>1668</v>
      </c>
      <c r="C12" s="620">
        <v>15.753</v>
      </c>
      <c r="D12" s="620">
        <v>15.078</v>
      </c>
      <c r="E12" s="636">
        <v>15.753</v>
      </c>
      <c r="F12" s="637" t="s">
        <v>1596</v>
      </c>
      <c r="G12" s="620">
        <v>24.751</v>
      </c>
      <c r="H12" s="620">
        <v>22.278</v>
      </c>
      <c r="I12" s="636">
        <v>24.751</v>
      </c>
      <c r="K12" s="307" t="s">
        <v>3249</v>
      </c>
      <c r="L12" s="298" t="s">
        <v>2056</v>
      </c>
      <c r="M12" s="246">
        <v>21.96</v>
      </c>
      <c r="Q12" s="398" t="s">
        <v>3259</v>
      </c>
      <c r="R12" s="324"/>
      <c r="S12" s="324" t="s">
        <v>251</v>
      </c>
      <c r="T12" s="1674" t="s">
        <v>2074</v>
      </c>
      <c r="U12" s="1674"/>
      <c r="V12" s="1674" t="s">
        <v>2075</v>
      </c>
      <c r="W12" s="1674"/>
      <c r="X12" s="1674"/>
      <c r="Y12" s="1674" t="s">
        <v>1680</v>
      </c>
      <c r="Z12" s="1674"/>
      <c r="AA12" s="325" t="s">
        <v>3324</v>
      </c>
      <c r="AB12" s="102"/>
      <c r="AC12" s="715" t="s">
        <v>3249</v>
      </c>
      <c r="AD12" s="711" t="s">
        <v>218</v>
      </c>
      <c r="AE12" s="716">
        <v>44.674</v>
      </c>
      <c r="AF12" s="721" t="s">
        <v>1593</v>
      </c>
      <c r="AG12" s="716">
        <v>81.313</v>
      </c>
      <c r="AH12" s="341"/>
      <c r="AI12" s="731" t="s">
        <v>3249</v>
      </c>
      <c r="AJ12" s="374" t="s">
        <v>1591</v>
      </c>
      <c r="AK12" s="784" t="s">
        <v>2663</v>
      </c>
      <c r="AL12" s="784" t="s">
        <v>2251</v>
      </c>
      <c r="AM12" s="234" t="s">
        <v>2663</v>
      </c>
      <c r="AN12" s="735" t="s">
        <v>195</v>
      </c>
      <c r="AO12" s="378" t="s">
        <v>3243</v>
      </c>
      <c r="AP12" s="378" t="s">
        <v>3243</v>
      </c>
      <c r="AQ12" s="379" t="s">
        <v>3243</v>
      </c>
      <c r="AS12" s="880" t="s">
        <v>3249</v>
      </c>
      <c r="AT12" s="878" t="s">
        <v>207</v>
      </c>
      <c r="AU12" s="879">
        <v>33.264</v>
      </c>
      <c r="AV12" s="879">
        <v>33.28</v>
      </c>
      <c r="AW12" s="881">
        <v>33.28</v>
      </c>
      <c r="AX12" s="886" t="s">
        <v>1696</v>
      </c>
      <c r="AY12" s="879">
        <v>55.684</v>
      </c>
      <c r="AZ12" s="879">
        <v>60.034</v>
      </c>
      <c r="BA12" s="881">
        <v>60.034</v>
      </c>
      <c r="BC12" s="647" t="s">
        <v>3244</v>
      </c>
      <c r="BD12" s="1534" t="s">
        <v>1503</v>
      </c>
      <c r="BE12" s="1534"/>
      <c r="BF12" s="1135">
        <v>22.65</v>
      </c>
      <c r="BG12" s="647" t="s">
        <v>3244</v>
      </c>
      <c r="BH12" s="1534" t="s">
        <v>1629</v>
      </c>
      <c r="BI12" s="1534"/>
      <c r="BJ12" s="1135">
        <v>25.02</v>
      </c>
      <c r="BK12" s="647" t="s">
        <v>3244</v>
      </c>
      <c r="BL12" s="793" t="s">
        <v>1520</v>
      </c>
      <c r="BM12" s="229" t="s">
        <v>2821</v>
      </c>
      <c r="BN12" s="1135">
        <v>30.69</v>
      </c>
      <c r="BP12" s="1033" t="s">
        <v>3249</v>
      </c>
      <c r="BQ12" s="1061" t="s">
        <v>195</v>
      </c>
      <c r="BR12" s="671">
        <v>32.48</v>
      </c>
      <c r="BS12" s="1174" t="s">
        <v>207</v>
      </c>
      <c r="BT12" s="1173" t="s">
        <v>3243</v>
      </c>
      <c r="BV12" s="1176" t="s">
        <v>3249</v>
      </c>
      <c r="BW12" s="1127" t="s">
        <v>335</v>
      </c>
      <c r="BX12" s="1175">
        <v>19.59</v>
      </c>
      <c r="BY12" s="1175">
        <v>23.2</v>
      </c>
      <c r="BZ12" s="1177">
        <f t="shared" si="0"/>
        <v>23.2</v>
      </c>
      <c r="CA12" s="1181" t="s">
        <v>427</v>
      </c>
      <c r="CB12" s="1175">
        <v>33.14</v>
      </c>
      <c r="CC12" s="1175">
        <v>33.77</v>
      </c>
      <c r="CD12" s="1177">
        <f t="shared" si="1"/>
        <v>33.77</v>
      </c>
      <c r="CF12" s="647" t="s">
        <v>3249</v>
      </c>
      <c r="CG12" s="1261" t="s">
        <v>207</v>
      </c>
      <c r="CH12" s="1262">
        <v>36.915</v>
      </c>
      <c r="CI12" s="1262">
        <v>34.412</v>
      </c>
      <c r="CJ12" s="1263">
        <v>36.915</v>
      </c>
      <c r="CK12" s="818"/>
      <c r="CL12" s="818"/>
      <c r="CM12" s="818"/>
      <c r="CN12" s="818"/>
      <c r="CP12" s="224" t="s">
        <v>3249</v>
      </c>
      <c r="CQ12" s="1315" t="s">
        <v>3370</v>
      </c>
      <c r="CR12" s="1316">
        <v>25.61</v>
      </c>
      <c r="CS12" s="1316">
        <v>20.53</v>
      </c>
      <c r="CT12" s="423">
        <f t="shared" si="2"/>
        <v>25.61</v>
      </c>
      <c r="CU12" s="1316">
        <v>24.89</v>
      </c>
      <c r="CV12" s="1316">
        <v>24.54</v>
      </c>
      <c r="CW12" s="423">
        <f>MAX(CU12,CV12)</f>
        <v>24.89</v>
      </c>
      <c r="CX12" s="255">
        <v>24.89</v>
      </c>
      <c r="CZ12" s="1352" t="s">
        <v>3249</v>
      </c>
      <c r="DA12" s="1351" t="s">
        <v>1570</v>
      </c>
      <c r="DB12" s="648">
        <v>27.367</v>
      </c>
      <c r="DC12" s="648">
        <v>27.821</v>
      </c>
      <c r="DD12" s="1358">
        <v>27.821</v>
      </c>
      <c r="DE12" s="1355" t="s">
        <v>200</v>
      </c>
      <c r="DF12" s="1459">
        <v>41.032</v>
      </c>
      <c r="DG12" s="648">
        <v>41.732</v>
      </c>
      <c r="DH12" s="1358">
        <v>41.732</v>
      </c>
      <c r="DJ12" s="1383" t="s">
        <v>3249</v>
      </c>
      <c r="DK12" s="1376" t="s">
        <v>1691</v>
      </c>
      <c r="DL12" s="1377" t="s">
        <v>3224</v>
      </c>
      <c r="DM12" s="1377" t="s">
        <v>3224</v>
      </c>
      <c r="DN12" s="1384">
        <v>18.6</v>
      </c>
      <c r="DO12" s="815"/>
      <c r="DP12" s="815"/>
      <c r="DQ12" s="815"/>
      <c r="DR12" s="815"/>
      <c r="DT12" s="224" t="s">
        <v>3249</v>
      </c>
      <c r="DU12" s="785" t="s">
        <v>3398</v>
      </c>
      <c r="DV12" s="785" t="s">
        <v>2532</v>
      </c>
      <c r="DW12" s="234" t="s">
        <v>3412</v>
      </c>
      <c r="EC12" s="628"/>
      <c r="EE12" s="647" t="s">
        <v>3255</v>
      </c>
      <c r="EF12" s="890" t="s">
        <v>889</v>
      </c>
      <c r="EG12" s="1441">
        <v>26.36</v>
      </c>
      <c r="EH12" s="232" t="s">
        <v>3249</v>
      </c>
      <c r="EI12" s="232">
        <v>1</v>
      </c>
      <c r="EJ12" s="1441">
        <v>24.47</v>
      </c>
      <c r="EK12" s="232" t="s">
        <v>3254</v>
      </c>
      <c r="EL12" s="232">
        <v>4</v>
      </c>
      <c r="EM12" s="1441">
        <v>22.83</v>
      </c>
      <c r="EN12" s="232" t="s">
        <v>3249</v>
      </c>
      <c r="EO12" s="232">
        <v>1</v>
      </c>
      <c r="EP12" s="1441">
        <v>22.97</v>
      </c>
      <c r="EQ12" s="232" t="s">
        <v>3250</v>
      </c>
      <c r="ER12" s="232">
        <v>5</v>
      </c>
      <c r="ES12" s="1441">
        <v>25.36</v>
      </c>
      <c r="ET12" s="232" t="s">
        <v>3250</v>
      </c>
      <c r="EU12" s="232">
        <v>10</v>
      </c>
      <c r="EV12" s="1438">
        <v>20</v>
      </c>
    </row>
    <row r="13" spans="1:152" ht="13.5" customHeight="1">
      <c r="A13" s="409" t="s">
        <v>3246</v>
      </c>
      <c r="B13" s="410" t="s">
        <v>2187</v>
      </c>
      <c r="C13" s="620">
        <v>16.344</v>
      </c>
      <c r="D13" s="620">
        <v>16.028</v>
      </c>
      <c r="E13" s="636">
        <v>16.344</v>
      </c>
      <c r="F13" s="637" t="s">
        <v>1668</v>
      </c>
      <c r="G13" s="620">
        <v>26.382</v>
      </c>
      <c r="H13" s="620">
        <v>25.098</v>
      </c>
      <c r="I13" s="636">
        <v>26.382</v>
      </c>
      <c r="K13" s="307" t="s">
        <v>3246</v>
      </c>
      <c r="L13" s="306" t="s">
        <v>2052</v>
      </c>
      <c r="M13" s="246">
        <v>24.99</v>
      </c>
      <c r="Q13" s="664" t="s">
        <v>3244</v>
      </c>
      <c r="R13" s="665" t="s">
        <v>200</v>
      </c>
      <c r="S13" s="666">
        <v>1</v>
      </c>
      <c r="T13" s="667">
        <v>128.87900000000002</v>
      </c>
      <c r="U13" s="668">
        <v>1</v>
      </c>
      <c r="V13" s="669">
        <v>78.667</v>
      </c>
      <c r="W13" s="669" t="s">
        <v>3243</v>
      </c>
      <c r="X13" s="668">
        <v>3</v>
      </c>
      <c r="Y13" s="667">
        <v>31.437</v>
      </c>
      <c r="Z13" s="668">
        <v>1</v>
      </c>
      <c r="AA13" s="670">
        <v>5</v>
      </c>
      <c r="AC13" s="715" t="s">
        <v>3246</v>
      </c>
      <c r="AD13" s="711" t="s">
        <v>214</v>
      </c>
      <c r="AE13" s="716">
        <v>48.017</v>
      </c>
      <c r="AF13" s="721" t="s">
        <v>200</v>
      </c>
      <c r="AG13" s="716">
        <v>89.35</v>
      </c>
      <c r="AI13" s="731" t="s">
        <v>3246</v>
      </c>
      <c r="AJ13" s="374" t="s">
        <v>2309</v>
      </c>
      <c r="AK13" s="784" t="s">
        <v>2664</v>
      </c>
      <c r="AL13" s="784" t="s">
        <v>2665</v>
      </c>
      <c r="AM13" s="234" t="s">
        <v>2665</v>
      </c>
      <c r="AS13" s="880" t="s">
        <v>3246</v>
      </c>
      <c r="AT13" s="878" t="s">
        <v>2173</v>
      </c>
      <c r="AU13" s="879">
        <v>33.333</v>
      </c>
      <c r="AV13" s="879">
        <v>33.533</v>
      </c>
      <c r="AW13" s="881">
        <v>33.533</v>
      </c>
      <c r="AX13" s="886" t="s">
        <v>207</v>
      </c>
      <c r="AY13" s="879">
        <v>76.733</v>
      </c>
      <c r="AZ13" s="879">
        <v>38.535</v>
      </c>
      <c r="BA13" s="881">
        <v>76.733</v>
      </c>
      <c r="BC13" s="647" t="s">
        <v>3248</v>
      </c>
      <c r="BD13" s="1534" t="s">
        <v>2050</v>
      </c>
      <c r="BE13" s="1534"/>
      <c r="BF13" s="1135">
        <v>26.89</v>
      </c>
      <c r="BG13" s="647" t="s">
        <v>3248</v>
      </c>
      <c r="BH13" s="1534" t="s">
        <v>200</v>
      </c>
      <c r="BI13" s="1534"/>
      <c r="BJ13" s="1135">
        <v>29.13</v>
      </c>
      <c r="BK13" s="647" t="s">
        <v>3248</v>
      </c>
      <c r="BL13" s="793" t="s">
        <v>1523</v>
      </c>
      <c r="BM13" s="229" t="s">
        <v>2821</v>
      </c>
      <c r="BN13" s="1135">
        <v>31.18</v>
      </c>
      <c r="BP13" s="1033" t="s">
        <v>3246</v>
      </c>
      <c r="BQ13" s="1061" t="s">
        <v>220</v>
      </c>
      <c r="BR13" s="671">
        <v>33.149</v>
      </c>
      <c r="BS13" s="817"/>
      <c r="BT13" s="818"/>
      <c r="BV13" s="1176" t="s">
        <v>3246</v>
      </c>
      <c r="BW13" s="1127" t="s">
        <v>198</v>
      </c>
      <c r="BX13" s="1175">
        <v>22.54</v>
      </c>
      <c r="BY13" s="1175">
        <v>23.72</v>
      </c>
      <c r="BZ13" s="1177">
        <f t="shared" si="0"/>
        <v>23.72</v>
      </c>
      <c r="CA13" s="1181" t="s">
        <v>228</v>
      </c>
      <c r="CB13" s="1175">
        <v>36.72</v>
      </c>
      <c r="CC13" s="1175">
        <v>37.76</v>
      </c>
      <c r="CD13" s="1177">
        <f t="shared" si="1"/>
        <v>37.76</v>
      </c>
      <c r="CF13" s="647" t="s">
        <v>3246</v>
      </c>
      <c r="CG13" s="1261" t="s">
        <v>2173</v>
      </c>
      <c r="CH13" s="1262">
        <v>30.875</v>
      </c>
      <c r="CI13" s="1262">
        <v>41.884</v>
      </c>
      <c r="CJ13" s="1263">
        <v>41.884</v>
      </c>
      <c r="CK13" s="818"/>
      <c r="CL13" s="818"/>
      <c r="CM13" s="818"/>
      <c r="CN13" s="818"/>
      <c r="CP13" s="224" t="s">
        <v>3246</v>
      </c>
      <c r="CQ13" s="1315" t="s">
        <v>634</v>
      </c>
      <c r="CR13" s="1316">
        <v>25.01</v>
      </c>
      <c r="CS13" s="1316">
        <v>24.88</v>
      </c>
      <c r="CT13" s="423">
        <f t="shared" si="2"/>
        <v>25.01</v>
      </c>
      <c r="CU13" s="1316">
        <v>26.96</v>
      </c>
      <c r="CV13" s="1316">
        <v>24.04</v>
      </c>
      <c r="CW13" s="423">
        <f>MAX(CU13,CV13)</f>
        <v>26.96</v>
      </c>
      <c r="CX13" s="255">
        <v>25.01</v>
      </c>
      <c r="CZ13" s="1352" t="s">
        <v>3246</v>
      </c>
      <c r="DA13" s="1351" t="s">
        <v>335</v>
      </c>
      <c r="DB13" s="1459">
        <v>29.375</v>
      </c>
      <c r="DC13" s="648">
        <v>29.717</v>
      </c>
      <c r="DD13" s="1358">
        <v>29.717</v>
      </c>
      <c r="DE13" s="1355" t="s">
        <v>194</v>
      </c>
      <c r="DF13" s="648">
        <v>47.643</v>
      </c>
      <c r="DG13" s="648">
        <v>47.488</v>
      </c>
      <c r="DH13" s="1358">
        <v>47.643</v>
      </c>
      <c r="DJ13" s="1383" t="s">
        <v>3246</v>
      </c>
      <c r="DK13" s="1376" t="s">
        <v>2213</v>
      </c>
      <c r="DL13" s="1377" t="s">
        <v>3224</v>
      </c>
      <c r="DM13" s="1377" t="s">
        <v>3224</v>
      </c>
      <c r="DN13" s="1384">
        <v>21.01</v>
      </c>
      <c r="DO13" s="815"/>
      <c r="DP13" s="815"/>
      <c r="DQ13" s="815"/>
      <c r="DR13" s="815"/>
      <c r="DT13" s="224" t="s">
        <v>3246</v>
      </c>
      <c r="DU13" s="785" t="s">
        <v>3399</v>
      </c>
      <c r="DV13" s="785" t="s">
        <v>843</v>
      </c>
      <c r="DW13" s="234" t="s">
        <v>3413</v>
      </c>
      <c r="EC13" s="628"/>
      <c r="EE13" s="647" t="s">
        <v>3249</v>
      </c>
      <c r="EF13" s="890" t="s">
        <v>890</v>
      </c>
      <c r="EG13" s="1441">
        <v>23.54</v>
      </c>
      <c r="EH13" s="232" t="s">
        <v>3244</v>
      </c>
      <c r="EI13" s="232">
        <v>15</v>
      </c>
      <c r="EJ13" s="1441">
        <v>32.6</v>
      </c>
      <c r="EK13" s="232" t="s">
        <v>3252</v>
      </c>
      <c r="EL13" s="232">
        <v>1</v>
      </c>
      <c r="EM13" s="1441">
        <v>22.77</v>
      </c>
      <c r="EN13" s="232" t="s">
        <v>3251</v>
      </c>
      <c r="EO13" s="232">
        <v>3</v>
      </c>
      <c r="EP13" s="1441"/>
      <c r="EQ13" s="232"/>
      <c r="ER13" s="232"/>
      <c r="ES13" s="1441"/>
      <c r="ET13" s="232"/>
      <c r="EU13" s="232"/>
      <c r="EV13" s="1438">
        <v>19</v>
      </c>
    </row>
    <row r="14" spans="1:152" ht="13.5" customHeight="1" thickBot="1">
      <c r="A14" s="409" t="s">
        <v>3260</v>
      </c>
      <c r="B14" s="410" t="s">
        <v>1688</v>
      </c>
      <c r="C14" s="620">
        <v>16.471</v>
      </c>
      <c r="D14" s="620">
        <v>15.098</v>
      </c>
      <c r="E14" s="636">
        <v>16.471</v>
      </c>
      <c r="F14" s="637" t="s">
        <v>220</v>
      </c>
      <c r="G14" s="620">
        <v>33.655</v>
      </c>
      <c r="H14" s="620">
        <v>25.878</v>
      </c>
      <c r="I14" s="636">
        <v>33.655</v>
      </c>
      <c r="K14" s="307" t="s">
        <v>3260</v>
      </c>
      <c r="L14" s="306" t="s">
        <v>1953</v>
      </c>
      <c r="M14" s="246">
        <v>25.88</v>
      </c>
      <c r="Q14" s="664" t="s">
        <v>3248</v>
      </c>
      <c r="R14" s="665" t="s">
        <v>198</v>
      </c>
      <c r="S14" s="666">
        <v>6</v>
      </c>
      <c r="T14" s="667">
        <v>130.35399999999998</v>
      </c>
      <c r="U14" s="668">
        <v>2</v>
      </c>
      <c r="V14" s="669">
        <v>79.801</v>
      </c>
      <c r="W14" s="669">
        <v>72.499</v>
      </c>
      <c r="X14" s="668">
        <v>1</v>
      </c>
      <c r="Y14" s="667">
        <v>36.624</v>
      </c>
      <c r="Z14" s="668">
        <v>2</v>
      </c>
      <c r="AA14" s="670">
        <v>5</v>
      </c>
      <c r="AB14" s="102"/>
      <c r="AC14" s="715" t="s">
        <v>3260</v>
      </c>
      <c r="AD14" s="711" t="s">
        <v>1588</v>
      </c>
      <c r="AE14" s="716">
        <v>48.425</v>
      </c>
      <c r="AF14" s="721" t="s">
        <v>227</v>
      </c>
      <c r="AG14" s="716">
        <v>90.515</v>
      </c>
      <c r="AH14" s="341"/>
      <c r="AI14" s="731" t="s">
        <v>3260</v>
      </c>
      <c r="AJ14" s="374" t="s">
        <v>2177</v>
      </c>
      <c r="AK14" s="784" t="s">
        <v>2666</v>
      </c>
      <c r="AL14" s="784" t="s">
        <v>2667</v>
      </c>
      <c r="AM14" s="234" t="s">
        <v>2666</v>
      </c>
      <c r="AS14" s="880" t="s">
        <v>3260</v>
      </c>
      <c r="AT14" s="878" t="s">
        <v>1569</v>
      </c>
      <c r="AU14" s="879">
        <v>33.852</v>
      </c>
      <c r="AV14" s="879">
        <v>31.844</v>
      </c>
      <c r="AW14" s="881">
        <v>33.852</v>
      </c>
      <c r="AX14" s="887" t="s">
        <v>210</v>
      </c>
      <c r="AY14" s="884" t="s">
        <v>428</v>
      </c>
      <c r="AZ14" s="884" t="s">
        <v>428</v>
      </c>
      <c r="BA14" s="885" t="s">
        <v>3243</v>
      </c>
      <c r="BC14" s="687" t="s">
        <v>3247</v>
      </c>
      <c r="BD14" s="1680" t="s">
        <v>2180</v>
      </c>
      <c r="BE14" s="1680"/>
      <c r="BF14" s="1172">
        <v>27.45</v>
      </c>
      <c r="BG14" s="687" t="s">
        <v>3247</v>
      </c>
      <c r="BH14" s="1680" t="s">
        <v>317</v>
      </c>
      <c r="BI14" s="1680"/>
      <c r="BJ14" s="1172">
        <v>29.18</v>
      </c>
      <c r="BK14" s="687" t="s">
        <v>3247</v>
      </c>
      <c r="BL14" s="1513" t="s">
        <v>1521</v>
      </c>
      <c r="BM14" s="913" t="s">
        <v>889</v>
      </c>
      <c r="BN14" s="1172">
        <v>32.14</v>
      </c>
      <c r="BP14" s="1033" t="s">
        <v>3260</v>
      </c>
      <c r="BQ14" s="1061" t="s">
        <v>211</v>
      </c>
      <c r="BR14" s="671">
        <v>36.07</v>
      </c>
      <c r="BS14" s="817"/>
      <c r="BT14" s="818"/>
      <c r="BV14" s="1176" t="s">
        <v>3260</v>
      </c>
      <c r="BW14" s="1127" t="s">
        <v>228</v>
      </c>
      <c r="BX14" s="1175">
        <v>24.22</v>
      </c>
      <c r="BY14" s="1175">
        <v>24.1</v>
      </c>
      <c r="BZ14" s="1177">
        <f t="shared" si="0"/>
        <v>24.22</v>
      </c>
      <c r="CA14" s="1181" t="s">
        <v>193</v>
      </c>
      <c r="CB14" s="1175">
        <v>39.28</v>
      </c>
      <c r="CC14" s="1175">
        <v>38.48</v>
      </c>
      <c r="CD14" s="1177">
        <f t="shared" si="1"/>
        <v>39.28</v>
      </c>
      <c r="CF14" s="647" t="s">
        <v>3260</v>
      </c>
      <c r="CG14" s="1261" t="s">
        <v>194</v>
      </c>
      <c r="CH14" s="1262">
        <v>46.034</v>
      </c>
      <c r="CI14" s="1262">
        <v>45.548</v>
      </c>
      <c r="CJ14" s="1263">
        <v>46.034</v>
      </c>
      <c r="CK14" s="818"/>
      <c r="CL14" s="818"/>
      <c r="CM14" s="818"/>
      <c r="CN14" s="818"/>
      <c r="CP14" s="224" t="s">
        <v>3260</v>
      </c>
      <c r="CQ14" s="1315" t="s">
        <v>635</v>
      </c>
      <c r="CR14" s="1316" t="s">
        <v>3243</v>
      </c>
      <c r="CS14" s="1316" t="s">
        <v>3243</v>
      </c>
      <c r="CT14" s="1316" t="s">
        <v>3243</v>
      </c>
      <c r="CU14" s="1316">
        <v>24.94</v>
      </c>
      <c r="CV14" s="1316">
        <v>27.23</v>
      </c>
      <c r="CW14" s="423">
        <f>MAX(CU14,CV14)</f>
        <v>27.23</v>
      </c>
      <c r="CX14" s="255">
        <v>27.23</v>
      </c>
      <c r="CZ14" s="1352" t="s">
        <v>3260</v>
      </c>
      <c r="DA14" s="1351" t="s">
        <v>2853</v>
      </c>
      <c r="DB14" s="648">
        <v>29.909</v>
      </c>
      <c r="DC14" s="648">
        <v>27.125</v>
      </c>
      <c r="DD14" s="1358">
        <v>29.909</v>
      </c>
      <c r="DE14" s="1355" t="s">
        <v>193</v>
      </c>
      <c r="DF14" s="648">
        <v>50.973</v>
      </c>
      <c r="DG14" s="648">
        <v>44.441</v>
      </c>
      <c r="DH14" s="1358">
        <v>50.973</v>
      </c>
      <c r="DJ14" s="1383" t="s">
        <v>3260</v>
      </c>
      <c r="DK14" s="1376" t="s">
        <v>220</v>
      </c>
      <c r="DL14" s="1377">
        <v>21.64</v>
      </c>
      <c r="DM14" s="1377">
        <v>20.55</v>
      </c>
      <c r="DN14" s="1384">
        <v>21.64</v>
      </c>
      <c r="DO14" s="815"/>
      <c r="DP14" s="815"/>
      <c r="DQ14" s="815"/>
      <c r="DR14" s="815"/>
      <c r="DT14" s="224" t="s">
        <v>3260</v>
      </c>
      <c r="DU14" s="785" t="s">
        <v>3400</v>
      </c>
      <c r="DV14" s="785" t="s">
        <v>2532</v>
      </c>
      <c r="DW14" s="234" t="s">
        <v>3414</v>
      </c>
      <c r="EC14" s="628"/>
      <c r="EE14" s="647" t="s">
        <v>3246</v>
      </c>
      <c r="EF14" s="890" t="s">
        <v>525</v>
      </c>
      <c r="EG14" s="229"/>
      <c r="EH14" s="229"/>
      <c r="EI14" s="229"/>
      <c r="EJ14" s="1441"/>
      <c r="EK14" s="232"/>
      <c r="EL14" s="232"/>
      <c r="EM14" s="1441"/>
      <c r="EN14" s="232"/>
      <c r="EO14" s="232"/>
      <c r="EP14" s="1441"/>
      <c r="EQ14" s="232"/>
      <c r="ER14" s="232"/>
      <c r="ES14" s="1441">
        <v>25.59</v>
      </c>
      <c r="ET14" s="232" t="s">
        <v>3254</v>
      </c>
      <c r="EU14" s="232">
        <v>8</v>
      </c>
      <c r="EV14" s="1438">
        <v>8</v>
      </c>
    </row>
    <row r="15" spans="1:152" s="366" customFormat="1" ht="13.5" customHeight="1" thickBot="1">
      <c r="A15" s="409" t="s">
        <v>3325</v>
      </c>
      <c r="B15" s="410" t="s">
        <v>1575</v>
      </c>
      <c r="C15" s="620">
        <v>16.482</v>
      </c>
      <c r="D15" s="620">
        <v>14.458</v>
      </c>
      <c r="E15" s="636">
        <v>16.482</v>
      </c>
      <c r="F15" s="637" t="s">
        <v>194</v>
      </c>
      <c r="G15" s="620">
        <v>53.378</v>
      </c>
      <c r="H15" s="620">
        <v>51.25</v>
      </c>
      <c r="I15" s="636">
        <v>53.378</v>
      </c>
      <c r="K15" s="307" t="s">
        <v>3325</v>
      </c>
      <c r="L15" s="306" t="s">
        <v>2059</v>
      </c>
      <c r="M15" s="246">
        <v>28.17</v>
      </c>
      <c r="N15" s="240"/>
      <c r="O15" s="361"/>
      <c r="P15" s="240"/>
      <c r="Q15" s="664" t="s">
        <v>3247</v>
      </c>
      <c r="R15" s="665" t="s">
        <v>224</v>
      </c>
      <c r="S15" s="666">
        <v>2</v>
      </c>
      <c r="T15" s="667">
        <v>138.297</v>
      </c>
      <c r="U15" s="668">
        <v>3</v>
      </c>
      <c r="V15" s="669">
        <v>75.429</v>
      </c>
      <c r="W15" s="669" t="s">
        <v>1653</v>
      </c>
      <c r="X15" s="668">
        <v>2</v>
      </c>
      <c r="Y15" s="667">
        <v>76.826</v>
      </c>
      <c r="Z15" s="668">
        <v>5</v>
      </c>
      <c r="AA15" s="670">
        <v>10</v>
      </c>
      <c r="AB15" s="364"/>
      <c r="AC15" s="715" t="s">
        <v>3325</v>
      </c>
      <c r="AD15" s="711" t="s">
        <v>1570</v>
      </c>
      <c r="AE15" s="716">
        <v>49.584</v>
      </c>
      <c r="AF15" s="722" t="s">
        <v>194</v>
      </c>
      <c r="AG15" s="723">
        <v>118.157</v>
      </c>
      <c r="AH15" s="240"/>
      <c r="AI15" s="731" t="s">
        <v>3325</v>
      </c>
      <c r="AJ15" s="374" t="s">
        <v>2310</v>
      </c>
      <c r="AK15" s="784" t="s">
        <v>2668</v>
      </c>
      <c r="AL15" s="784" t="s">
        <v>2669</v>
      </c>
      <c r="AM15" s="234" t="s">
        <v>2669</v>
      </c>
      <c r="AN15" s="365"/>
      <c r="AO15" s="240"/>
      <c r="AP15" s="240"/>
      <c r="AQ15" s="240"/>
      <c r="AS15" s="880" t="s">
        <v>3325</v>
      </c>
      <c r="AT15" s="878" t="s">
        <v>2853</v>
      </c>
      <c r="AU15" s="879">
        <v>36.669</v>
      </c>
      <c r="AV15" s="879">
        <v>35.333</v>
      </c>
      <c r="AW15" s="881">
        <v>36.669</v>
      </c>
      <c r="AY15" s="672"/>
      <c r="AZ15" s="672"/>
      <c r="BA15" s="672"/>
      <c r="BC15" s="1677" t="s">
        <v>1513</v>
      </c>
      <c r="BD15" s="1678"/>
      <c r="BE15" s="1678"/>
      <c r="BF15" s="1679"/>
      <c r="BG15" s="1677" t="s">
        <v>1513</v>
      </c>
      <c r="BH15" s="1678"/>
      <c r="BI15" s="1678"/>
      <c r="BJ15" s="1679"/>
      <c r="BK15" s="1677" t="s">
        <v>1510</v>
      </c>
      <c r="BL15" s="1678"/>
      <c r="BM15" s="1678"/>
      <c r="BN15" s="1679"/>
      <c r="BP15" s="1033" t="s">
        <v>3325</v>
      </c>
      <c r="BQ15" s="1061" t="s">
        <v>1569</v>
      </c>
      <c r="BR15" s="671">
        <v>43.024</v>
      </c>
      <c r="BS15" s="817"/>
      <c r="BT15" s="818"/>
      <c r="BV15" s="1176" t="s">
        <v>3325</v>
      </c>
      <c r="BW15" s="1127" t="s">
        <v>1570</v>
      </c>
      <c r="BX15" s="1175">
        <v>23.56</v>
      </c>
      <c r="BY15" s="1175">
        <v>24.78</v>
      </c>
      <c r="BZ15" s="1177">
        <f t="shared" si="0"/>
        <v>24.78</v>
      </c>
      <c r="CA15" s="1181" t="s">
        <v>1696</v>
      </c>
      <c r="CB15" s="1175">
        <v>40.12</v>
      </c>
      <c r="CC15" s="1175">
        <v>40.35</v>
      </c>
      <c r="CD15" s="1177">
        <f t="shared" si="1"/>
        <v>40.35</v>
      </c>
      <c r="CF15" s="687" t="s">
        <v>3325</v>
      </c>
      <c r="CG15" s="1264" t="s">
        <v>218</v>
      </c>
      <c r="CH15" s="1265" t="s">
        <v>3243</v>
      </c>
      <c r="CI15" s="1265">
        <v>29.854</v>
      </c>
      <c r="CJ15" s="1266" t="s">
        <v>3243</v>
      </c>
      <c r="CK15" s="818"/>
      <c r="CL15" s="818"/>
      <c r="CM15" s="818"/>
      <c r="CN15" s="818"/>
      <c r="CP15" s="1247" t="s">
        <v>3325</v>
      </c>
      <c r="CQ15" s="1317" t="s">
        <v>636</v>
      </c>
      <c r="CR15" s="1318" t="s">
        <v>3243</v>
      </c>
      <c r="CS15" s="1318" t="s">
        <v>3243</v>
      </c>
      <c r="CT15" s="1318" t="s">
        <v>3243</v>
      </c>
      <c r="CU15" s="1318">
        <v>39.26</v>
      </c>
      <c r="CV15" s="1318">
        <v>25.89</v>
      </c>
      <c r="CW15" s="506">
        <f>MAX(CU15,CV15)</f>
        <v>39.26</v>
      </c>
      <c r="CX15" s="256">
        <v>39.26</v>
      </c>
      <c r="CZ15" s="1352" t="s">
        <v>3325</v>
      </c>
      <c r="DA15" s="1351" t="s">
        <v>207</v>
      </c>
      <c r="DB15" s="1459">
        <v>29.366</v>
      </c>
      <c r="DC15" s="648">
        <v>30.183</v>
      </c>
      <c r="DD15" s="1358">
        <v>30.183</v>
      </c>
      <c r="DE15" s="1356" t="s">
        <v>2173</v>
      </c>
      <c r="DF15" s="1359" t="s">
        <v>3243</v>
      </c>
      <c r="DG15" s="1359" t="s">
        <v>3243</v>
      </c>
      <c r="DH15" s="1360" t="s">
        <v>3243</v>
      </c>
      <c r="DJ15" s="1383" t="s">
        <v>3325</v>
      </c>
      <c r="DK15" s="1376" t="s">
        <v>427</v>
      </c>
      <c r="DL15" s="1377">
        <v>24.92</v>
      </c>
      <c r="DM15" s="1377">
        <v>24.87</v>
      </c>
      <c r="DN15" s="1384">
        <v>24.92</v>
      </c>
      <c r="DO15" s="815"/>
      <c r="DP15" s="815"/>
      <c r="DQ15" s="815"/>
      <c r="DR15" s="815"/>
      <c r="DT15" s="224" t="s">
        <v>3325</v>
      </c>
      <c r="DU15" s="785" t="s">
        <v>3401</v>
      </c>
      <c r="DV15" s="785" t="s">
        <v>843</v>
      </c>
      <c r="DW15" s="234" t="s">
        <v>3415</v>
      </c>
      <c r="DX15" s="628"/>
      <c r="DY15" s="628"/>
      <c r="DZ15" s="628"/>
      <c r="EA15" s="710"/>
      <c r="EB15" s="710"/>
      <c r="EC15" s="628"/>
      <c r="EE15" s="647" t="s">
        <v>3260</v>
      </c>
      <c r="EF15" s="890" t="s">
        <v>891</v>
      </c>
      <c r="EG15" s="1441">
        <v>29.86</v>
      </c>
      <c r="EH15" s="232" t="s">
        <v>3260</v>
      </c>
      <c r="EI15" s="232">
        <v>1</v>
      </c>
      <c r="EJ15" s="1441">
        <v>24.68</v>
      </c>
      <c r="EK15" s="232" t="s">
        <v>3251</v>
      </c>
      <c r="EL15" s="232">
        <v>3</v>
      </c>
      <c r="EM15" s="1441">
        <v>22.79</v>
      </c>
      <c r="EN15" s="232" t="s">
        <v>3255</v>
      </c>
      <c r="EO15" s="232">
        <v>2</v>
      </c>
      <c r="EP15" s="1441">
        <v>39.26</v>
      </c>
      <c r="EQ15" s="232" t="s">
        <v>3325</v>
      </c>
      <c r="ER15" s="232">
        <v>1</v>
      </c>
      <c r="ES15" s="1441"/>
      <c r="ET15" s="232"/>
      <c r="EU15" s="232"/>
      <c r="EV15" s="1438">
        <v>7</v>
      </c>
    </row>
    <row r="16" spans="1:152" ht="13.5" customHeight="1" thickBot="1">
      <c r="A16" s="409" t="s">
        <v>3252</v>
      </c>
      <c r="B16" s="410" t="s">
        <v>256</v>
      </c>
      <c r="C16" s="620">
        <v>14.538</v>
      </c>
      <c r="D16" s="620">
        <v>16.544</v>
      </c>
      <c r="E16" s="636">
        <v>16.544</v>
      </c>
      <c r="F16" s="654" t="s">
        <v>1595</v>
      </c>
      <c r="G16" s="623" t="s">
        <v>3243</v>
      </c>
      <c r="H16" s="623" t="s">
        <v>3243</v>
      </c>
      <c r="I16" s="655" t="s">
        <v>3243</v>
      </c>
      <c r="K16" s="307" t="s">
        <v>3252</v>
      </c>
      <c r="L16" s="306" t="s">
        <v>2057</v>
      </c>
      <c r="M16" s="246">
        <v>28.95</v>
      </c>
      <c r="Q16" s="664" t="s">
        <v>3245</v>
      </c>
      <c r="R16" s="665" t="s">
        <v>232</v>
      </c>
      <c r="S16" s="666">
        <v>3</v>
      </c>
      <c r="T16" s="667">
        <v>146.09799999999998</v>
      </c>
      <c r="U16" s="668">
        <v>4</v>
      </c>
      <c r="V16" s="669">
        <v>89.929</v>
      </c>
      <c r="W16" s="669">
        <v>107.803</v>
      </c>
      <c r="X16" s="668">
        <v>5</v>
      </c>
      <c r="Y16" s="667">
        <v>45.353</v>
      </c>
      <c r="Z16" s="668">
        <v>3</v>
      </c>
      <c r="AA16" s="670">
        <v>12</v>
      </c>
      <c r="AC16" s="715" t="s">
        <v>3252</v>
      </c>
      <c r="AD16" s="711" t="s">
        <v>425</v>
      </c>
      <c r="AE16" s="716">
        <v>50.712</v>
      </c>
      <c r="AI16" s="731" t="s">
        <v>3252</v>
      </c>
      <c r="AJ16" s="374" t="s">
        <v>1626</v>
      </c>
      <c r="AK16" s="784" t="s">
        <v>2670</v>
      </c>
      <c r="AL16" s="784" t="s">
        <v>2671</v>
      </c>
      <c r="AM16" s="234" t="s">
        <v>2670</v>
      </c>
      <c r="AS16" s="880" t="s">
        <v>3252</v>
      </c>
      <c r="AT16" s="878" t="s">
        <v>1945</v>
      </c>
      <c r="AU16" s="879">
        <v>37.033</v>
      </c>
      <c r="AV16" s="879">
        <v>36.86</v>
      </c>
      <c r="AW16" s="881">
        <v>37.033</v>
      </c>
      <c r="BC16" s="647" t="s">
        <v>3244</v>
      </c>
      <c r="BD16" s="1534" t="s">
        <v>1503</v>
      </c>
      <c r="BE16" s="1534"/>
      <c r="BF16" s="1136" t="s">
        <v>2217</v>
      </c>
      <c r="BG16" s="647" t="s">
        <v>3244</v>
      </c>
      <c r="BH16" s="1534" t="s">
        <v>1629</v>
      </c>
      <c r="BI16" s="1534"/>
      <c r="BJ16" s="1136" t="s">
        <v>1516</v>
      </c>
      <c r="BK16" s="647" t="s">
        <v>3244</v>
      </c>
      <c r="BL16" s="793" t="s">
        <v>1511</v>
      </c>
      <c r="BM16" s="229" t="s">
        <v>2821</v>
      </c>
      <c r="BN16" s="1135">
        <v>55.54</v>
      </c>
      <c r="BP16" s="1033" t="s">
        <v>3252</v>
      </c>
      <c r="BQ16" s="1061" t="s">
        <v>2174</v>
      </c>
      <c r="BR16" s="671">
        <v>43.358</v>
      </c>
      <c r="BS16" s="817"/>
      <c r="BT16" s="818"/>
      <c r="BV16" s="1176" t="s">
        <v>3252</v>
      </c>
      <c r="BW16" s="1127" t="s">
        <v>232</v>
      </c>
      <c r="BX16" s="1175">
        <v>24.08</v>
      </c>
      <c r="BY16" s="1175">
        <v>24.83</v>
      </c>
      <c r="BZ16" s="1177">
        <f t="shared" si="0"/>
        <v>24.83</v>
      </c>
      <c r="CA16" s="1181" t="s">
        <v>207</v>
      </c>
      <c r="CB16" s="1175">
        <v>50.9</v>
      </c>
      <c r="CC16" s="1175">
        <v>51.22</v>
      </c>
      <c r="CD16" s="1177">
        <f t="shared" si="1"/>
        <v>51.22</v>
      </c>
      <c r="CF16" s="61"/>
      <c r="CG16" s="815"/>
      <c r="CH16" s="818"/>
      <c r="CI16" s="818"/>
      <c r="CJ16" s="818"/>
      <c r="CK16" s="818"/>
      <c r="CL16" s="818"/>
      <c r="CM16" s="818"/>
      <c r="CN16" s="818"/>
      <c r="CP16" s="815"/>
      <c r="CQ16" s="815"/>
      <c r="CR16" s="815"/>
      <c r="CS16" s="815"/>
      <c r="CT16" s="815"/>
      <c r="CU16" s="815"/>
      <c r="CV16" s="815"/>
      <c r="CW16" s="815"/>
      <c r="CX16" s="815"/>
      <c r="CZ16" s="1352" t="s">
        <v>3252</v>
      </c>
      <c r="DA16" s="1351" t="s">
        <v>1574</v>
      </c>
      <c r="DB16" s="1459">
        <v>30.941</v>
      </c>
      <c r="DC16" s="648">
        <v>31.367</v>
      </c>
      <c r="DD16" s="1358">
        <v>31.367</v>
      </c>
      <c r="DE16" s="213"/>
      <c r="DF16" s="818"/>
      <c r="DG16" s="818"/>
      <c r="DH16" s="818"/>
      <c r="DJ16" s="1383" t="s">
        <v>3252</v>
      </c>
      <c r="DK16" s="1376" t="s">
        <v>217</v>
      </c>
      <c r="DL16" s="1377" t="s">
        <v>3224</v>
      </c>
      <c r="DM16" s="1377" t="s">
        <v>3224</v>
      </c>
      <c r="DN16" s="1384">
        <v>25.76</v>
      </c>
      <c r="DO16" s="815"/>
      <c r="DP16" s="815"/>
      <c r="DQ16" s="815"/>
      <c r="DR16" s="815"/>
      <c r="DT16" s="224" t="s">
        <v>3252</v>
      </c>
      <c r="DU16" s="785" t="s">
        <v>2792</v>
      </c>
      <c r="DV16" s="785" t="s">
        <v>2761</v>
      </c>
      <c r="DW16" s="234" t="s">
        <v>3416</v>
      </c>
      <c r="EC16" s="628"/>
      <c r="EE16" s="647" t="s">
        <v>3325</v>
      </c>
      <c r="EF16" s="890" t="s">
        <v>1949</v>
      </c>
      <c r="EG16" s="229"/>
      <c r="EH16" s="229"/>
      <c r="EI16" s="229"/>
      <c r="EJ16" s="229"/>
      <c r="EK16" s="229"/>
      <c r="EL16" s="229"/>
      <c r="EM16" s="1441"/>
      <c r="EN16" s="232"/>
      <c r="EO16" s="232"/>
      <c r="EP16" s="1441">
        <v>23.25</v>
      </c>
      <c r="EQ16" s="232" t="s">
        <v>3251</v>
      </c>
      <c r="ER16" s="232">
        <v>3</v>
      </c>
      <c r="ES16" s="1441">
        <v>33.69</v>
      </c>
      <c r="ET16" s="232" t="s">
        <v>3336</v>
      </c>
      <c r="EU16" s="232">
        <v>2</v>
      </c>
      <c r="EV16" s="1438">
        <v>5</v>
      </c>
    </row>
    <row r="17" spans="1:152" ht="13.5" customHeight="1" thickBot="1">
      <c r="A17" s="409" t="s">
        <v>3336</v>
      </c>
      <c r="B17" s="410" t="s">
        <v>198</v>
      </c>
      <c r="C17" s="620">
        <v>16.633</v>
      </c>
      <c r="D17" s="620">
        <v>15.838</v>
      </c>
      <c r="E17" s="636">
        <v>16.633</v>
      </c>
      <c r="F17" s="136"/>
      <c r="J17" s="136"/>
      <c r="K17" s="307" t="s">
        <v>3336</v>
      </c>
      <c r="L17" s="306" t="s">
        <v>2064</v>
      </c>
      <c r="M17" s="246">
        <v>38.03</v>
      </c>
      <c r="N17" s="136"/>
      <c r="O17" s="359"/>
      <c r="Q17" s="664" t="s">
        <v>3253</v>
      </c>
      <c r="R17" s="665" t="s">
        <v>203</v>
      </c>
      <c r="S17" s="666">
        <v>4</v>
      </c>
      <c r="T17" s="667">
        <v>174.42</v>
      </c>
      <c r="U17" s="668">
        <v>5</v>
      </c>
      <c r="V17" s="669">
        <v>86.538</v>
      </c>
      <c r="W17" s="669" t="s">
        <v>1653</v>
      </c>
      <c r="X17" s="668">
        <v>4</v>
      </c>
      <c r="Y17" s="667" t="s">
        <v>3243</v>
      </c>
      <c r="Z17" s="668">
        <v>6</v>
      </c>
      <c r="AA17" s="670">
        <v>15</v>
      </c>
      <c r="AB17" s="102"/>
      <c r="AC17" s="715" t="s">
        <v>3336</v>
      </c>
      <c r="AD17" s="711" t="s">
        <v>232</v>
      </c>
      <c r="AE17" s="716">
        <v>53.313</v>
      </c>
      <c r="AF17" s="102"/>
      <c r="AH17" s="103"/>
      <c r="AI17" s="731" t="s">
        <v>3336</v>
      </c>
      <c r="AJ17" s="374" t="s">
        <v>1590</v>
      </c>
      <c r="AK17" s="784" t="s">
        <v>2672</v>
      </c>
      <c r="AL17" s="784" t="s">
        <v>2673</v>
      </c>
      <c r="AM17" s="234" t="s">
        <v>2672</v>
      </c>
      <c r="AN17" s="359"/>
      <c r="AS17" s="880" t="s">
        <v>3336</v>
      </c>
      <c r="AT17" s="878" t="s">
        <v>232</v>
      </c>
      <c r="AU17" s="879">
        <v>34.693</v>
      </c>
      <c r="AV17" s="879">
        <v>37.133</v>
      </c>
      <c r="AW17" s="881">
        <v>37.133</v>
      </c>
      <c r="BC17" s="647" t="s">
        <v>3248</v>
      </c>
      <c r="BD17" s="1534" t="s">
        <v>2050</v>
      </c>
      <c r="BE17" s="1534"/>
      <c r="BF17" s="1136" t="s">
        <v>1514</v>
      </c>
      <c r="BG17" s="647" t="s">
        <v>3248</v>
      </c>
      <c r="BH17" s="1534" t="s">
        <v>200</v>
      </c>
      <c r="BI17" s="1534"/>
      <c r="BJ17" s="1136" t="s">
        <v>1514</v>
      </c>
      <c r="BK17" s="647" t="s">
        <v>3248</v>
      </c>
      <c r="BL17" s="793" t="s">
        <v>1512</v>
      </c>
      <c r="BM17" s="229" t="s">
        <v>2821</v>
      </c>
      <c r="BN17" s="1135">
        <v>58.34</v>
      </c>
      <c r="BP17" s="1033" t="s">
        <v>3336</v>
      </c>
      <c r="BQ17" s="1061" t="s">
        <v>207</v>
      </c>
      <c r="BR17" s="671">
        <v>43.732</v>
      </c>
      <c r="BS17" s="817"/>
      <c r="BT17" s="818"/>
      <c r="BV17" s="1176" t="s">
        <v>3336</v>
      </c>
      <c r="BW17" s="1127" t="s">
        <v>2853</v>
      </c>
      <c r="BX17" s="1175">
        <v>21.37</v>
      </c>
      <c r="BY17" s="1175">
        <v>25.06</v>
      </c>
      <c r="BZ17" s="1177">
        <f t="shared" si="0"/>
        <v>25.06</v>
      </c>
      <c r="CA17" s="1182" t="s">
        <v>2173</v>
      </c>
      <c r="CB17" s="1183" t="s">
        <v>3243</v>
      </c>
      <c r="CC17" s="1179">
        <v>29.76</v>
      </c>
      <c r="CD17" s="1180" t="s">
        <v>3243</v>
      </c>
      <c r="CF17" s="1442" t="s">
        <v>3426</v>
      </c>
      <c r="CG17" s="815"/>
      <c r="CH17" s="818"/>
      <c r="CI17" s="818"/>
      <c r="CJ17" s="818"/>
      <c r="CK17" s="818"/>
      <c r="CL17" s="818"/>
      <c r="CM17" s="818"/>
      <c r="CN17" s="818"/>
      <c r="CP17" s="119" t="s">
        <v>3428</v>
      </c>
      <c r="CQ17" s="815"/>
      <c r="CR17" s="815"/>
      <c r="CS17" s="815"/>
      <c r="CT17" s="815"/>
      <c r="CU17" s="815"/>
      <c r="CV17" s="815"/>
      <c r="CW17" s="815"/>
      <c r="CX17" s="815"/>
      <c r="CZ17" s="1352" t="s">
        <v>3336</v>
      </c>
      <c r="DA17" s="1351" t="s">
        <v>347</v>
      </c>
      <c r="DB17" s="648">
        <v>33.754</v>
      </c>
      <c r="DC17" s="648">
        <v>33.571</v>
      </c>
      <c r="DD17" s="1358">
        <v>33.754</v>
      </c>
      <c r="DE17" s="213"/>
      <c r="DF17" s="818"/>
      <c r="DG17" s="818"/>
      <c r="DH17" s="818"/>
      <c r="DJ17" s="1383" t="s">
        <v>3336</v>
      </c>
      <c r="DK17" s="1376" t="s">
        <v>207</v>
      </c>
      <c r="DL17" s="1377" t="s">
        <v>3224</v>
      </c>
      <c r="DM17" s="1377" t="s">
        <v>3224</v>
      </c>
      <c r="DN17" s="1384">
        <v>34.34</v>
      </c>
      <c r="DO17" s="815"/>
      <c r="DP17" s="815"/>
      <c r="DQ17" s="815"/>
      <c r="DR17" s="815"/>
      <c r="DT17" s="224" t="s">
        <v>3336</v>
      </c>
      <c r="DU17" s="785" t="s">
        <v>3402</v>
      </c>
      <c r="DV17" s="785" t="s">
        <v>3395</v>
      </c>
      <c r="DW17" s="234" t="s">
        <v>3417</v>
      </c>
      <c r="EC17" s="628"/>
      <c r="EE17" s="647" t="s">
        <v>3252</v>
      </c>
      <c r="EF17" s="890" t="s">
        <v>892</v>
      </c>
      <c r="EG17" s="1441">
        <v>43.35</v>
      </c>
      <c r="EH17" s="232" t="s">
        <v>3336</v>
      </c>
      <c r="EI17" s="232">
        <v>1</v>
      </c>
      <c r="EJ17" s="1441">
        <v>26.74</v>
      </c>
      <c r="EK17" s="232" t="s">
        <v>3249</v>
      </c>
      <c r="EL17" s="232">
        <v>1</v>
      </c>
      <c r="EM17" s="1441">
        <v>29.8</v>
      </c>
      <c r="EN17" s="232" t="s">
        <v>3325</v>
      </c>
      <c r="EO17" s="232">
        <v>1</v>
      </c>
      <c r="EP17" s="229"/>
      <c r="EQ17" s="229"/>
      <c r="ER17" s="229"/>
      <c r="ES17" s="1441">
        <v>37.2</v>
      </c>
      <c r="ET17" s="232" t="s">
        <v>3337</v>
      </c>
      <c r="EU17" s="232">
        <v>2</v>
      </c>
      <c r="EV17" s="1438">
        <v>5</v>
      </c>
    </row>
    <row r="18" spans="1:152" ht="13.5" customHeight="1" thickBot="1">
      <c r="A18" s="409" t="s">
        <v>3337</v>
      </c>
      <c r="B18" s="410" t="s">
        <v>1696</v>
      </c>
      <c r="C18" s="620">
        <v>16.038</v>
      </c>
      <c r="D18" s="620">
        <v>16.83</v>
      </c>
      <c r="E18" s="636">
        <v>16.83</v>
      </c>
      <c r="F18" s="136"/>
      <c r="J18" s="136"/>
      <c r="K18" s="307" t="s">
        <v>3337</v>
      </c>
      <c r="L18" s="298" t="s">
        <v>2065</v>
      </c>
      <c r="M18" s="246">
        <v>40.21</v>
      </c>
      <c r="N18" s="136"/>
      <c r="O18" s="359"/>
      <c r="Q18" s="675" t="s">
        <v>3250</v>
      </c>
      <c r="R18" s="676" t="s">
        <v>194</v>
      </c>
      <c r="S18" s="677">
        <v>5</v>
      </c>
      <c r="T18" s="678">
        <v>183.343</v>
      </c>
      <c r="U18" s="679">
        <v>6</v>
      </c>
      <c r="V18" s="680" t="s">
        <v>3243</v>
      </c>
      <c r="W18" s="680" t="s">
        <v>1653</v>
      </c>
      <c r="X18" s="679">
        <v>6</v>
      </c>
      <c r="Y18" s="678">
        <v>46.144</v>
      </c>
      <c r="Z18" s="679">
        <v>4</v>
      </c>
      <c r="AA18" s="681">
        <v>16</v>
      </c>
      <c r="AB18" s="102"/>
      <c r="AC18" s="715" t="s">
        <v>3337</v>
      </c>
      <c r="AD18" s="711" t="s">
        <v>1696</v>
      </c>
      <c r="AE18" s="716">
        <v>55.41</v>
      </c>
      <c r="AF18" s="102"/>
      <c r="AH18" s="103"/>
      <c r="AI18" s="731" t="s">
        <v>3337</v>
      </c>
      <c r="AJ18" s="374" t="s">
        <v>1953</v>
      </c>
      <c r="AK18" s="784" t="s">
        <v>2674</v>
      </c>
      <c r="AL18" s="784" t="s">
        <v>2675</v>
      </c>
      <c r="AM18" s="234" t="s">
        <v>2674</v>
      </c>
      <c r="AN18" s="359"/>
      <c r="AS18" s="880" t="s">
        <v>3337</v>
      </c>
      <c r="AT18" s="878" t="s">
        <v>194</v>
      </c>
      <c r="AU18" s="879">
        <v>43.633</v>
      </c>
      <c r="AV18" s="879">
        <v>42.133</v>
      </c>
      <c r="AW18" s="881">
        <v>43.633</v>
      </c>
      <c r="BC18" s="687" t="s">
        <v>3247</v>
      </c>
      <c r="BD18" s="1680" t="s">
        <v>200</v>
      </c>
      <c r="BE18" s="1680"/>
      <c r="BF18" s="1137" t="s">
        <v>1515</v>
      </c>
      <c r="BG18" s="687" t="s">
        <v>3247</v>
      </c>
      <c r="BH18" s="1680" t="s">
        <v>2216</v>
      </c>
      <c r="BI18" s="1680"/>
      <c r="BJ18" s="1137" t="s">
        <v>1515</v>
      </c>
      <c r="BK18" s="687" t="s">
        <v>3247</v>
      </c>
      <c r="BL18" s="1513" t="s">
        <v>1511</v>
      </c>
      <c r="BM18" s="913" t="s">
        <v>889</v>
      </c>
      <c r="BN18" s="1172">
        <v>59.08</v>
      </c>
      <c r="BP18" s="1034" t="s">
        <v>3337</v>
      </c>
      <c r="BQ18" s="1168" t="s">
        <v>2871</v>
      </c>
      <c r="BR18" s="663" t="s">
        <v>3243</v>
      </c>
      <c r="BS18" s="817"/>
      <c r="BT18" s="818"/>
      <c r="BV18" s="1176" t="s">
        <v>3337</v>
      </c>
      <c r="BW18" s="1127" t="s">
        <v>2923</v>
      </c>
      <c r="BX18" s="1175">
        <v>26.42</v>
      </c>
      <c r="BY18" s="1175">
        <v>26.66</v>
      </c>
      <c r="BZ18" s="1177">
        <f t="shared" si="0"/>
        <v>26.66</v>
      </c>
      <c r="CA18" s="818"/>
      <c r="CB18" s="814"/>
      <c r="CC18" s="814"/>
      <c r="CD18" s="814"/>
      <c r="CF18" s="61"/>
      <c r="CG18" s="815"/>
      <c r="CH18" s="818"/>
      <c r="CI18" s="818"/>
      <c r="CJ18" s="818"/>
      <c r="CK18" s="818"/>
      <c r="CL18" s="818"/>
      <c r="CM18" s="818"/>
      <c r="CN18" s="818"/>
      <c r="CP18" s="815"/>
      <c r="CQ18" s="815"/>
      <c r="CR18" s="815"/>
      <c r="CS18" s="815"/>
      <c r="CT18" s="815"/>
      <c r="CU18" s="815"/>
      <c r="CV18" s="815"/>
      <c r="CW18" s="815"/>
      <c r="CX18" s="815"/>
      <c r="CZ18" s="1352" t="s">
        <v>3337</v>
      </c>
      <c r="DA18" s="1351" t="s">
        <v>193</v>
      </c>
      <c r="DB18" s="1357" t="s">
        <v>3243</v>
      </c>
      <c r="DC18" s="1357" t="s">
        <v>3243</v>
      </c>
      <c r="DD18" s="1358" t="s">
        <v>3243</v>
      </c>
      <c r="DE18" s="213"/>
      <c r="DF18" s="818"/>
      <c r="DG18" s="818"/>
      <c r="DH18" s="818"/>
      <c r="DJ18" s="1385" t="s">
        <v>3337</v>
      </c>
      <c r="DK18" s="1386" t="s">
        <v>2174</v>
      </c>
      <c r="DL18" s="1387" t="s">
        <v>3224</v>
      </c>
      <c r="DM18" s="1387" t="s">
        <v>3224</v>
      </c>
      <c r="DN18" s="1388">
        <v>35.75</v>
      </c>
      <c r="DO18" s="815"/>
      <c r="DP18" s="815"/>
      <c r="DQ18" s="815"/>
      <c r="DR18" s="815"/>
      <c r="DT18" s="224" t="s">
        <v>3337</v>
      </c>
      <c r="DU18" s="785" t="s">
        <v>3129</v>
      </c>
      <c r="DV18" s="785" t="s">
        <v>2761</v>
      </c>
      <c r="DW18" s="234" t="s">
        <v>3418</v>
      </c>
      <c r="EC18" s="628"/>
      <c r="EE18" s="647" t="s">
        <v>3336</v>
      </c>
      <c r="EF18" s="890" t="s">
        <v>876</v>
      </c>
      <c r="EG18" s="1441">
        <v>54.56</v>
      </c>
      <c r="EH18" s="232" t="s">
        <v>3337</v>
      </c>
      <c r="EI18" s="232">
        <v>1</v>
      </c>
      <c r="EJ18" s="1441">
        <v>27.66</v>
      </c>
      <c r="EK18" s="232" t="s">
        <v>3260</v>
      </c>
      <c r="EL18" s="232">
        <v>1</v>
      </c>
      <c r="EM18" s="1441">
        <v>31.31</v>
      </c>
      <c r="EN18" s="232" t="s">
        <v>3252</v>
      </c>
      <c r="EO18" s="232">
        <v>1</v>
      </c>
      <c r="EP18" s="229"/>
      <c r="EQ18" s="229"/>
      <c r="ER18" s="229"/>
      <c r="ES18" s="1441">
        <v>31.13</v>
      </c>
      <c r="ET18" s="232" t="s">
        <v>3325</v>
      </c>
      <c r="EU18" s="232">
        <v>2</v>
      </c>
      <c r="EV18" s="1438">
        <v>5</v>
      </c>
    </row>
    <row r="19" spans="1:152" ht="13.5" customHeight="1" thickBot="1">
      <c r="A19" s="409" t="s">
        <v>3261</v>
      </c>
      <c r="B19" s="410" t="s">
        <v>1942</v>
      </c>
      <c r="C19" s="620">
        <v>17.003</v>
      </c>
      <c r="D19" s="620">
        <v>16.938</v>
      </c>
      <c r="E19" s="636">
        <v>17.003</v>
      </c>
      <c r="F19" s="136"/>
      <c r="J19" s="136"/>
      <c r="K19" s="307" t="s">
        <v>3261</v>
      </c>
      <c r="L19" s="298" t="s">
        <v>2055</v>
      </c>
      <c r="M19" s="246" t="s">
        <v>3243</v>
      </c>
      <c r="N19" s="136"/>
      <c r="Q19" s="102"/>
      <c r="U19" s="333"/>
      <c r="V19" s="333"/>
      <c r="W19" s="333"/>
      <c r="X19" s="304"/>
      <c r="Y19" s="304"/>
      <c r="Z19" s="102"/>
      <c r="AA19" s="102"/>
      <c r="AB19" s="102"/>
      <c r="AC19" s="715" t="s">
        <v>3261</v>
      </c>
      <c r="AD19" s="711" t="s">
        <v>1945</v>
      </c>
      <c r="AE19" s="716">
        <v>55.929</v>
      </c>
      <c r="AF19" s="341"/>
      <c r="AH19" s="103"/>
      <c r="AI19" s="731" t="s">
        <v>3261</v>
      </c>
      <c r="AJ19" s="374" t="s">
        <v>2183</v>
      </c>
      <c r="AK19" s="784" t="s">
        <v>2676</v>
      </c>
      <c r="AL19" s="784" t="s">
        <v>2677</v>
      </c>
      <c r="AM19" s="234" t="s">
        <v>2676</v>
      </c>
      <c r="AN19" s="359"/>
      <c r="AS19" s="880" t="s">
        <v>3261</v>
      </c>
      <c r="AT19" s="878" t="s">
        <v>1696</v>
      </c>
      <c r="AU19" s="879">
        <v>35.933</v>
      </c>
      <c r="AV19" s="879">
        <v>51.841</v>
      </c>
      <c r="AW19" s="881">
        <v>51.841</v>
      </c>
      <c r="BC19" s="815"/>
      <c r="BD19" s="815"/>
      <c r="BE19" s="815"/>
      <c r="BF19" s="816"/>
      <c r="BG19" s="815"/>
      <c r="BH19" s="815"/>
      <c r="BI19" s="815"/>
      <c r="BJ19" s="814"/>
      <c r="BK19" s="1677" t="s">
        <v>3312</v>
      </c>
      <c r="BL19" s="1678"/>
      <c r="BM19" s="1678"/>
      <c r="BN19" s="1679"/>
      <c r="BP19" s="815"/>
      <c r="BQ19" s="814"/>
      <c r="BR19" s="818"/>
      <c r="BS19" s="814"/>
      <c r="BT19" s="818"/>
      <c r="BV19" s="1176" t="s">
        <v>3261</v>
      </c>
      <c r="BW19" s="1127" t="s">
        <v>1569</v>
      </c>
      <c r="BX19" s="1175">
        <v>25.94</v>
      </c>
      <c r="BY19" s="1175">
        <v>27.05</v>
      </c>
      <c r="BZ19" s="1177">
        <f t="shared" si="0"/>
        <v>27.05</v>
      </c>
      <c r="CA19" s="818"/>
      <c r="CB19" s="814"/>
      <c r="CC19" s="814"/>
      <c r="CD19" s="814"/>
      <c r="CF19" s="815"/>
      <c r="CG19" s="815"/>
      <c r="CH19" s="818"/>
      <c r="CI19" s="818"/>
      <c r="CJ19" s="818"/>
      <c r="CK19" s="818"/>
      <c r="CL19" s="818"/>
      <c r="CM19" s="818"/>
      <c r="CN19" s="818"/>
      <c r="CP19" s="815"/>
      <c r="CQ19" s="815"/>
      <c r="CR19" s="815"/>
      <c r="CS19" s="815"/>
      <c r="CT19" s="815"/>
      <c r="CU19" s="815"/>
      <c r="CV19" s="815"/>
      <c r="CW19" s="815"/>
      <c r="CX19" s="815"/>
      <c r="CZ19" s="1352" t="s">
        <v>3261</v>
      </c>
      <c r="DA19" s="1351" t="s">
        <v>227</v>
      </c>
      <c r="DB19" s="1357" t="s">
        <v>3243</v>
      </c>
      <c r="DC19" s="1357" t="s">
        <v>3243</v>
      </c>
      <c r="DD19" s="1358" t="s">
        <v>3243</v>
      </c>
      <c r="DE19" s="213"/>
      <c r="DF19" s="818"/>
      <c r="DG19" s="818"/>
      <c r="DH19" s="818"/>
      <c r="DJ19" s="815"/>
      <c r="DK19" s="815"/>
      <c r="DL19" s="815"/>
      <c r="DM19" s="815"/>
      <c r="DN19" s="815"/>
      <c r="DO19" s="815"/>
      <c r="DP19" s="815"/>
      <c r="DQ19" s="815"/>
      <c r="DR19" s="815"/>
      <c r="DT19" s="1247" t="s">
        <v>3261</v>
      </c>
      <c r="DU19" s="797" t="s">
        <v>818</v>
      </c>
      <c r="DV19" s="797" t="s">
        <v>843</v>
      </c>
      <c r="DW19" s="1516" t="s">
        <v>3243</v>
      </c>
      <c r="EC19" s="628"/>
      <c r="EE19" s="647" t="s">
        <v>3337</v>
      </c>
      <c r="EF19" s="890" t="s">
        <v>893</v>
      </c>
      <c r="EG19" s="1441">
        <v>24.71</v>
      </c>
      <c r="EH19" s="232" t="s">
        <v>3251</v>
      </c>
      <c r="EI19" s="232">
        <v>3</v>
      </c>
      <c r="EJ19" s="1441">
        <v>26.8</v>
      </c>
      <c r="EK19" s="232" t="s">
        <v>3246</v>
      </c>
      <c r="EL19" s="232">
        <v>1</v>
      </c>
      <c r="EM19" s="1441"/>
      <c r="EN19" s="232"/>
      <c r="EO19" s="232"/>
      <c r="EP19" s="1441"/>
      <c r="EQ19" s="232"/>
      <c r="ER19" s="232"/>
      <c r="ES19" s="1441"/>
      <c r="ET19" s="232"/>
      <c r="EU19" s="232"/>
      <c r="EV19" s="1438">
        <v>4</v>
      </c>
    </row>
    <row r="20" spans="1:152" ht="13.5" customHeight="1">
      <c r="A20" s="409" t="s">
        <v>3326</v>
      </c>
      <c r="B20" s="410" t="s">
        <v>209</v>
      </c>
      <c r="C20" s="620">
        <v>17.292</v>
      </c>
      <c r="D20" s="620">
        <v>15.638</v>
      </c>
      <c r="E20" s="636">
        <v>17.292</v>
      </c>
      <c r="F20" s="136"/>
      <c r="J20" s="136"/>
      <c r="K20" s="307" t="s">
        <v>3326</v>
      </c>
      <c r="L20" s="306" t="s">
        <v>1631</v>
      </c>
      <c r="M20" s="246" t="s">
        <v>3243</v>
      </c>
      <c r="N20" s="136"/>
      <c r="Q20" s="357" t="s">
        <v>3423</v>
      </c>
      <c r="U20" s="333"/>
      <c r="V20" s="333"/>
      <c r="W20" s="333"/>
      <c r="X20" s="304"/>
      <c r="Y20" s="304"/>
      <c r="Z20" s="102"/>
      <c r="AA20" s="102"/>
      <c r="AB20" s="102"/>
      <c r="AC20" s="715" t="s">
        <v>3326</v>
      </c>
      <c r="AD20" s="711" t="s">
        <v>194</v>
      </c>
      <c r="AE20" s="716">
        <v>70.547</v>
      </c>
      <c r="AF20" s="341"/>
      <c r="AH20" s="103"/>
      <c r="AI20" s="731" t="s">
        <v>3326</v>
      </c>
      <c r="AJ20" s="374" t="s">
        <v>317</v>
      </c>
      <c r="AK20" s="784" t="s">
        <v>2678</v>
      </c>
      <c r="AL20" s="784" t="s">
        <v>2679</v>
      </c>
      <c r="AM20" s="234" t="s">
        <v>2679</v>
      </c>
      <c r="AN20" s="359"/>
      <c r="AS20" s="880" t="s">
        <v>3326</v>
      </c>
      <c r="AT20" s="878" t="s">
        <v>200</v>
      </c>
      <c r="AU20" s="879">
        <v>54.481</v>
      </c>
      <c r="AV20" s="879">
        <v>52.539</v>
      </c>
      <c r="AW20" s="881">
        <v>54.481</v>
      </c>
      <c r="BC20" s="815"/>
      <c r="BD20" s="815"/>
      <c r="BE20" s="815"/>
      <c r="BF20" s="816"/>
      <c r="BG20" s="815"/>
      <c r="BH20" s="815"/>
      <c r="BI20" s="815"/>
      <c r="BJ20" s="814"/>
      <c r="BK20" s="647" t="s">
        <v>3244</v>
      </c>
      <c r="BL20" s="1534" t="s">
        <v>889</v>
      </c>
      <c r="BM20" s="1534"/>
      <c r="BN20" s="1135">
        <v>21.37</v>
      </c>
      <c r="BP20" s="1442" t="s">
        <v>3426</v>
      </c>
      <c r="BQ20" s="814"/>
      <c r="BR20" s="818"/>
      <c r="BS20" s="814"/>
      <c r="BT20" s="818"/>
      <c r="BV20" s="1176" t="s">
        <v>3326</v>
      </c>
      <c r="BW20" s="1127" t="s">
        <v>194</v>
      </c>
      <c r="BX20" s="1175">
        <v>25.63</v>
      </c>
      <c r="BY20" s="1175">
        <v>28.14</v>
      </c>
      <c r="BZ20" s="1177">
        <f t="shared" si="0"/>
        <v>28.14</v>
      </c>
      <c r="CA20" s="818"/>
      <c r="CB20" s="814"/>
      <c r="CC20" s="814"/>
      <c r="CD20" s="814"/>
      <c r="CF20" s="815"/>
      <c r="CG20" s="815"/>
      <c r="CH20" s="818"/>
      <c r="CI20" s="818"/>
      <c r="CJ20" s="818"/>
      <c r="CK20" s="818"/>
      <c r="CL20" s="818"/>
      <c r="CM20" s="818"/>
      <c r="CN20" s="818"/>
      <c r="CP20" s="815"/>
      <c r="CQ20" s="815"/>
      <c r="CR20" s="815"/>
      <c r="CS20" s="815"/>
      <c r="CT20" s="815"/>
      <c r="CU20" s="815"/>
      <c r="CV20" s="815"/>
      <c r="CW20" s="815"/>
      <c r="CX20" s="815"/>
      <c r="CZ20" s="1352" t="s">
        <v>3326</v>
      </c>
      <c r="DA20" s="1351" t="s">
        <v>742</v>
      </c>
      <c r="DB20" s="1357" t="s">
        <v>3243</v>
      </c>
      <c r="DC20" s="1357" t="s">
        <v>3243</v>
      </c>
      <c r="DD20" s="1358" t="s">
        <v>3243</v>
      </c>
      <c r="DE20" s="213"/>
      <c r="DF20" s="818"/>
      <c r="DG20" s="818"/>
      <c r="DH20" s="818"/>
      <c r="DJ20" s="1442" t="s">
        <v>3426</v>
      </c>
      <c r="DK20" s="815"/>
      <c r="DL20" s="815"/>
      <c r="DM20" s="815"/>
      <c r="DN20" s="815"/>
      <c r="DO20" s="815"/>
      <c r="DP20" s="815"/>
      <c r="DQ20" s="815"/>
      <c r="DR20" s="815"/>
      <c r="EC20" s="628"/>
      <c r="EE20" s="647" t="s">
        <v>3261</v>
      </c>
      <c r="EF20" s="890" t="s">
        <v>894</v>
      </c>
      <c r="EG20" s="229"/>
      <c r="EH20" s="229"/>
      <c r="EI20" s="229"/>
      <c r="EJ20" s="229"/>
      <c r="EK20" s="229"/>
      <c r="EL20" s="229"/>
      <c r="EM20" s="1441">
        <v>33.19</v>
      </c>
      <c r="EN20" s="232" t="s">
        <v>3336</v>
      </c>
      <c r="EO20" s="232">
        <v>1</v>
      </c>
      <c r="EP20" s="1441">
        <v>27.23</v>
      </c>
      <c r="EQ20" s="232" t="s">
        <v>3260</v>
      </c>
      <c r="ER20" s="232">
        <v>1</v>
      </c>
      <c r="ES20" s="1441">
        <v>31.61</v>
      </c>
      <c r="ET20" s="232" t="s">
        <v>3252</v>
      </c>
      <c r="EU20" s="232">
        <v>2</v>
      </c>
      <c r="EV20" s="1438">
        <v>4</v>
      </c>
    </row>
    <row r="21" spans="1:152" ht="13.5" customHeight="1">
      <c r="A21" s="409" t="s">
        <v>3257</v>
      </c>
      <c r="B21" s="410" t="s">
        <v>2177</v>
      </c>
      <c r="C21" s="620">
        <v>17.445</v>
      </c>
      <c r="D21" s="620">
        <v>17.098</v>
      </c>
      <c r="E21" s="636">
        <v>17.445</v>
      </c>
      <c r="F21" s="102"/>
      <c r="J21" s="102"/>
      <c r="K21" s="307" t="s">
        <v>3257</v>
      </c>
      <c r="L21" s="306" t="s">
        <v>2063</v>
      </c>
      <c r="M21" s="246" t="s">
        <v>3243</v>
      </c>
      <c r="Q21" s="357" t="s">
        <v>3424</v>
      </c>
      <c r="U21" s="333"/>
      <c r="V21" s="333"/>
      <c r="W21" s="333"/>
      <c r="X21" s="304"/>
      <c r="Y21" s="304"/>
      <c r="Z21" s="102"/>
      <c r="AA21" s="102"/>
      <c r="AB21" s="103"/>
      <c r="AC21" s="715" t="s">
        <v>3257</v>
      </c>
      <c r="AD21" s="711" t="s">
        <v>224</v>
      </c>
      <c r="AE21" s="717" t="s">
        <v>3243</v>
      </c>
      <c r="AG21" s="333"/>
      <c r="AH21" s="103"/>
      <c r="AI21" s="731" t="s">
        <v>3257</v>
      </c>
      <c r="AJ21" s="374" t="s">
        <v>1686</v>
      </c>
      <c r="AK21" s="784" t="s">
        <v>2680</v>
      </c>
      <c r="AL21" s="784" t="s">
        <v>2680</v>
      </c>
      <c r="AM21" s="234" t="s">
        <v>2680</v>
      </c>
      <c r="AN21" s="359"/>
      <c r="AS21" s="880" t="s">
        <v>3257</v>
      </c>
      <c r="AT21" s="878" t="s">
        <v>211</v>
      </c>
      <c r="AU21" s="879">
        <v>105.678</v>
      </c>
      <c r="AV21" s="879">
        <v>104.968</v>
      </c>
      <c r="AW21" s="881">
        <v>105.678</v>
      </c>
      <c r="BC21" s="815"/>
      <c r="BD21" s="815"/>
      <c r="BE21" s="815"/>
      <c r="BF21" s="816"/>
      <c r="BG21" s="815"/>
      <c r="BH21" s="815"/>
      <c r="BI21" s="815"/>
      <c r="BJ21" s="814"/>
      <c r="BK21" s="647" t="s">
        <v>3248</v>
      </c>
      <c r="BL21" s="1534" t="s">
        <v>2821</v>
      </c>
      <c r="BM21" s="1534"/>
      <c r="BN21" s="1135">
        <v>21.97</v>
      </c>
      <c r="BQ21" s="814"/>
      <c r="BR21" s="818"/>
      <c r="BS21" s="814"/>
      <c r="BT21" s="818"/>
      <c r="BV21" s="1176" t="s">
        <v>3257</v>
      </c>
      <c r="BW21" s="1127" t="s">
        <v>347</v>
      </c>
      <c r="BX21" s="1175">
        <v>29.39</v>
      </c>
      <c r="BY21" s="1175">
        <v>28.17</v>
      </c>
      <c r="BZ21" s="1177">
        <f t="shared" si="0"/>
        <v>29.39</v>
      </c>
      <c r="CA21" s="818"/>
      <c r="CB21" s="814"/>
      <c r="CC21" s="814"/>
      <c r="CD21" s="814"/>
      <c r="CF21" s="815"/>
      <c r="CG21" s="815"/>
      <c r="CH21" s="818"/>
      <c r="CI21" s="818"/>
      <c r="CJ21" s="818"/>
      <c r="CK21" s="818"/>
      <c r="CL21" s="818"/>
      <c r="CM21" s="818"/>
      <c r="CN21" s="818"/>
      <c r="CP21" s="815"/>
      <c r="CQ21" s="815"/>
      <c r="CR21" s="815"/>
      <c r="CS21" s="815"/>
      <c r="CT21" s="815"/>
      <c r="CU21" s="815"/>
      <c r="CV21" s="815"/>
      <c r="CW21" s="815"/>
      <c r="CX21" s="815"/>
      <c r="CZ21" s="1352" t="s">
        <v>3257</v>
      </c>
      <c r="DA21" s="1351" t="s">
        <v>743</v>
      </c>
      <c r="DB21" s="1357" t="s">
        <v>3243</v>
      </c>
      <c r="DC21" s="1357" t="s">
        <v>3243</v>
      </c>
      <c r="DD21" s="1358" t="s">
        <v>3243</v>
      </c>
      <c r="DE21" s="213"/>
      <c r="DF21" s="818"/>
      <c r="DG21" s="818"/>
      <c r="DH21" s="818"/>
      <c r="DJ21" s="1442" t="s">
        <v>3427</v>
      </c>
      <c r="DK21" s="815"/>
      <c r="DL21" s="815"/>
      <c r="DM21" s="815"/>
      <c r="DN21" s="815"/>
      <c r="DO21" s="815"/>
      <c r="DP21" s="815"/>
      <c r="DQ21" s="815"/>
      <c r="DR21" s="815"/>
      <c r="EC21" s="628"/>
      <c r="EE21" s="647" t="s">
        <v>3326</v>
      </c>
      <c r="EF21" s="890" t="s">
        <v>874</v>
      </c>
      <c r="EG21" s="1441">
        <v>25.72</v>
      </c>
      <c r="EH21" s="232" t="s">
        <v>3255</v>
      </c>
      <c r="EI21" s="232">
        <v>2</v>
      </c>
      <c r="EJ21" s="1441"/>
      <c r="EK21" s="232"/>
      <c r="EL21" s="232"/>
      <c r="EM21" s="1441"/>
      <c r="EN21" s="232"/>
      <c r="EO21" s="232"/>
      <c r="EP21" s="1441"/>
      <c r="EQ21" s="232"/>
      <c r="ER21" s="232"/>
      <c r="ES21" s="1441"/>
      <c r="ET21" s="232"/>
      <c r="EU21" s="232"/>
      <c r="EV21" s="1438">
        <v>2</v>
      </c>
    </row>
    <row r="22" spans="1:152" ht="13.5" customHeight="1" thickBot="1">
      <c r="A22" s="409" t="s">
        <v>3256</v>
      </c>
      <c r="B22" s="410" t="s">
        <v>1595</v>
      </c>
      <c r="C22" s="620">
        <v>18.993</v>
      </c>
      <c r="D22" s="620">
        <v>16.168</v>
      </c>
      <c r="E22" s="636">
        <v>18.993</v>
      </c>
      <c r="F22" s="102"/>
      <c r="J22" s="102"/>
      <c r="K22" s="309" t="s">
        <v>3256</v>
      </c>
      <c r="L22" s="301" t="s">
        <v>2066</v>
      </c>
      <c r="M22" s="262" t="s">
        <v>3243</v>
      </c>
      <c r="Q22" s="357" t="s">
        <v>3425</v>
      </c>
      <c r="U22" s="333"/>
      <c r="V22" s="333"/>
      <c r="W22" s="333"/>
      <c r="X22" s="304"/>
      <c r="Y22" s="304"/>
      <c r="Z22" s="102"/>
      <c r="AA22" s="102"/>
      <c r="AB22" s="103"/>
      <c r="AC22" s="715" t="s">
        <v>3256</v>
      </c>
      <c r="AD22" s="711" t="s">
        <v>207</v>
      </c>
      <c r="AE22" s="717" t="s">
        <v>3243</v>
      </c>
      <c r="AF22" s="341"/>
      <c r="AG22" s="333"/>
      <c r="AH22" s="333"/>
      <c r="AI22" s="731" t="s">
        <v>3256</v>
      </c>
      <c r="AJ22" s="374" t="s">
        <v>1585</v>
      </c>
      <c r="AK22" s="784" t="s">
        <v>2681</v>
      </c>
      <c r="AL22" s="784" t="s">
        <v>2682</v>
      </c>
      <c r="AM22" s="234" t="s">
        <v>2681</v>
      </c>
      <c r="AN22" s="103"/>
      <c r="AS22" s="880" t="s">
        <v>3256</v>
      </c>
      <c r="AT22" s="878" t="s">
        <v>193</v>
      </c>
      <c r="AU22" s="879" t="s">
        <v>428</v>
      </c>
      <c r="AV22" s="879" t="s">
        <v>428</v>
      </c>
      <c r="AW22" s="881" t="s">
        <v>3243</v>
      </c>
      <c r="BC22" s="815"/>
      <c r="BD22" s="815"/>
      <c r="BE22" s="815"/>
      <c r="BF22" s="816"/>
      <c r="BG22" s="815"/>
      <c r="BH22" s="815"/>
      <c r="BI22" s="815"/>
      <c r="BJ22" s="814"/>
      <c r="BK22" s="687" t="s">
        <v>3247</v>
      </c>
      <c r="BL22" s="1680" t="s">
        <v>2219</v>
      </c>
      <c r="BM22" s="1680"/>
      <c r="BN22" s="1172">
        <v>22.67</v>
      </c>
      <c r="BQ22" s="814"/>
      <c r="BR22" s="818"/>
      <c r="BS22" s="814"/>
      <c r="BT22" s="818"/>
      <c r="BV22" s="1176" t="s">
        <v>3256</v>
      </c>
      <c r="BW22" s="1127" t="s">
        <v>2171</v>
      </c>
      <c r="BX22" s="1175">
        <v>30.15</v>
      </c>
      <c r="BY22" s="1175">
        <v>21.74</v>
      </c>
      <c r="BZ22" s="1177">
        <f t="shared" si="0"/>
        <v>30.15</v>
      </c>
      <c r="CA22" s="818"/>
      <c r="CB22" s="814"/>
      <c r="CC22" s="814"/>
      <c r="CD22" s="814"/>
      <c r="CF22" s="815"/>
      <c r="CG22" s="815"/>
      <c r="CH22" s="818"/>
      <c r="CI22" s="818"/>
      <c r="CJ22" s="818"/>
      <c r="CK22" s="818"/>
      <c r="CL22" s="818"/>
      <c r="CM22" s="818"/>
      <c r="CN22" s="818"/>
      <c r="CP22" s="815"/>
      <c r="CQ22" s="815"/>
      <c r="CR22" s="815"/>
      <c r="CS22" s="815"/>
      <c r="CT22" s="815"/>
      <c r="CU22" s="815"/>
      <c r="CV22" s="815"/>
      <c r="CW22" s="815"/>
      <c r="CX22" s="815"/>
      <c r="CZ22" s="1352" t="s">
        <v>3256</v>
      </c>
      <c r="DA22" s="1351" t="s">
        <v>194</v>
      </c>
      <c r="DB22" s="1357" t="s">
        <v>3243</v>
      </c>
      <c r="DC22" s="1357" t="s">
        <v>3243</v>
      </c>
      <c r="DD22" s="1358" t="s">
        <v>3243</v>
      </c>
      <c r="DE22" s="213"/>
      <c r="DF22" s="818"/>
      <c r="DG22" s="818"/>
      <c r="DH22" s="818"/>
      <c r="DJ22" s="815"/>
      <c r="DK22" s="815"/>
      <c r="DL22" s="815"/>
      <c r="DM22" s="815"/>
      <c r="DN22" s="815"/>
      <c r="DO22" s="815"/>
      <c r="DP22" s="815"/>
      <c r="DQ22" s="815"/>
      <c r="DR22" s="815"/>
      <c r="EC22" s="628"/>
      <c r="EE22" s="647" t="s">
        <v>3257</v>
      </c>
      <c r="EF22" s="890" t="s">
        <v>895</v>
      </c>
      <c r="EG22" s="229"/>
      <c r="EH22" s="229"/>
      <c r="EI22" s="229"/>
      <c r="EJ22" s="1441"/>
      <c r="EK22" s="232"/>
      <c r="EL22" s="232"/>
      <c r="EM22" s="1441"/>
      <c r="EN22" s="232"/>
      <c r="EO22" s="232"/>
      <c r="EP22" s="1441"/>
      <c r="EQ22" s="232"/>
      <c r="ER22" s="232"/>
      <c r="ES22" s="1441">
        <v>27.69</v>
      </c>
      <c r="ET22" s="232" t="s">
        <v>3249</v>
      </c>
      <c r="EU22" s="232">
        <v>2</v>
      </c>
      <c r="EV22" s="1438">
        <v>2</v>
      </c>
    </row>
    <row r="23" spans="1:152" ht="13.5" customHeight="1" thickBot="1">
      <c r="A23" s="409" t="s">
        <v>3338</v>
      </c>
      <c r="B23" s="410" t="s">
        <v>227</v>
      </c>
      <c r="C23" s="620">
        <v>22.768</v>
      </c>
      <c r="D23" s="620">
        <v>23.101</v>
      </c>
      <c r="E23" s="636">
        <v>23.101</v>
      </c>
      <c r="F23" s="102"/>
      <c r="J23" s="102"/>
      <c r="K23" s="102"/>
      <c r="L23" s="304"/>
      <c r="Q23" s="102"/>
      <c r="U23" s="333"/>
      <c r="V23" s="333"/>
      <c r="W23" s="333"/>
      <c r="X23" s="304"/>
      <c r="Y23" s="304"/>
      <c r="Z23" s="102"/>
      <c r="AA23" s="102"/>
      <c r="AB23" s="103"/>
      <c r="AC23" s="718" t="s">
        <v>3338</v>
      </c>
      <c r="AD23" s="719" t="s">
        <v>200</v>
      </c>
      <c r="AE23" s="720" t="s">
        <v>3243</v>
      </c>
      <c r="AF23" s="341"/>
      <c r="AG23" s="333"/>
      <c r="AH23" s="333"/>
      <c r="AI23" s="731" t="s">
        <v>3338</v>
      </c>
      <c r="AJ23" s="374" t="s">
        <v>2182</v>
      </c>
      <c r="AK23" s="784" t="s">
        <v>2683</v>
      </c>
      <c r="AL23" s="784" t="s">
        <v>2684</v>
      </c>
      <c r="AM23" s="234" t="s">
        <v>2684</v>
      </c>
      <c r="AN23" s="103"/>
      <c r="AS23" s="882" t="s">
        <v>3338</v>
      </c>
      <c r="AT23" s="883" t="s">
        <v>2213</v>
      </c>
      <c r="AU23" s="884" t="s">
        <v>428</v>
      </c>
      <c r="AV23" s="884" t="s">
        <v>428</v>
      </c>
      <c r="AW23" s="885" t="s">
        <v>3243</v>
      </c>
      <c r="BC23" s="815"/>
      <c r="BD23" s="815"/>
      <c r="BE23" s="815"/>
      <c r="BF23" s="816"/>
      <c r="BG23" s="815"/>
      <c r="BH23" s="815"/>
      <c r="BI23" s="815"/>
      <c r="BJ23" s="814"/>
      <c r="BK23" s="1681" t="s">
        <v>1513</v>
      </c>
      <c r="BL23" s="1682"/>
      <c r="BM23" s="1682"/>
      <c r="BN23" s="1683"/>
      <c r="BQ23" s="814"/>
      <c r="BR23" s="818"/>
      <c r="BS23" s="814"/>
      <c r="BT23" s="818"/>
      <c r="BV23" s="1176" t="s">
        <v>3338</v>
      </c>
      <c r="BW23" s="1127" t="s">
        <v>2172</v>
      </c>
      <c r="BX23" s="1175">
        <v>19.87</v>
      </c>
      <c r="BY23" s="1175">
        <v>36.12</v>
      </c>
      <c r="BZ23" s="1177">
        <f t="shared" si="0"/>
        <v>36.12</v>
      </c>
      <c r="CA23" s="818"/>
      <c r="CB23" s="814"/>
      <c r="CC23" s="814"/>
      <c r="CD23" s="814"/>
      <c r="CF23" s="815"/>
      <c r="CG23" s="815"/>
      <c r="CH23" s="818"/>
      <c r="CI23" s="818"/>
      <c r="CJ23" s="818"/>
      <c r="CK23" s="818"/>
      <c r="CL23" s="818"/>
      <c r="CM23" s="818"/>
      <c r="CN23" s="818"/>
      <c r="CP23" s="815"/>
      <c r="CQ23" s="815"/>
      <c r="CR23" s="815"/>
      <c r="CS23" s="815"/>
      <c r="CT23" s="815"/>
      <c r="CU23" s="815"/>
      <c r="CV23" s="815"/>
      <c r="CW23" s="815"/>
      <c r="CX23" s="815"/>
      <c r="CZ23" s="1352" t="s">
        <v>3338</v>
      </c>
      <c r="DA23" s="1351" t="s">
        <v>2174</v>
      </c>
      <c r="DB23" s="1357" t="s">
        <v>3243</v>
      </c>
      <c r="DC23" s="1357" t="s">
        <v>3243</v>
      </c>
      <c r="DD23" s="1358" t="s">
        <v>3243</v>
      </c>
      <c r="DE23" s="213"/>
      <c r="DF23" s="818"/>
      <c r="DG23" s="818"/>
      <c r="DH23" s="818"/>
      <c r="DJ23" s="815"/>
      <c r="DK23" s="815"/>
      <c r="DL23" s="815"/>
      <c r="DM23" s="815"/>
      <c r="DN23" s="815"/>
      <c r="DO23" s="815"/>
      <c r="DP23" s="815"/>
      <c r="DQ23" s="815"/>
      <c r="DR23" s="815"/>
      <c r="EC23" s="628"/>
      <c r="EE23" s="647" t="s">
        <v>3256</v>
      </c>
      <c r="EF23" s="890" t="s">
        <v>896</v>
      </c>
      <c r="EG23" s="1441">
        <v>30.01</v>
      </c>
      <c r="EH23" s="232" t="s">
        <v>3325</v>
      </c>
      <c r="EI23" s="232">
        <v>1</v>
      </c>
      <c r="EJ23" s="229"/>
      <c r="EK23" s="229"/>
      <c r="EL23" s="229"/>
      <c r="EM23" s="1441">
        <v>29.58</v>
      </c>
      <c r="EN23" s="232" t="s">
        <v>3260</v>
      </c>
      <c r="EO23" s="232">
        <v>1</v>
      </c>
      <c r="EP23" s="1441"/>
      <c r="EQ23" s="232"/>
      <c r="ER23" s="232"/>
      <c r="ES23" s="1441"/>
      <c r="ET23" s="232"/>
      <c r="EU23" s="232"/>
      <c r="EV23" s="1438">
        <v>2</v>
      </c>
    </row>
    <row r="24" spans="1:152" ht="13.5" customHeight="1">
      <c r="A24" s="409" t="s">
        <v>3339</v>
      </c>
      <c r="B24" s="410" t="s">
        <v>220</v>
      </c>
      <c r="C24" s="620">
        <v>22.558</v>
      </c>
      <c r="D24" s="620">
        <v>23.153</v>
      </c>
      <c r="E24" s="636">
        <v>23.153</v>
      </c>
      <c r="F24" s="102"/>
      <c r="J24" s="102"/>
      <c r="K24" s="103" t="s">
        <v>3422</v>
      </c>
      <c r="L24" s="304"/>
      <c r="Q24" s="368" t="s">
        <v>2076</v>
      </c>
      <c r="R24" s="323"/>
      <c r="S24" s="323" t="s">
        <v>2077</v>
      </c>
      <c r="T24" s="295"/>
      <c r="U24" s="323" t="s">
        <v>251</v>
      </c>
      <c r="V24" s="335" t="s">
        <v>1654</v>
      </c>
      <c r="W24" s="335" t="s">
        <v>1655</v>
      </c>
      <c r="X24" s="332"/>
      <c r="Y24" s="304"/>
      <c r="Z24" s="102"/>
      <c r="AA24" s="102"/>
      <c r="AB24" s="103"/>
      <c r="AF24" s="341"/>
      <c r="AG24" s="333"/>
      <c r="AH24" s="333"/>
      <c r="AI24" s="731" t="s">
        <v>3339</v>
      </c>
      <c r="AJ24" s="374" t="s">
        <v>202</v>
      </c>
      <c r="AK24" s="784" t="s">
        <v>2685</v>
      </c>
      <c r="AL24" s="784" t="s">
        <v>2686</v>
      </c>
      <c r="AM24" s="234" t="s">
        <v>2686</v>
      </c>
      <c r="AN24" s="103"/>
      <c r="BC24" s="815"/>
      <c r="BD24" s="815"/>
      <c r="BE24" s="815"/>
      <c r="BF24" s="816"/>
      <c r="BG24" s="815"/>
      <c r="BH24" s="815"/>
      <c r="BI24" s="815"/>
      <c r="BJ24" s="814"/>
      <c r="BK24" s="647" t="s">
        <v>3244</v>
      </c>
      <c r="BL24" s="1534" t="s">
        <v>2821</v>
      </c>
      <c r="BM24" s="1534"/>
      <c r="BN24" s="1136" t="s">
        <v>1526</v>
      </c>
      <c r="BQ24" s="814"/>
      <c r="BR24" s="818"/>
      <c r="BS24" s="814"/>
      <c r="BT24" s="818"/>
      <c r="BV24" s="1176" t="s">
        <v>3339</v>
      </c>
      <c r="BW24" s="1127" t="s">
        <v>2174</v>
      </c>
      <c r="BX24" s="1175">
        <v>36.88</v>
      </c>
      <c r="BY24" s="1175">
        <v>18.12</v>
      </c>
      <c r="BZ24" s="1177">
        <f t="shared" si="0"/>
        <v>36.88</v>
      </c>
      <c r="CA24" s="818"/>
      <c r="CB24" s="814"/>
      <c r="CC24" s="814"/>
      <c r="CD24" s="814"/>
      <c r="CF24" s="815"/>
      <c r="CG24" s="815"/>
      <c r="CH24" s="818"/>
      <c r="CI24" s="818"/>
      <c r="CJ24" s="818"/>
      <c r="CK24" s="818"/>
      <c r="CL24" s="818"/>
      <c r="CM24" s="818"/>
      <c r="CN24" s="818"/>
      <c r="CP24" s="815"/>
      <c r="CQ24" s="815"/>
      <c r="CR24" s="815"/>
      <c r="CS24" s="815"/>
      <c r="CT24" s="815"/>
      <c r="CU24" s="815"/>
      <c r="CV24" s="815"/>
      <c r="CW24" s="815"/>
      <c r="CX24" s="815"/>
      <c r="CZ24" s="1352" t="s">
        <v>3339</v>
      </c>
      <c r="DA24" s="1351" t="s">
        <v>1945</v>
      </c>
      <c r="DB24" s="1357" t="s">
        <v>3243</v>
      </c>
      <c r="DC24" s="1357" t="s">
        <v>3243</v>
      </c>
      <c r="DD24" s="1358" t="s">
        <v>3243</v>
      </c>
      <c r="DE24" s="213"/>
      <c r="DF24" s="818"/>
      <c r="DG24" s="818"/>
      <c r="DH24" s="818"/>
      <c r="DJ24" s="815"/>
      <c r="DK24" s="815"/>
      <c r="DL24" s="815"/>
      <c r="DM24" s="815"/>
      <c r="DN24" s="815"/>
      <c r="DO24" s="815"/>
      <c r="DP24" s="815"/>
      <c r="DQ24" s="815"/>
      <c r="DR24" s="815"/>
      <c r="EC24" s="628"/>
      <c r="EE24" s="647" t="s">
        <v>3338</v>
      </c>
      <c r="EF24" s="890" t="s">
        <v>877</v>
      </c>
      <c r="EG24" s="229"/>
      <c r="EH24" s="229"/>
      <c r="EI24" s="229"/>
      <c r="EJ24" s="1441"/>
      <c r="EK24" s="232"/>
      <c r="EL24" s="232"/>
      <c r="EM24" s="1441"/>
      <c r="EN24" s="232"/>
      <c r="EO24" s="232"/>
      <c r="EP24" s="1441"/>
      <c r="EQ24" s="232"/>
      <c r="ER24" s="232"/>
      <c r="ES24" s="1441">
        <v>29.88</v>
      </c>
      <c r="ET24" s="232" t="s">
        <v>3260</v>
      </c>
      <c r="EU24" s="232">
        <v>2</v>
      </c>
      <c r="EV24" s="1438">
        <v>2</v>
      </c>
    </row>
    <row r="25" spans="1:152" ht="13.5" customHeight="1" thickBot="1">
      <c r="A25" s="409" t="s">
        <v>3344</v>
      </c>
      <c r="B25" s="410" t="s">
        <v>232</v>
      </c>
      <c r="C25" s="620">
        <v>16.248</v>
      </c>
      <c r="D25" s="620">
        <v>27.347</v>
      </c>
      <c r="E25" s="636">
        <v>27.347</v>
      </c>
      <c r="F25" s="102"/>
      <c r="J25" s="102"/>
      <c r="K25" s="102"/>
      <c r="L25" s="304"/>
      <c r="Q25" s="682" t="s">
        <v>3244</v>
      </c>
      <c r="R25" s="683" t="s">
        <v>2078</v>
      </c>
      <c r="S25" s="683" t="s">
        <v>198</v>
      </c>
      <c r="T25" s="410"/>
      <c r="U25" s="684">
        <v>57</v>
      </c>
      <c r="V25" s="685">
        <v>21.014</v>
      </c>
      <c r="W25" s="685">
        <v>16.175</v>
      </c>
      <c r="X25" s="686">
        <v>16.175</v>
      </c>
      <c r="AB25" s="103"/>
      <c r="AC25" s="1442" t="s">
        <v>3426</v>
      </c>
      <c r="AF25" s="341"/>
      <c r="AG25" s="333"/>
      <c r="AH25" s="333"/>
      <c r="AI25" s="731" t="s">
        <v>3344</v>
      </c>
      <c r="AJ25" s="374" t="s">
        <v>1587</v>
      </c>
      <c r="AK25" s="784" t="s">
        <v>2687</v>
      </c>
      <c r="AL25" s="784" t="s">
        <v>2688</v>
      </c>
      <c r="AM25" s="234" t="s">
        <v>2687</v>
      </c>
      <c r="AN25" s="103"/>
      <c r="AS25" s="1442" t="s">
        <v>3426</v>
      </c>
      <c r="BC25" s="815"/>
      <c r="BD25" s="815"/>
      <c r="BE25" s="815"/>
      <c r="BF25" s="816"/>
      <c r="BG25" s="815"/>
      <c r="BH25" s="815"/>
      <c r="BI25" s="815"/>
      <c r="BJ25" s="814"/>
      <c r="BK25" s="647" t="s">
        <v>3248</v>
      </c>
      <c r="BL25" s="1534" t="s">
        <v>889</v>
      </c>
      <c r="BM25" s="1534"/>
      <c r="BN25" s="1136" t="s">
        <v>1527</v>
      </c>
      <c r="BQ25" s="814"/>
      <c r="BR25" s="818"/>
      <c r="BS25" s="814"/>
      <c r="BT25" s="818"/>
      <c r="BV25" s="1176" t="s">
        <v>3344</v>
      </c>
      <c r="BW25" s="1127" t="s">
        <v>207</v>
      </c>
      <c r="BX25" s="1175">
        <v>40.35</v>
      </c>
      <c r="BY25" s="1175">
        <v>40.05</v>
      </c>
      <c r="BZ25" s="1177">
        <f t="shared" si="0"/>
        <v>40.35</v>
      </c>
      <c r="CA25" s="818"/>
      <c r="CB25" s="814"/>
      <c r="CC25" s="814"/>
      <c r="CD25" s="814"/>
      <c r="CF25" s="815"/>
      <c r="CG25" s="815"/>
      <c r="CH25" s="818"/>
      <c r="CI25" s="818"/>
      <c r="CJ25" s="818"/>
      <c r="CK25" s="818"/>
      <c r="CL25" s="818"/>
      <c r="CM25" s="818"/>
      <c r="CN25" s="818"/>
      <c r="CP25" s="815"/>
      <c r="CQ25" s="815"/>
      <c r="CR25" s="815"/>
      <c r="CS25" s="815"/>
      <c r="CT25" s="815"/>
      <c r="CU25" s="815"/>
      <c r="CV25" s="815"/>
      <c r="CW25" s="815"/>
      <c r="CX25" s="815"/>
      <c r="CZ25" s="1353" t="s">
        <v>3344</v>
      </c>
      <c r="DA25" s="1354" t="s">
        <v>1696</v>
      </c>
      <c r="DB25" s="1359" t="s">
        <v>3243</v>
      </c>
      <c r="DC25" s="1359" t="s">
        <v>3243</v>
      </c>
      <c r="DD25" s="1360" t="s">
        <v>3243</v>
      </c>
      <c r="DE25" s="213"/>
      <c r="DF25" s="818"/>
      <c r="DG25" s="818"/>
      <c r="DH25" s="818"/>
      <c r="DJ25" s="815"/>
      <c r="DK25" s="815"/>
      <c r="DL25" s="815"/>
      <c r="DM25" s="815"/>
      <c r="DN25" s="815"/>
      <c r="DO25" s="815"/>
      <c r="DP25" s="815"/>
      <c r="DQ25" s="815"/>
      <c r="DR25" s="815"/>
      <c r="EC25" s="628"/>
      <c r="EE25" s="1505" t="s">
        <v>3339</v>
      </c>
      <c r="EF25" s="1506" t="s">
        <v>1948</v>
      </c>
      <c r="EG25" s="1507"/>
      <c r="EH25" s="1508"/>
      <c r="EI25" s="1508"/>
      <c r="EJ25" s="1507"/>
      <c r="EK25" s="1508"/>
      <c r="EL25" s="1508"/>
      <c r="EM25" s="1507"/>
      <c r="EN25" s="1508"/>
      <c r="EO25" s="1508"/>
      <c r="EP25" s="1507">
        <v>25.01</v>
      </c>
      <c r="EQ25" s="1508">
        <v>11</v>
      </c>
      <c r="ER25" s="1508">
        <v>1</v>
      </c>
      <c r="ES25" s="1507"/>
      <c r="ET25" s="1508"/>
      <c r="EU25" s="1508"/>
      <c r="EV25" s="1509">
        <v>1</v>
      </c>
    </row>
    <row r="26" spans="1:152" ht="13.5" customHeight="1" thickBot="1">
      <c r="A26" s="409" t="s">
        <v>3345</v>
      </c>
      <c r="B26" s="410" t="s">
        <v>2178</v>
      </c>
      <c r="C26" s="620">
        <v>28.646</v>
      </c>
      <c r="D26" s="620">
        <v>26.798</v>
      </c>
      <c r="E26" s="636">
        <v>28.646</v>
      </c>
      <c r="F26" s="102"/>
      <c r="J26" s="102"/>
      <c r="K26" s="102"/>
      <c r="L26" s="304"/>
      <c r="Q26" s="682" t="s">
        <v>3248</v>
      </c>
      <c r="R26" s="683" t="s">
        <v>2079</v>
      </c>
      <c r="S26" s="683" t="s">
        <v>200</v>
      </c>
      <c r="T26" s="410"/>
      <c r="U26" s="684">
        <v>58</v>
      </c>
      <c r="V26" s="685">
        <v>19.056</v>
      </c>
      <c r="W26" s="685">
        <v>17.481</v>
      </c>
      <c r="X26" s="686">
        <v>17.481</v>
      </c>
      <c r="AB26" s="103"/>
      <c r="AF26" s="341"/>
      <c r="AG26" s="333"/>
      <c r="AH26" s="333"/>
      <c r="AI26" s="731" t="s">
        <v>3345</v>
      </c>
      <c r="AJ26" s="374" t="s">
        <v>200</v>
      </c>
      <c r="AK26" s="784" t="s">
        <v>2689</v>
      </c>
      <c r="AL26" s="784" t="s">
        <v>2690</v>
      </c>
      <c r="AM26" s="234" t="s">
        <v>2689</v>
      </c>
      <c r="AN26" s="103"/>
      <c r="AS26" s="1442" t="s">
        <v>3427</v>
      </c>
      <c r="BC26" s="815"/>
      <c r="BD26" s="815"/>
      <c r="BE26" s="815"/>
      <c r="BF26" s="816"/>
      <c r="BG26" s="815"/>
      <c r="BH26" s="815"/>
      <c r="BI26" s="815"/>
      <c r="BJ26" s="814"/>
      <c r="BK26" s="687" t="s">
        <v>3247</v>
      </c>
      <c r="BL26" s="1680" t="s">
        <v>1525</v>
      </c>
      <c r="BM26" s="1680"/>
      <c r="BN26" s="1137" t="s">
        <v>1528</v>
      </c>
      <c r="BQ26" s="814"/>
      <c r="BR26" s="818"/>
      <c r="BS26" s="814"/>
      <c r="BT26" s="818"/>
      <c r="BV26" s="1178" t="s">
        <v>3345</v>
      </c>
      <c r="BW26" s="1128" t="s">
        <v>1574</v>
      </c>
      <c r="BX26" s="1179">
        <v>21.01</v>
      </c>
      <c r="BY26" s="1179">
        <v>41.9</v>
      </c>
      <c r="BZ26" s="1180">
        <f t="shared" si="0"/>
        <v>41.9</v>
      </c>
      <c r="CA26" s="818"/>
      <c r="CB26" s="814"/>
      <c r="CC26" s="814"/>
      <c r="CD26" s="814"/>
      <c r="CF26" s="815"/>
      <c r="CG26" s="815"/>
      <c r="CH26" s="818"/>
      <c r="CI26" s="818"/>
      <c r="CJ26" s="818"/>
      <c r="CK26" s="818"/>
      <c r="CL26" s="818"/>
      <c r="CM26" s="818"/>
      <c r="CN26" s="818"/>
      <c r="CP26" s="815"/>
      <c r="CQ26" s="815"/>
      <c r="CR26" s="815"/>
      <c r="CS26" s="815"/>
      <c r="CT26" s="815"/>
      <c r="CU26" s="815"/>
      <c r="CV26" s="815"/>
      <c r="CW26" s="815"/>
      <c r="CX26" s="815"/>
      <c r="CZ26" s="212"/>
      <c r="DA26" s="212"/>
      <c r="DB26" s="1169"/>
      <c r="DC26" s="1169"/>
      <c r="DD26" s="1169"/>
      <c r="DE26" s="213"/>
      <c r="DF26" s="818"/>
      <c r="DG26" s="818"/>
      <c r="DH26" s="818"/>
      <c r="DJ26" s="815"/>
      <c r="DK26" s="815"/>
      <c r="DL26" s="815"/>
      <c r="DM26" s="815"/>
      <c r="DN26" s="815"/>
      <c r="DO26" s="815"/>
      <c r="DP26" s="815"/>
      <c r="DQ26" s="815"/>
      <c r="DR26" s="815"/>
      <c r="EC26" s="628"/>
      <c r="EE26" s="815"/>
      <c r="EF26" s="815"/>
      <c r="EG26" s="815"/>
      <c r="EH26" s="815"/>
      <c r="EI26" s="815"/>
      <c r="EJ26" s="815"/>
      <c r="EK26" s="815"/>
      <c r="EL26" s="815"/>
      <c r="EM26" s="815"/>
      <c r="EN26" s="815"/>
      <c r="EO26" s="815"/>
      <c r="EP26" s="815"/>
      <c r="EQ26" s="815"/>
      <c r="ER26" s="815"/>
      <c r="ES26" s="815"/>
      <c r="ET26" s="815"/>
      <c r="EU26" s="815"/>
      <c r="EV26" s="815"/>
    </row>
    <row r="27" spans="1:152" ht="13.5" customHeight="1">
      <c r="A27" s="409" t="s">
        <v>3340</v>
      </c>
      <c r="B27" s="410" t="s">
        <v>2172</v>
      </c>
      <c r="C27" s="620">
        <v>31.473</v>
      </c>
      <c r="D27" s="620">
        <v>17.298</v>
      </c>
      <c r="E27" s="636">
        <v>31.473</v>
      </c>
      <c r="F27" s="102"/>
      <c r="J27" s="102"/>
      <c r="K27" s="102"/>
      <c r="L27" s="304"/>
      <c r="Q27" s="682" t="s">
        <v>3247</v>
      </c>
      <c r="R27" s="683" t="s">
        <v>2084</v>
      </c>
      <c r="S27" s="683" t="s">
        <v>200</v>
      </c>
      <c r="T27" s="410"/>
      <c r="U27" s="684">
        <v>49</v>
      </c>
      <c r="V27" s="685">
        <v>19.189</v>
      </c>
      <c r="W27" s="685">
        <v>17.752</v>
      </c>
      <c r="X27" s="686">
        <v>17.752</v>
      </c>
      <c r="AB27" s="103"/>
      <c r="AC27" s="628"/>
      <c r="AD27" s="628"/>
      <c r="AE27" s="710"/>
      <c r="AF27" s="341"/>
      <c r="AG27" s="333"/>
      <c r="AH27" s="333"/>
      <c r="AI27" s="731" t="s">
        <v>3340</v>
      </c>
      <c r="AJ27" s="374" t="s">
        <v>1583</v>
      </c>
      <c r="AK27" s="784" t="s">
        <v>2691</v>
      </c>
      <c r="AL27" s="784" t="s">
        <v>2692</v>
      </c>
      <c r="AM27" s="234" t="s">
        <v>2692</v>
      </c>
      <c r="AN27" s="103"/>
      <c r="BC27" s="815"/>
      <c r="BD27" s="815"/>
      <c r="BE27" s="1512"/>
      <c r="BF27" s="816"/>
      <c r="BG27" s="815"/>
      <c r="BH27" s="815"/>
      <c r="BI27" s="815"/>
      <c r="BJ27" s="814"/>
      <c r="BK27" s="815"/>
      <c r="BL27" s="815"/>
      <c r="BM27" s="815"/>
      <c r="BN27" s="815"/>
      <c r="BQ27" s="814"/>
      <c r="BR27" s="818"/>
      <c r="BS27" s="814"/>
      <c r="BT27" s="818"/>
      <c r="BV27" s="815"/>
      <c r="BW27" s="815"/>
      <c r="BX27" s="814"/>
      <c r="BY27" s="814"/>
      <c r="BZ27" s="814"/>
      <c r="CA27" s="818"/>
      <c r="CB27" s="814"/>
      <c r="CC27" s="814"/>
      <c r="CD27" s="814"/>
      <c r="CF27" s="815"/>
      <c r="CG27" s="815"/>
      <c r="CH27" s="818"/>
      <c r="CI27" s="818"/>
      <c r="CJ27" s="818"/>
      <c r="CK27" s="818"/>
      <c r="CL27" s="818"/>
      <c r="CM27" s="818"/>
      <c r="CN27" s="818"/>
      <c r="CP27" s="815"/>
      <c r="CQ27" s="815"/>
      <c r="CR27" s="815"/>
      <c r="CS27" s="815"/>
      <c r="CT27" s="815"/>
      <c r="CU27" s="815"/>
      <c r="CV27" s="815"/>
      <c r="CW27" s="815"/>
      <c r="CX27" s="815"/>
      <c r="CZ27" s="1442" t="s">
        <v>3426</v>
      </c>
      <c r="DA27" s="212"/>
      <c r="DB27" s="1169"/>
      <c r="DC27" s="1169"/>
      <c r="DD27" s="1169"/>
      <c r="DE27" s="213"/>
      <c r="DF27" s="818"/>
      <c r="DG27" s="818"/>
      <c r="DH27" s="818"/>
      <c r="DJ27" s="815"/>
      <c r="DK27" s="815"/>
      <c r="DL27" s="815"/>
      <c r="DM27" s="815"/>
      <c r="DN27" s="815"/>
      <c r="DO27" s="815"/>
      <c r="DP27" s="815"/>
      <c r="DQ27" s="815"/>
      <c r="DR27" s="815"/>
      <c r="EC27" s="628"/>
      <c r="EE27" s="119" t="s">
        <v>3428</v>
      </c>
      <c r="EF27" s="815"/>
      <c r="EG27" s="815"/>
      <c r="EH27" s="815"/>
      <c r="EI27" s="815"/>
      <c r="EJ27" s="815"/>
      <c r="EK27" s="815"/>
      <c r="EL27" s="815"/>
      <c r="EM27" s="815"/>
      <c r="EN27" s="815"/>
      <c r="EO27" s="815"/>
      <c r="EP27" s="815"/>
      <c r="EQ27" s="815"/>
      <c r="ER27" s="815"/>
      <c r="ES27" s="815"/>
      <c r="ET27" s="815"/>
      <c r="EU27" s="815"/>
      <c r="EV27" s="815"/>
    </row>
    <row r="28" spans="1:152" ht="13.5" customHeight="1">
      <c r="A28" s="409" t="s">
        <v>3341</v>
      </c>
      <c r="B28" s="410" t="s">
        <v>194</v>
      </c>
      <c r="C28" s="620">
        <v>34.952</v>
      </c>
      <c r="D28" s="620">
        <v>31.878</v>
      </c>
      <c r="E28" s="636">
        <v>34.952</v>
      </c>
      <c r="F28" s="102"/>
      <c r="J28" s="102"/>
      <c r="K28" s="102"/>
      <c r="L28" s="304"/>
      <c r="Q28" s="682" t="s">
        <v>3245</v>
      </c>
      <c r="R28" s="683" t="s">
        <v>2082</v>
      </c>
      <c r="S28" s="683" t="s">
        <v>198</v>
      </c>
      <c r="T28" s="410"/>
      <c r="U28" s="684">
        <v>39</v>
      </c>
      <c r="V28" s="685">
        <v>18.941</v>
      </c>
      <c r="W28" s="685">
        <v>18.066</v>
      </c>
      <c r="X28" s="686">
        <v>18.066</v>
      </c>
      <c r="AB28" s="103"/>
      <c r="AC28" s="628"/>
      <c r="AD28" s="628"/>
      <c r="AE28" s="710"/>
      <c r="AF28" s="341"/>
      <c r="AG28" s="333"/>
      <c r="AH28" s="333"/>
      <c r="AI28" s="731" t="s">
        <v>3341</v>
      </c>
      <c r="AJ28" s="374" t="s">
        <v>1941</v>
      </c>
      <c r="AK28" s="784" t="s">
        <v>2693</v>
      </c>
      <c r="AL28" s="784" t="s">
        <v>2694</v>
      </c>
      <c r="AM28" s="234" t="s">
        <v>2694</v>
      </c>
      <c r="AN28" s="103"/>
      <c r="BC28" s="357" t="s">
        <v>3424</v>
      </c>
      <c r="BD28" s="815"/>
      <c r="BE28" s="815"/>
      <c r="BF28" s="816"/>
      <c r="BG28" s="815"/>
      <c r="BH28" s="815"/>
      <c r="BI28" s="815"/>
      <c r="BJ28" s="814"/>
      <c r="BK28" s="1512"/>
      <c r="BL28" s="815"/>
      <c r="BM28" s="815"/>
      <c r="BN28" s="815"/>
      <c r="BQ28" s="814"/>
      <c r="BR28" s="818"/>
      <c r="BS28" s="814"/>
      <c r="BT28" s="818"/>
      <c r="BV28" s="1442" t="s">
        <v>3427</v>
      </c>
      <c r="BW28" s="815"/>
      <c r="BX28" s="814"/>
      <c r="BY28" s="814"/>
      <c r="BZ28" s="814"/>
      <c r="CA28" s="818"/>
      <c r="CB28" s="814"/>
      <c r="CC28" s="814"/>
      <c r="CD28" s="814"/>
      <c r="CF28" s="815"/>
      <c r="CG28" s="815"/>
      <c r="CH28" s="818"/>
      <c r="CI28" s="818"/>
      <c r="CJ28" s="818"/>
      <c r="CK28" s="818"/>
      <c r="CL28" s="818"/>
      <c r="CM28" s="818"/>
      <c r="CN28" s="818"/>
      <c r="CP28" s="815"/>
      <c r="CQ28" s="815"/>
      <c r="CR28" s="815"/>
      <c r="CS28" s="815"/>
      <c r="CT28" s="815"/>
      <c r="CU28" s="815"/>
      <c r="CV28" s="815"/>
      <c r="CW28" s="815"/>
      <c r="CX28" s="815"/>
      <c r="CZ28" s="212"/>
      <c r="DA28" s="212"/>
      <c r="DB28" s="1169"/>
      <c r="DC28" s="1169"/>
      <c r="DD28" s="1169"/>
      <c r="DE28" s="213"/>
      <c r="DF28" s="818"/>
      <c r="DG28" s="818"/>
      <c r="DH28" s="818"/>
      <c r="DJ28" s="815"/>
      <c r="DK28" s="815"/>
      <c r="DL28" s="815"/>
      <c r="DM28" s="815"/>
      <c r="DN28" s="815"/>
      <c r="DO28" s="815"/>
      <c r="DP28" s="815"/>
      <c r="DQ28" s="815"/>
      <c r="DR28" s="815"/>
      <c r="EC28" s="628"/>
      <c r="EE28" s="815"/>
      <c r="EF28" s="815"/>
      <c r="EG28" s="815"/>
      <c r="EH28" s="815"/>
      <c r="EI28" s="815"/>
      <c r="EJ28" s="815"/>
      <c r="EK28" s="815"/>
      <c r="EL28" s="815"/>
      <c r="EM28" s="815"/>
      <c r="EN28" s="815"/>
      <c r="EO28" s="815"/>
      <c r="EP28" s="815"/>
      <c r="EQ28" s="815"/>
      <c r="ER28" s="815"/>
      <c r="ES28" s="815"/>
      <c r="ET28" s="815"/>
      <c r="EU28" s="815"/>
      <c r="EV28" s="815"/>
    </row>
    <row r="29" spans="1:152" ht="13.5" customHeight="1">
      <c r="A29" s="409" t="s">
        <v>3346</v>
      </c>
      <c r="B29" s="410" t="s">
        <v>2179</v>
      </c>
      <c r="C29" s="620" t="s">
        <v>3243</v>
      </c>
      <c r="D29" s="620">
        <v>16.128</v>
      </c>
      <c r="E29" s="636" t="s">
        <v>3243</v>
      </c>
      <c r="F29" s="136"/>
      <c r="J29" s="136"/>
      <c r="K29" s="136"/>
      <c r="L29" s="304"/>
      <c r="N29" s="136"/>
      <c r="O29" s="359"/>
      <c r="Q29" s="682" t="s">
        <v>3253</v>
      </c>
      <c r="R29" s="683" t="s">
        <v>2080</v>
      </c>
      <c r="S29" s="683" t="s">
        <v>200</v>
      </c>
      <c r="T29" s="410"/>
      <c r="U29" s="684">
        <v>40</v>
      </c>
      <c r="V29" s="685">
        <v>18.796</v>
      </c>
      <c r="W29" s="685">
        <v>18.115</v>
      </c>
      <c r="X29" s="686">
        <v>18.115</v>
      </c>
      <c r="AB29" s="102"/>
      <c r="AC29" s="628"/>
      <c r="AD29" s="628"/>
      <c r="AE29" s="710"/>
      <c r="AF29" s="102"/>
      <c r="AH29" s="103"/>
      <c r="AI29" s="731" t="s">
        <v>3346</v>
      </c>
      <c r="AJ29" s="374" t="s">
        <v>2176</v>
      </c>
      <c r="AK29" s="375" t="s">
        <v>3243</v>
      </c>
      <c r="AL29" s="375" t="s">
        <v>3243</v>
      </c>
      <c r="AM29" s="376" t="s">
        <v>3243</v>
      </c>
      <c r="AN29" s="359"/>
      <c r="BC29" s="815"/>
      <c r="BD29" s="815"/>
      <c r="BE29" s="815"/>
      <c r="BF29" s="816"/>
      <c r="BG29" s="815"/>
      <c r="BH29" s="815"/>
      <c r="BI29" s="815"/>
      <c r="BJ29" s="814"/>
      <c r="BK29" s="1512"/>
      <c r="BL29" s="815"/>
      <c r="BM29" s="815"/>
      <c r="BN29" s="815"/>
      <c r="BQ29" s="814"/>
      <c r="BR29" s="818"/>
      <c r="BS29" s="814"/>
      <c r="BT29" s="818"/>
      <c r="BV29" s="815"/>
      <c r="BW29" s="815"/>
      <c r="BX29" s="814"/>
      <c r="BY29" s="814"/>
      <c r="BZ29" s="814"/>
      <c r="CA29" s="818"/>
      <c r="CB29" s="814"/>
      <c r="CC29" s="814"/>
      <c r="CD29" s="814"/>
      <c r="CF29" s="815"/>
      <c r="CG29" s="815"/>
      <c r="CH29" s="818"/>
      <c r="CI29" s="818"/>
      <c r="CJ29" s="818"/>
      <c r="CK29" s="818"/>
      <c r="CL29" s="818"/>
      <c r="CM29" s="818"/>
      <c r="CN29" s="818"/>
      <c r="CP29" s="815"/>
      <c r="CQ29" s="815"/>
      <c r="CR29" s="815"/>
      <c r="CS29" s="815"/>
      <c r="CT29" s="815"/>
      <c r="CU29" s="815"/>
      <c r="CV29" s="815"/>
      <c r="CW29" s="815"/>
      <c r="CX29" s="815"/>
      <c r="CZ29" s="212"/>
      <c r="DA29" s="815"/>
      <c r="DB29" s="815"/>
      <c r="DC29" s="815"/>
      <c r="DD29" s="815"/>
      <c r="DE29" s="213"/>
      <c r="DF29" s="818"/>
      <c r="DG29" s="818"/>
      <c r="DH29" s="818"/>
      <c r="DJ29" s="815"/>
      <c r="DK29" s="815"/>
      <c r="DL29" s="815"/>
      <c r="DM29" s="815"/>
      <c r="DN29" s="815"/>
      <c r="DO29" s="815"/>
      <c r="DP29" s="815"/>
      <c r="DQ29" s="815"/>
      <c r="DR29" s="815"/>
      <c r="EC29" s="628"/>
      <c r="EE29" s="815"/>
      <c r="EF29" s="815"/>
      <c r="EG29" s="815"/>
      <c r="EH29" s="815"/>
      <c r="EI29" s="815"/>
      <c r="EJ29" s="815"/>
      <c r="EK29" s="815"/>
      <c r="EL29" s="815"/>
      <c r="EM29" s="815"/>
      <c r="EN29" s="815"/>
      <c r="EO29" s="815"/>
      <c r="EP29" s="815"/>
      <c r="EQ29" s="815"/>
      <c r="ER29" s="815"/>
      <c r="ES29" s="815"/>
      <c r="ET29" s="815"/>
      <c r="EU29" s="815"/>
      <c r="EV29" s="815"/>
    </row>
    <row r="30" spans="1:152" ht="13.5" customHeight="1">
      <c r="A30" s="409" t="s">
        <v>3349</v>
      </c>
      <c r="B30" s="410" t="s">
        <v>1593</v>
      </c>
      <c r="C30" s="620" t="s">
        <v>3243</v>
      </c>
      <c r="D30" s="620" t="s">
        <v>3243</v>
      </c>
      <c r="E30" s="636" t="s">
        <v>3243</v>
      </c>
      <c r="F30" s="136"/>
      <c r="J30" s="136"/>
      <c r="K30" s="136"/>
      <c r="L30" s="304"/>
      <c r="N30" s="136"/>
      <c r="O30" s="359"/>
      <c r="Q30" s="682" t="s">
        <v>3250</v>
      </c>
      <c r="R30" s="683" t="s">
        <v>2120</v>
      </c>
      <c r="S30" s="683" t="s">
        <v>200</v>
      </c>
      <c r="T30" s="410"/>
      <c r="U30" s="684">
        <v>31</v>
      </c>
      <c r="V30" s="685">
        <v>19.568</v>
      </c>
      <c r="W30" s="685">
        <v>18.294</v>
      </c>
      <c r="X30" s="686">
        <v>18.294</v>
      </c>
      <c r="AB30" s="102"/>
      <c r="AC30" s="628"/>
      <c r="AD30" s="628"/>
      <c r="AE30" s="710"/>
      <c r="AF30" s="102"/>
      <c r="AH30" s="103"/>
      <c r="AI30" s="731" t="s">
        <v>3349</v>
      </c>
      <c r="AJ30" s="374" t="s">
        <v>2311</v>
      </c>
      <c r="AK30" s="375" t="s">
        <v>3243</v>
      </c>
      <c r="AL30" s="375" t="s">
        <v>3243</v>
      </c>
      <c r="AM30" s="376" t="s">
        <v>3243</v>
      </c>
      <c r="AN30" s="359"/>
      <c r="BC30" s="815"/>
      <c r="BD30" s="815"/>
      <c r="BE30" s="815"/>
      <c r="BF30" s="816"/>
      <c r="BG30" s="815"/>
      <c r="BH30" s="815"/>
      <c r="BI30" s="815"/>
      <c r="BJ30" s="814"/>
      <c r="BK30" s="1512"/>
      <c r="BL30" s="814"/>
      <c r="BM30" s="815"/>
      <c r="BN30" s="815"/>
      <c r="BQ30" s="814"/>
      <c r="BR30" s="818"/>
      <c r="BS30" s="814"/>
      <c r="BT30" s="818"/>
      <c r="BV30" s="815"/>
      <c r="BW30" s="815"/>
      <c r="BX30" s="814"/>
      <c r="BY30" s="814"/>
      <c r="BZ30" s="814"/>
      <c r="CA30" s="818"/>
      <c r="CB30" s="814"/>
      <c r="CC30" s="814"/>
      <c r="CD30" s="814"/>
      <c r="CF30" s="815"/>
      <c r="CG30" s="815"/>
      <c r="CH30" s="818"/>
      <c r="CI30" s="818"/>
      <c r="CJ30" s="818"/>
      <c r="CK30" s="818"/>
      <c r="CL30" s="818"/>
      <c r="CM30" s="818"/>
      <c r="CN30" s="818"/>
      <c r="CP30" s="815"/>
      <c r="CQ30" s="815"/>
      <c r="CR30" s="815"/>
      <c r="CS30" s="815"/>
      <c r="CT30" s="815"/>
      <c r="CU30" s="815"/>
      <c r="CV30" s="815"/>
      <c r="CW30" s="815"/>
      <c r="CX30" s="815"/>
      <c r="CZ30" s="215"/>
      <c r="DA30" s="215"/>
      <c r="DF30" s="818"/>
      <c r="DG30" s="818"/>
      <c r="DH30" s="818"/>
      <c r="DJ30" s="815"/>
      <c r="DK30" s="815"/>
      <c r="DL30" s="815"/>
      <c r="DM30" s="815"/>
      <c r="DN30" s="815"/>
      <c r="DO30" s="815"/>
      <c r="DP30" s="815"/>
      <c r="DQ30" s="815"/>
      <c r="DR30" s="815"/>
      <c r="EA30" s="628"/>
      <c r="EB30" s="628"/>
      <c r="EC30" s="628"/>
      <c r="EE30" s="815"/>
      <c r="EF30" s="815"/>
      <c r="EG30" s="815"/>
      <c r="EH30" s="815"/>
      <c r="EI30" s="815"/>
      <c r="EJ30" s="815"/>
      <c r="EK30" s="815"/>
      <c r="EL30" s="815"/>
      <c r="EM30" s="815"/>
      <c r="EN30" s="815"/>
      <c r="EO30" s="815"/>
      <c r="EP30" s="815"/>
      <c r="EQ30" s="815"/>
      <c r="ER30" s="815"/>
      <c r="ES30" s="815"/>
      <c r="ET30" s="815"/>
      <c r="EU30" s="815"/>
      <c r="EV30" s="815"/>
    </row>
    <row r="31" spans="1:152" ht="13.5" customHeight="1">
      <c r="A31" s="409" t="s">
        <v>3327</v>
      </c>
      <c r="B31" s="410" t="s">
        <v>200</v>
      </c>
      <c r="C31" s="620" t="s">
        <v>3243</v>
      </c>
      <c r="D31" s="620" t="s">
        <v>3243</v>
      </c>
      <c r="E31" s="636" t="s">
        <v>3243</v>
      </c>
      <c r="F31" s="136"/>
      <c r="J31" s="136"/>
      <c r="K31" s="136"/>
      <c r="L31" s="304"/>
      <c r="N31" s="136"/>
      <c r="O31" s="359"/>
      <c r="Q31" s="682" t="s">
        <v>3254</v>
      </c>
      <c r="R31" s="683" t="s">
        <v>2087</v>
      </c>
      <c r="S31" s="683" t="s">
        <v>198</v>
      </c>
      <c r="T31" s="410"/>
      <c r="U31" s="684">
        <v>48</v>
      </c>
      <c r="V31" s="685">
        <v>19.204</v>
      </c>
      <c r="W31" s="685">
        <v>18.46</v>
      </c>
      <c r="X31" s="686">
        <v>18.46</v>
      </c>
      <c r="AB31" s="102"/>
      <c r="AC31" s="628"/>
      <c r="AD31" s="103"/>
      <c r="AE31" s="103"/>
      <c r="AF31" s="102"/>
      <c r="AH31" s="103"/>
      <c r="AI31" s="731" t="s">
        <v>3327</v>
      </c>
      <c r="AJ31" s="374" t="s">
        <v>1683</v>
      </c>
      <c r="AK31" s="375" t="s">
        <v>3243</v>
      </c>
      <c r="AL31" s="375" t="s">
        <v>3243</v>
      </c>
      <c r="AM31" s="376" t="s">
        <v>3243</v>
      </c>
      <c r="AN31" s="359"/>
      <c r="BC31" s="815"/>
      <c r="BD31" s="815"/>
      <c r="BE31" s="815"/>
      <c r="BF31" s="816"/>
      <c r="BG31" s="815"/>
      <c r="BH31" s="815"/>
      <c r="BI31" s="815"/>
      <c r="BJ31" s="814"/>
      <c r="BK31" s="1512"/>
      <c r="BL31" s="814"/>
      <c r="BM31" s="815"/>
      <c r="BN31" s="815"/>
      <c r="BQ31" s="814"/>
      <c r="BR31" s="818"/>
      <c r="BS31" s="814"/>
      <c r="BT31" s="818"/>
      <c r="BV31" s="815"/>
      <c r="BW31" s="815"/>
      <c r="BX31" s="814"/>
      <c r="BY31" s="814"/>
      <c r="BZ31" s="814"/>
      <c r="CA31" s="818"/>
      <c r="CB31" s="814"/>
      <c r="CC31" s="814"/>
      <c r="CD31" s="814"/>
      <c r="CF31" s="815"/>
      <c r="CG31" s="815"/>
      <c r="CH31" s="818"/>
      <c r="CI31" s="818"/>
      <c r="CJ31" s="818"/>
      <c r="CK31" s="818"/>
      <c r="CL31" s="818"/>
      <c r="CM31" s="818"/>
      <c r="CN31" s="818"/>
      <c r="CP31" s="815"/>
      <c r="CQ31" s="815"/>
      <c r="CR31" s="815"/>
      <c r="CS31" s="815"/>
      <c r="CT31" s="815"/>
      <c r="CU31" s="815"/>
      <c r="CV31" s="815"/>
      <c r="CW31" s="815"/>
      <c r="CX31" s="815"/>
      <c r="CZ31" s="212"/>
      <c r="DA31" s="212"/>
      <c r="DB31" s="1169"/>
      <c r="DC31" s="1169"/>
      <c r="DD31" s="1169"/>
      <c r="DE31" s="213"/>
      <c r="DF31" s="818"/>
      <c r="DG31" s="818"/>
      <c r="DH31" s="818"/>
      <c r="DJ31" s="815"/>
      <c r="DK31" s="815"/>
      <c r="DL31" s="815"/>
      <c r="DM31" s="815"/>
      <c r="DN31" s="815"/>
      <c r="DO31" s="815"/>
      <c r="DP31" s="815"/>
      <c r="DQ31" s="815"/>
      <c r="DR31" s="815"/>
      <c r="EA31" s="628"/>
      <c r="EB31" s="628"/>
      <c r="EC31" s="628"/>
      <c r="EE31" s="815"/>
      <c r="EF31" s="815"/>
      <c r="EG31" s="815"/>
      <c r="EH31" s="815"/>
      <c r="EI31" s="815"/>
      <c r="EJ31" s="815"/>
      <c r="EK31" s="815"/>
      <c r="EL31" s="815"/>
      <c r="EM31" s="815"/>
      <c r="EN31" s="815"/>
      <c r="EO31" s="815"/>
      <c r="EP31" s="815"/>
      <c r="EQ31" s="815"/>
      <c r="ER31" s="815"/>
      <c r="ES31" s="815"/>
      <c r="ET31" s="815"/>
      <c r="EU31" s="815"/>
      <c r="EV31" s="815"/>
    </row>
    <row r="32" spans="1:152" ht="13.5" customHeight="1" thickBot="1">
      <c r="A32" s="488" t="s">
        <v>3350</v>
      </c>
      <c r="B32" s="531" t="s">
        <v>1586</v>
      </c>
      <c r="C32" s="623" t="s">
        <v>3243</v>
      </c>
      <c r="D32" s="623" t="s">
        <v>3243</v>
      </c>
      <c r="E32" s="655" t="s">
        <v>3243</v>
      </c>
      <c r="F32" s="136"/>
      <c r="J32" s="136"/>
      <c r="K32" s="136"/>
      <c r="L32" s="304"/>
      <c r="N32" s="136"/>
      <c r="O32" s="359"/>
      <c r="Q32" s="682" t="s">
        <v>3251</v>
      </c>
      <c r="R32" s="683" t="s">
        <v>2088</v>
      </c>
      <c r="S32" s="683" t="s">
        <v>218</v>
      </c>
      <c r="T32" s="410"/>
      <c r="U32" s="684">
        <v>6</v>
      </c>
      <c r="V32" s="685">
        <v>19.501</v>
      </c>
      <c r="W32" s="685">
        <v>19.048</v>
      </c>
      <c r="X32" s="686">
        <v>19.048</v>
      </c>
      <c r="AB32" s="102"/>
      <c r="AC32" s="628"/>
      <c r="AD32" s="103"/>
      <c r="AE32" s="103"/>
      <c r="AF32" s="102"/>
      <c r="AH32" s="103"/>
      <c r="AI32" s="731" t="s">
        <v>3350</v>
      </c>
      <c r="AJ32" s="374" t="s">
        <v>1692</v>
      </c>
      <c r="AK32" s="375" t="s">
        <v>3243</v>
      </c>
      <c r="AL32" s="375" t="s">
        <v>3243</v>
      </c>
      <c r="AM32" s="376" t="s">
        <v>3243</v>
      </c>
      <c r="AN32" s="359"/>
      <c r="BC32" s="815"/>
      <c r="BD32" s="815"/>
      <c r="BE32" s="815"/>
      <c r="BF32" s="816"/>
      <c r="BG32" s="815"/>
      <c r="BH32" s="815"/>
      <c r="BI32" s="815"/>
      <c r="BJ32" s="814"/>
      <c r="BK32" s="1512"/>
      <c r="BL32" s="814"/>
      <c r="BM32" s="815"/>
      <c r="BN32" s="815"/>
      <c r="BQ32" s="814"/>
      <c r="BR32" s="818"/>
      <c r="BS32" s="814"/>
      <c r="BT32" s="818"/>
      <c r="BV32" s="815"/>
      <c r="BW32" s="815"/>
      <c r="BX32" s="814"/>
      <c r="BY32" s="814"/>
      <c r="BZ32" s="814"/>
      <c r="CA32" s="818"/>
      <c r="CB32" s="814"/>
      <c r="CC32" s="814"/>
      <c r="CD32" s="814"/>
      <c r="CF32" s="815"/>
      <c r="CG32" s="815"/>
      <c r="CH32" s="818"/>
      <c r="CI32" s="818"/>
      <c r="CJ32" s="818"/>
      <c r="CK32" s="818"/>
      <c r="CL32" s="818"/>
      <c r="CM32" s="818"/>
      <c r="CN32" s="818"/>
      <c r="CP32" s="815"/>
      <c r="CQ32" s="815"/>
      <c r="CR32" s="815"/>
      <c r="CS32" s="815"/>
      <c r="CT32" s="815"/>
      <c r="CU32" s="815"/>
      <c r="CV32" s="815"/>
      <c r="CW32" s="815"/>
      <c r="CX32" s="815"/>
      <c r="CZ32" s="212"/>
      <c r="DA32" s="212"/>
      <c r="DB32" s="1169"/>
      <c r="DC32" s="1169"/>
      <c r="DD32" s="1169"/>
      <c r="DE32" s="213"/>
      <c r="DF32" s="818"/>
      <c r="DG32" s="818"/>
      <c r="DH32" s="818"/>
      <c r="DJ32" s="815"/>
      <c r="DK32" s="815"/>
      <c r="DL32" s="815"/>
      <c r="DM32" s="815"/>
      <c r="DN32" s="815"/>
      <c r="DO32" s="815"/>
      <c r="DP32" s="815"/>
      <c r="DQ32" s="815"/>
      <c r="DR32" s="815"/>
      <c r="EA32" s="628"/>
      <c r="EB32" s="628"/>
      <c r="EC32" s="628"/>
      <c r="EE32" s="815"/>
      <c r="EF32" s="815"/>
      <c r="EG32" s="815"/>
      <c r="EH32" s="815"/>
      <c r="EI32" s="815"/>
      <c r="EJ32" s="815"/>
      <c r="EK32" s="815"/>
      <c r="EL32" s="815"/>
      <c r="EM32" s="815"/>
      <c r="EN32" s="815"/>
      <c r="EO32" s="815"/>
      <c r="EP32" s="815"/>
      <c r="EQ32" s="815"/>
      <c r="ER32" s="815"/>
      <c r="ES32" s="815"/>
      <c r="ET32" s="815"/>
      <c r="EU32" s="815"/>
      <c r="EV32" s="815"/>
    </row>
    <row r="33" spans="1:152" ht="13.5" customHeight="1">
      <c r="A33" s="136"/>
      <c r="F33" s="136"/>
      <c r="J33" s="136"/>
      <c r="K33" s="136"/>
      <c r="L33" s="304"/>
      <c r="N33" s="136"/>
      <c r="O33" s="359"/>
      <c r="Q33" s="682" t="s">
        <v>3255</v>
      </c>
      <c r="R33" s="683" t="s">
        <v>2081</v>
      </c>
      <c r="S33" s="683" t="s">
        <v>200</v>
      </c>
      <c r="T33" s="410"/>
      <c r="U33" s="684">
        <v>22</v>
      </c>
      <c r="V33" s="685">
        <v>22.958</v>
      </c>
      <c r="W33" s="685">
        <v>19.355</v>
      </c>
      <c r="X33" s="686">
        <v>19.355</v>
      </c>
      <c r="AB33" s="102"/>
      <c r="AC33" s="628"/>
      <c r="AD33" s="103"/>
      <c r="AE33" s="103"/>
      <c r="AF33" s="102"/>
      <c r="AH33" s="103"/>
      <c r="AI33" s="731" t="s">
        <v>3351</v>
      </c>
      <c r="AJ33" s="374" t="s">
        <v>1694</v>
      </c>
      <c r="AK33" s="375" t="s">
        <v>3243</v>
      </c>
      <c r="AL33" s="375" t="s">
        <v>3243</v>
      </c>
      <c r="AM33" s="376" t="s">
        <v>3243</v>
      </c>
      <c r="AN33" s="359"/>
      <c r="BC33" s="815"/>
      <c r="BD33" s="815"/>
      <c r="BE33" s="815"/>
      <c r="BF33" s="816"/>
      <c r="BG33" s="815"/>
      <c r="BH33" s="815"/>
      <c r="BI33" s="815"/>
      <c r="BJ33" s="814"/>
      <c r="BK33" s="1512"/>
      <c r="BL33" s="814"/>
      <c r="BM33" s="815"/>
      <c r="BN33" s="815"/>
      <c r="BQ33" s="814"/>
      <c r="BR33" s="818"/>
      <c r="BS33" s="814"/>
      <c r="BT33" s="818"/>
      <c r="BV33" s="815"/>
      <c r="BW33" s="815"/>
      <c r="BX33" s="814"/>
      <c r="BY33" s="814"/>
      <c r="BZ33" s="814"/>
      <c r="CA33" s="818"/>
      <c r="CB33" s="814"/>
      <c r="CC33" s="814"/>
      <c r="CD33" s="814"/>
      <c r="CF33" s="815"/>
      <c r="CG33" s="815"/>
      <c r="CH33" s="818"/>
      <c r="CI33" s="818"/>
      <c r="CJ33" s="818"/>
      <c r="CK33" s="818"/>
      <c r="CL33" s="818"/>
      <c r="CM33" s="818"/>
      <c r="CN33" s="818"/>
      <c r="CP33" s="815"/>
      <c r="CQ33" s="815"/>
      <c r="CR33" s="815"/>
      <c r="CS33" s="815"/>
      <c r="CT33" s="815"/>
      <c r="CU33" s="815"/>
      <c r="CV33" s="815"/>
      <c r="CW33" s="815"/>
      <c r="CX33" s="815"/>
      <c r="CZ33" s="212"/>
      <c r="DA33" s="815"/>
      <c r="DB33" s="818"/>
      <c r="DC33" s="818"/>
      <c r="DD33" s="818"/>
      <c r="DE33" s="815"/>
      <c r="DF33" s="818"/>
      <c r="DG33" s="818"/>
      <c r="DH33" s="818"/>
      <c r="DJ33" s="815"/>
      <c r="DK33" s="815"/>
      <c r="DL33" s="815"/>
      <c r="DM33" s="815"/>
      <c r="DN33" s="815"/>
      <c r="DO33" s="815"/>
      <c r="DP33" s="815"/>
      <c r="DQ33" s="815"/>
      <c r="DR33" s="815"/>
      <c r="EA33" s="628"/>
      <c r="EB33" s="628"/>
      <c r="EC33" s="628"/>
      <c r="EE33" s="815"/>
      <c r="EF33" s="815"/>
      <c r="EG33" s="815"/>
      <c r="EH33" s="815"/>
      <c r="EI33" s="815"/>
      <c r="EJ33" s="815"/>
      <c r="EK33" s="815"/>
      <c r="EL33" s="815"/>
      <c r="EM33" s="815"/>
      <c r="EN33" s="815"/>
      <c r="EO33" s="815"/>
      <c r="EP33" s="815"/>
      <c r="EQ33" s="815"/>
      <c r="ER33" s="815"/>
      <c r="ES33" s="815"/>
      <c r="ET33" s="815"/>
      <c r="EU33" s="815"/>
      <c r="EV33" s="815"/>
    </row>
    <row r="34" spans="1:152" ht="13.5" customHeight="1">
      <c r="A34" s="103" t="s">
        <v>3422</v>
      </c>
      <c r="O34" s="359"/>
      <c r="P34" s="103"/>
      <c r="Q34" s="682" t="s">
        <v>3249</v>
      </c>
      <c r="R34" s="683" t="s">
        <v>2092</v>
      </c>
      <c r="S34" s="683" t="s">
        <v>198</v>
      </c>
      <c r="T34" s="410"/>
      <c r="U34" s="684">
        <v>21</v>
      </c>
      <c r="V34" s="685" t="s">
        <v>3243</v>
      </c>
      <c r="W34" s="685">
        <v>19.382</v>
      </c>
      <c r="X34" s="686">
        <v>19.382</v>
      </c>
      <c r="AC34" s="628"/>
      <c r="AD34" s="103"/>
      <c r="AE34" s="103"/>
      <c r="AG34" s="341"/>
      <c r="AH34" s="341"/>
      <c r="AI34" s="731" t="s">
        <v>3352</v>
      </c>
      <c r="AJ34" s="374" t="s">
        <v>1592</v>
      </c>
      <c r="AK34" s="375" t="s">
        <v>3243</v>
      </c>
      <c r="AL34" s="375">
        <v>15.201</v>
      </c>
      <c r="AM34" s="376" t="s">
        <v>3243</v>
      </c>
      <c r="AN34" s="103"/>
      <c r="BC34" s="815"/>
      <c r="BD34" s="815"/>
      <c r="BE34" s="815"/>
      <c r="BF34" s="816"/>
      <c r="BG34" s="815"/>
      <c r="BH34" s="815"/>
      <c r="BI34" s="815"/>
      <c r="BJ34" s="814"/>
      <c r="BK34" s="1512"/>
      <c r="BL34" s="814"/>
      <c r="BM34" s="814"/>
      <c r="BN34" s="814"/>
      <c r="BQ34" s="814"/>
      <c r="BR34" s="818"/>
      <c r="BS34" s="814"/>
      <c r="BT34" s="818"/>
      <c r="BV34" s="815"/>
      <c r="BW34" s="815"/>
      <c r="BX34" s="814"/>
      <c r="BY34" s="814"/>
      <c r="BZ34" s="814"/>
      <c r="CA34" s="818"/>
      <c r="CB34" s="814"/>
      <c r="CC34" s="814"/>
      <c r="CD34" s="814"/>
      <c r="CF34" s="815"/>
      <c r="CG34" s="815"/>
      <c r="CH34" s="818"/>
      <c r="CI34" s="818"/>
      <c r="CJ34" s="818"/>
      <c r="CK34" s="818"/>
      <c r="CL34" s="818"/>
      <c r="CM34" s="818"/>
      <c r="CN34" s="818"/>
      <c r="CP34" s="815"/>
      <c r="CQ34" s="815"/>
      <c r="CR34" s="815"/>
      <c r="CS34" s="815"/>
      <c r="CT34" s="815"/>
      <c r="CU34" s="815"/>
      <c r="CV34" s="815"/>
      <c r="CW34" s="815"/>
      <c r="CX34" s="815"/>
      <c r="CZ34" s="212"/>
      <c r="DA34" s="815"/>
      <c r="DB34" s="818"/>
      <c r="DC34" s="818"/>
      <c r="DD34" s="818"/>
      <c r="DE34" s="815"/>
      <c r="DF34" s="818"/>
      <c r="DG34" s="818"/>
      <c r="DH34" s="818"/>
      <c r="DJ34" s="815"/>
      <c r="DK34" s="815"/>
      <c r="DL34" s="815"/>
      <c r="DM34" s="815"/>
      <c r="DN34" s="815"/>
      <c r="DO34" s="815"/>
      <c r="DP34" s="815"/>
      <c r="DQ34" s="815"/>
      <c r="DR34" s="815"/>
      <c r="EA34" s="628"/>
      <c r="EB34" s="628"/>
      <c r="EC34" s="628"/>
      <c r="EE34" s="815"/>
      <c r="EF34" s="815"/>
      <c r="EG34" s="815"/>
      <c r="EH34" s="815"/>
      <c r="EI34" s="815"/>
      <c r="EJ34" s="815"/>
      <c r="EK34" s="815"/>
      <c r="EL34" s="815"/>
      <c r="EM34" s="815"/>
      <c r="EN34" s="815"/>
      <c r="EO34" s="815"/>
      <c r="EP34" s="815"/>
      <c r="EQ34" s="815"/>
      <c r="ER34" s="815"/>
      <c r="ES34" s="815"/>
      <c r="ET34" s="815"/>
      <c r="EU34" s="815"/>
      <c r="EV34" s="815"/>
    </row>
    <row r="35" spans="15:152" ht="13.5" customHeight="1">
      <c r="O35" s="359"/>
      <c r="P35" s="103"/>
      <c r="Q35" s="682" t="s">
        <v>3246</v>
      </c>
      <c r="R35" s="683" t="s">
        <v>1839</v>
      </c>
      <c r="S35" s="683" t="s">
        <v>200</v>
      </c>
      <c r="T35" s="410"/>
      <c r="U35" s="684">
        <v>13</v>
      </c>
      <c r="V35" s="685">
        <v>19.733</v>
      </c>
      <c r="W35" s="685">
        <v>19.851</v>
      </c>
      <c r="X35" s="686">
        <v>19.733</v>
      </c>
      <c r="AC35" s="628"/>
      <c r="AD35" s="103"/>
      <c r="AE35" s="103"/>
      <c r="AG35" s="341"/>
      <c r="AH35" s="103"/>
      <c r="AI35" s="731" t="s">
        <v>3353</v>
      </c>
      <c r="AJ35" s="374" t="s">
        <v>198</v>
      </c>
      <c r="AK35" s="375" t="s">
        <v>3243</v>
      </c>
      <c r="AL35" s="375" t="s">
        <v>3243</v>
      </c>
      <c r="AM35" s="376" t="s">
        <v>3243</v>
      </c>
      <c r="AN35" s="359"/>
      <c r="BC35" s="815"/>
      <c r="BD35" s="815"/>
      <c r="BE35" s="815"/>
      <c r="BF35" s="816"/>
      <c r="BG35" s="815"/>
      <c r="BH35" s="815"/>
      <c r="BI35" s="815"/>
      <c r="BJ35" s="814"/>
      <c r="BK35" s="1512"/>
      <c r="BL35" s="814"/>
      <c r="BM35" s="814"/>
      <c r="BN35" s="814"/>
      <c r="BQ35" s="814"/>
      <c r="BR35" s="818"/>
      <c r="BS35" s="814"/>
      <c r="BT35" s="818"/>
      <c r="BV35" s="815"/>
      <c r="BW35" s="815"/>
      <c r="BX35" s="814"/>
      <c r="BY35" s="814"/>
      <c r="BZ35" s="814"/>
      <c r="CA35" s="818"/>
      <c r="CB35" s="814"/>
      <c r="CC35" s="814"/>
      <c r="CD35" s="814"/>
      <c r="CF35" s="815"/>
      <c r="CG35" s="815"/>
      <c r="CH35" s="818"/>
      <c r="CI35" s="818"/>
      <c r="CJ35" s="818"/>
      <c r="CK35" s="818"/>
      <c r="CL35" s="818"/>
      <c r="CM35" s="818"/>
      <c r="CN35" s="818"/>
      <c r="CP35" s="815"/>
      <c r="CQ35" s="815"/>
      <c r="CR35" s="815"/>
      <c r="CS35" s="815"/>
      <c r="CT35" s="815"/>
      <c r="CU35" s="815"/>
      <c r="CV35" s="815"/>
      <c r="CW35" s="815"/>
      <c r="CX35" s="815"/>
      <c r="CZ35" s="212"/>
      <c r="DA35" s="815"/>
      <c r="DB35" s="818"/>
      <c r="DC35" s="818"/>
      <c r="DD35" s="818"/>
      <c r="DE35" s="815"/>
      <c r="DF35" s="818"/>
      <c r="DG35" s="818"/>
      <c r="DH35" s="818"/>
      <c r="DJ35" s="815"/>
      <c r="DK35" s="815"/>
      <c r="DL35" s="815"/>
      <c r="DM35" s="815"/>
      <c r="DN35" s="815"/>
      <c r="DO35" s="815"/>
      <c r="DP35" s="815"/>
      <c r="DQ35" s="815"/>
      <c r="DR35" s="815"/>
      <c r="EA35" s="628"/>
      <c r="EB35" s="628"/>
      <c r="EC35" s="628"/>
      <c r="EE35" s="815"/>
      <c r="EF35" s="815"/>
      <c r="EG35" s="815"/>
      <c r="EH35" s="815"/>
      <c r="EI35" s="815"/>
      <c r="EJ35" s="815"/>
      <c r="EK35" s="815"/>
      <c r="EL35" s="815"/>
      <c r="EM35" s="815"/>
      <c r="EN35" s="815"/>
      <c r="EO35" s="815"/>
      <c r="EP35" s="815"/>
      <c r="EQ35" s="815"/>
      <c r="ER35" s="815"/>
      <c r="ES35" s="815"/>
      <c r="ET35" s="815"/>
      <c r="EU35" s="815"/>
      <c r="EV35" s="815"/>
    </row>
    <row r="36" spans="15:148" ht="13.5" customHeight="1">
      <c r="O36" s="359"/>
      <c r="P36" s="103"/>
      <c r="Q36" s="682" t="s">
        <v>3260</v>
      </c>
      <c r="R36" s="683" t="s">
        <v>2085</v>
      </c>
      <c r="S36" s="683" t="s">
        <v>200</v>
      </c>
      <c r="T36" s="410"/>
      <c r="U36" s="684">
        <v>67</v>
      </c>
      <c r="V36" s="685">
        <v>19.789</v>
      </c>
      <c r="W36" s="685">
        <v>22.716</v>
      </c>
      <c r="X36" s="686">
        <v>19.789</v>
      </c>
      <c r="AC36" s="628"/>
      <c r="AD36" s="103"/>
      <c r="AE36" s="103"/>
      <c r="AG36" s="341"/>
      <c r="AH36" s="341"/>
      <c r="AI36" s="731" t="s">
        <v>3354</v>
      </c>
      <c r="AJ36" s="374" t="s">
        <v>1691</v>
      </c>
      <c r="AK36" s="375" t="s">
        <v>3243</v>
      </c>
      <c r="AL36" s="375" t="s">
        <v>3243</v>
      </c>
      <c r="AM36" s="376" t="s">
        <v>3243</v>
      </c>
      <c r="AN36" s="103"/>
      <c r="BC36" s="815"/>
      <c r="BD36" s="815"/>
      <c r="BE36" s="815"/>
      <c r="BF36" s="816"/>
      <c r="BG36" s="815"/>
      <c r="BH36" s="815"/>
      <c r="BI36" s="815"/>
      <c r="BJ36" s="814"/>
      <c r="BK36" s="1512"/>
      <c r="BL36" s="814"/>
      <c r="BM36" s="814"/>
      <c r="BN36" s="814"/>
      <c r="BQ36" s="814"/>
      <c r="BR36" s="818"/>
      <c r="BS36" s="814"/>
      <c r="BT36" s="818"/>
      <c r="BV36" s="815"/>
      <c r="BW36" s="815"/>
      <c r="BX36" s="814"/>
      <c r="BY36" s="814"/>
      <c r="BZ36" s="814"/>
      <c r="CA36" s="818"/>
      <c r="CB36" s="814"/>
      <c r="CC36" s="814"/>
      <c r="CD36" s="814"/>
      <c r="CF36" s="815"/>
      <c r="CG36" s="815"/>
      <c r="CH36" s="818"/>
      <c r="CI36" s="818"/>
      <c r="CJ36" s="818"/>
      <c r="CK36" s="818"/>
      <c r="CL36" s="818"/>
      <c r="CM36" s="818"/>
      <c r="CN36" s="818"/>
      <c r="CP36" s="815"/>
      <c r="CQ36" s="815"/>
      <c r="CR36" s="815"/>
      <c r="CS36" s="815"/>
      <c r="CT36" s="815"/>
      <c r="CU36" s="815"/>
      <c r="CV36" s="815"/>
      <c r="CW36" s="815"/>
      <c r="CX36" s="815"/>
      <c r="CZ36" s="212"/>
      <c r="DA36" s="815"/>
      <c r="DB36" s="818"/>
      <c r="DC36" s="818"/>
      <c r="DD36" s="818"/>
      <c r="DE36" s="815"/>
      <c r="DF36" s="818"/>
      <c r="DG36" s="818"/>
      <c r="DH36" s="818"/>
      <c r="DJ36" s="815"/>
      <c r="DK36" s="815"/>
      <c r="DL36" s="815"/>
      <c r="DM36" s="815"/>
      <c r="DN36" s="815"/>
      <c r="DO36" s="815"/>
      <c r="DP36" s="815"/>
      <c r="DQ36" s="815"/>
      <c r="DR36" s="815"/>
      <c r="EA36" s="628"/>
      <c r="EB36" s="628"/>
      <c r="EC36" s="628"/>
      <c r="EE36" s="815"/>
      <c r="EF36" s="815"/>
      <c r="EG36" s="815"/>
      <c r="EH36" s="815"/>
      <c r="EI36" s="815"/>
      <c r="EJ36" s="815"/>
      <c r="EK36" s="815"/>
      <c r="EL36" s="815"/>
      <c r="EM36" s="815"/>
      <c r="EN36" s="815"/>
      <c r="EO36" s="815"/>
      <c r="EP36" s="815"/>
      <c r="EQ36" s="815"/>
      <c r="ER36" s="815"/>
    </row>
    <row r="37" spans="15:148" ht="13.5" customHeight="1">
      <c r="O37" s="359"/>
      <c r="P37" s="103"/>
      <c r="Q37" s="682" t="s">
        <v>3325</v>
      </c>
      <c r="R37" s="683" t="s">
        <v>2083</v>
      </c>
      <c r="S37" s="683" t="s">
        <v>195</v>
      </c>
      <c r="T37" s="410"/>
      <c r="U37" s="684">
        <v>20</v>
      </c>
      <c r="V37" s="685">
        <v>20.041</v>
      </c>
      <c r="W37" s="685">
        <v>20.246</v>
      </c>
      <c r="X37" s="686">
        <v>20.041</v>
      </c>
      <c r="AC37" s="628"/>
      <c r="AD37" s="103"/>
      <c r="AE37" s="103"/>
      <c r="AG37" s="341"/>
      <c r="AH37" s="341"/>
      <c r="AI37" s="731" t="s">
        <v>3355</v>
      </c>
      <c r="AJ37" s="374" t="s">
        <v>1668</v>
      </c>
      <c r="AK37" s="375" t="s">
        <v>3243</v>
      </c>
      <c r="AL37" s="375" t="s">
        <v>3243</v>
      </c>
      <c r="AM37" s="376" t="s">
        <v>3243</v>
      </c>
      <c r="AN37" s="103"/>
      <c r="BC37" s="815"/>
      <c r="BD37" s="815"/>
      <c r="BE37" s="815"/>
      <c r="BF37" s="816"/>
      <c r="BG37" s="815"/>
      <c r="BH37" s="815"/>
      <c r="BI37" s="815"/>
      <c r="BJ37" s="814"/>
      <c r="BK37" s="1512"/>
      <c r="BL37" s="814"/>
      <c r="BM37" s="814"/>
      <c r="BN37" s="814"/>
      <c r="BQ37" s="814"/>
      <c r="BR37" s="818"/>
      <c r="BS37" s="814"/>
      <c r="BT37" s="818"/>
      <c r="BV37" s="815"/>
      <c r="BW37" s="815"/>
      <c r="BX37" s="814"/>
      <c r="BY37" s="814"/>
      <c r="BZ37" s="814"/>
      <c r="CA37" s="818"/>
      <c r="CB37" s="814"/>
      <c r="CC37" s="814"/>
      <c r="CD37" s="814"/>
      <c r="CF37" s="815"/>
      <c r="CG37" s="815"/>
      <c r="CH37" s="818"/>
      <c r="CI37" s="818"/>
      <c r="CJ37" s="818"/>
      <c r="CK37" s="818"/>
      <c r="CL37" s="818"/>
      <c r="CM37" s="818"/>
      <c r="CN37" s="818"/>
      <c r="CP37" s="815"/>
      <c r="CQ37" s="815"/>
      <c r="CR37" s="815"/>
      <c r="CS37" s="815"/>
      <c r="CT37" s="815"/>
      <c r="CU37" s="815"/>
      <c r="CV37" s="815"/>
      <c r="CW37" s="815"/>
      <c r="CX37" s="815"/>
      <c r="CZ37" s="212"/>
      <c r="DA37" s="815"/>
      <c r="DB37" s="818"/>
      <c r="DC37" s="818"/>
      <c r="DD37" s="818"/>
      <c r="DE37" s="815"/>
      <c r="DF37" s="818"/>
      <c r="DG37" s="818"/>
      <c r="DH37" s="818"/>
      <c r="DJ37" s="815"/>
      <c r="DK37" s="815"/>
      <c r="DL37" s="815"/>
      <c r="DM37" s="815"/>
      <c r="DN37" s="815"/>
      <c r="DO37" s="815"/>
      <c r="DP37" s="815"/>
      <c r="DQ37" s="815"/>
      <c r="DR37" s="815"/>
      <c r="EA37" s="628"/>
      <c r="EB37" s="628"/>
      <c r="EC37" s="628"/>
      <c r="EE37" s="815"/>
      <c r="EF37" s="815"/>
      <c r="EG37" s="815"/>
      <c r="EH37" s="815"/>
      <c r="EI37" s="815"/>
      <c r="EJ37" s="815"/>
      <c r="EK37" s="815"/>
      <c r="EL37" s="815"/>
      <c r="EM37" s="815"/>
      <c r="EN37" s="815"/>
      <c r="EO37" s="815"/>
      <c r="EP37" s="815"/>
      <c r="EQ37" s="815"/>
      <c r="ER37" s="815"/>
    </row>
    <row r="38" spans="15:148" ht="13.5" customHeight="1" thickBot="1">
      <c r="O38" s="359"/>
      <c r="P38" s="103"/>
      <c r="Q38" s="682" t="s">
        <v>3252</v>
      </c>
      <c r="R38" s="683" t="s">
        <v>2121</v>
      </c>
      <c r="S38" s="683" t="s">
        <v>200</v>
      </c>
      <c r="T38" s="410"/>
      <c r="U38" s="684">
        <v>4</v>
      </c>
      <c r="V38" s="685">
        <v>21.129</v>
      </c>
      <c r="W38" s="685">
        <v>20.114</v>
      </c>
      <c r="X38" s="686">
        <v>20.114</v>
      </c>
      <c r="AC38" s="628"/>
      <c r="AD38" s="103"/>
      <c r="AE38" s="103"/>
      <c r="AG38" s="341"/>
      <c r="AH38" s="341"/>
      <c r="AI38" s="732" t="s">
        <v>3356</v>
      </c>
      <c r="AJ38" s="377" t="s">
        <v>227</v>
      </c>
      <c r="AK38" s="378" t="s">
        <v>3243</v>
      </c>
      <c r="AL38" s="378" t="s">
        <v>3243</v>
      </c>
      <c r="AM38" s="379" t="s">
        <v>3243</v>
      </c>
      <c r="AN38" s="103"/>
      <c r="BC38" s="815"/>
      <c r="BD38" s="815"/>
      <c r="BE38" s="815"/>
      <c r="BF38" s="816"/>
      <c r="BG38" s="815"/>
      <c r="BH38" s="815"/>
      <c r="BI38" s="815"/>
      <c r="BJ38" s="814"/>
      <c r="BK38" s="1512"/>
      <c r="BL38" s="814"/>
      <c r="BM38" s="814"/>
      <c r="BN38" s="814"/>
      <c r="BQ38" s="814"/>
      <c r="BR38" s="818"/>
      <c r="BS38" s="814"/>
      <c r="BT38" s="818"/>
      <c r="BV38" s="815"/>
      <c r="BW38" s="815"/>
      <c r="BX38" s="814"/>
      <c r="BY38" s="814"/>
      <c r="BZ38" s="814"/>
      <c r="CA38" s="818"/>
      <c r="CB38" s="814"/>
      <c r="CC38" s="814"/>
      <c r="CD38" s="814"/>
      <c r="CF38" s="815"/>
      <c r="CG38" s="815"/>
      <c r="CH38" s="818"/>
      <c r="CI38" s="818"/>
      <c r="CJ38" s="818"/>
      <c r="CK38" s="818"/>
      <c r="CL38" s="818"/>
      <c r="CM38" s="818"/>
      <c r="CN38" s="818"/>
      <c r="CP38" s="815"/>
      <c r="CQ38" s="815"/>
      <c r="CR38" s="815"/>
      <c r="CS38" s="815"/>
      <c r="CT38" s="815"/>
      <c r="CU38" s="815"/>
      <c r="CV38" s="815"/>
      <c r="CW38" s="815"/>
      <c r="CX38" s="815"/>
      <c r="CZ38" s="212"/>
      <c r="DA38" s="815"/>
      <c r="DB38" s="818"/>
      <c r="DC38" s="818"/>
      <c r="DD38" s="818"/>
      <c r="DE38" s="815"/>
      <c r="DF38" s="818"/>
      <c r="DG38" s="818"/>
      <c r="DH38" s="818"/>
      <c r="DJ38" s="815"/>
      <c r="DK38" s="815"/>
      <c r="DL38" s="815"/>
      <c r="DM38" s="815"/>
      <c r="DN38" s="815"/>
      <c r="DO38" s="815"/>
      <c r="DP38" s="815"/>
      <c r="DQ38" s="815"/>
      <c r="DR38" s="815"/>
      <c r="EA38" s="628"/>
      <c r="EB38" s="628"/>
      <c r="EC38" s="628"/>
      <c r="EE38" s="815"/>
      <c r="EF38" s="815"/>
      <c r="EG38" s="815"/>
      <c r="EH38" s="815"/>
      <c r="EI38" s="815"/>
      <c r="EJ38" s="815"/>
      <c r="EK38" s="815"/>
      <c r="EL38" s="815"/>
      <c r="EM38" s="815"/>
      <c r="EN38" s="815"/>
      <c r="EO38" s="815"/>
      <c r="EP38" s="815"/>
      <c r="EQ38" s="815"/>
      <c r="ER38" s="815"/>
    </row>
    <row r="39" spans="15:148" ht="13.5" customHeight="1">
      <c r="O39" s="359"/>
      <c r="P39" s="103"/>
      <c r="Q39" s="682" t="s">
        <v>3336</v>
      </c>
      <c r="R39" s="683" t="s">
        <v>1904</v>
      </c>
      <c r="S39" s="683" t="s">
        <v>198</v>
      </c>
      <c r="T39" s="410"/>
      <c r="U39" s="684">
        <v>3</v>
      </c>
      <c r="V39" s="685">
        <v>20.267</v>
      </c>
      <c r="W39" s="685">
        <v>21.497</v>
      </c>
      <c r="X39" s="686">
        <v>20.267</v>
      </c>
      <c r="AC39" s="628"/>
      <c r="AD39" s="103"/>
      <c r="AE39" s="103"/>
      <c r="AG39" s="341"/>
      <c r="AH39" s="341"/>
      <c r="AI39" s="103"/>
      <c r="AJ39" s="388"/>
      <c r="AN39" s="103"/>
      <c r="BC39" s="815"/>
      <c r="BD39" s="815"/>
      <c r="BE39" s="815"/>
      <c r="BF39" s="816"/>
      <c r="BG39" s="815"/>
      <c r="BH39" s="815"/>
      <c r="BI39" s="815"/>
      <c r="BJ39" s="814"/>
      <c r="BK39" s="1512"/>
      <c r="BL39" s="814"/>
      <c r="BM39" s="814"/>
      <c r="BN39" s="814"/>
      <c r="BQ39" s="814"/>
      <c r="BR39" s="818"/>
      <c r="BS39" s="814"/>
      <c r="BT39" s="818"/>
      <c r="BV39" s="815"/>
      <c r="BW39" s="815"/>
      <c r="BX39" s="814"/>
      <c r="BY39" s="814"/>
      <c r="BZ39" s="814"/>
      <c r="CA39" s="818"/>
      <c r="CB39" s="814"/>
      <c r="CC39" s="814"/>
      <c r="CD39" s="814"/>
      <c r="CF39" s="815"/>
      <c r="CG39" s="815"/>
      <c r="CH39" s="818"/>
      <c r="CI39" s="818"/>
      <c r="CJ39" s="818"/>
      <c r="CK39" s="818"/>
      <c r="CL39" s="818"/>
      <c r="CM39" s="818"/>
      <c r="CN39" s="818"/>
      <c r="CP39" s="815"/>
      <c r="CQ39" s="815"/>
      <c r="CR39" s="815"/>
      <c r="CS39" s="815"/>
      <c r="CT39" s="815"/>
      <c r="CU39" s="815"/>
      <c r="CV39" s="815"/>
      <c r="CW39" s="815"/>
      <c r="CX39" s="815"/>
      <c r="CZ39" s="212"/>
      <c r="DA39" s="815"/>
      <c r="DB39" s="818"/>
      <c r="DC39" s="818"/>
      <c r="DD39" s="818"/>
      <c r="DE39" s="815"/>
      <c r="DF39" s="818"/>
      <c r="DG39" s="818"/>
      <c r="DH39" s="818"/>
      <c r="DJ39" s="815"/>
      <c r="DK39" s="815"/>
      <c r="DL39" s="815"/>
      <c r="DM39" s="815"/>
      <c r="DN39" s="815"/>
      <c r="DO39" s="815"/>
      <c r="DP39" s="815"/>
      <c r="DQ39" s="815"/>
      <c r="DR39" s="815"/>
      <c r="EA39" s="628"/>
      <c r="EB39" s="628"/>
      <c r="EC39" s="628"/>
      <c r="EE39" s="815"/>
      <c r="EF39" s="815"/>
      <c r="EG39" s="815"/>
      <c r="EH39" s="815"/>
      <c r="EI39" s="815"/>
      <c r="EJ39" s="815"/>
      <c r="EK39" s="815"/>
      <c r="EL39" s="815"/>
      <c r="EM39" s="815"/>
      <c r="EN39" s="815"/>
      <c r="EO39" s="815"/>
      <c r="EP39" s="815"/>
      <c r="EQ39" s="815"/>
      <c r="ER39" s="815"/>
    </row>
    <row r="40" spans="15:148" ht="13.5" customHeight="1">
      <c r="O40" s="359"/>
      <c r="P40" s="103"/>
      <c r="Q40" s="682" t="s">
        <v>3337</v>
      </c>
      <c r="R40" s="683" t="s">
        <v>2122</v>
      </c>
      <c r="S40" s="683" t="s">
        <v>218</v>
      </c>
      <c r="T40" s="410"/>
      <c r="U40" s="684">
        <v>15</v>
      </c>
      <c r="V40" s="685">
        <v>20.361</v>
      </c>
      <c r="W40" s="685">
        <v>21.095</v>
      </c>
      <c r="X40" s="686">
        <v>20.361</v>
      </c>
      <c r="AC40" s="628"/>
      <c r="AD40" s="103"/>
      <c r="AE40" s="103"/>
      <c r="AG40" s="341"/>
      <c r="AH40" s="341"/>
      <c r="AI40" s="1442" t="s">
        <v>3426</v>
      </c>
      <c r="AJ40" s="388"/>
      <c r="AN40" s="103"/>
      <c r="BC40" s="815"/>
      <c r="BD40" s="815"/>
      <c r="BE40" s="815"/>
      <c r="BF40" s="816"/>
      <c r="BG40" s="815"/>
      <c r="BH40" s="815"/>
      <c r="BI40" s="815"/>
      <c r="BJ40" s="814"/>
      <c r="BK40" s="1512"/>
      <c r="BL40" s="814"/>
      <c r="BM40" s="814"/>
      <c r="BN40" s="814"/>
      <c r="BQ40" s="814"/>
      <c r="BR40" s="818"/>
      <c r="BS40" s="814"/>
      <c r="BT40" s="818"/>
      <c r="BV40" s="815"/>
      <c r="BW40" s="815"/>
      <c r="BX40" s="814"/>
      <c r="BY40" s="814"/>
      <c r="BZ40" s="814"/>
      <c r="CA40" s="818"/>
      <c r="CB40" s="814"/>
      <c r="CC40" s="814"/>
      <c r="CD40" s="814"/>
      <c r="CF40" s="815"/>
      <c r="CG40" s="815"/>
      <c r="CH40" s="818"/>
      <c r="CI40" s="818"/>
      <c r="CJ40" s="818"/>
      <c r="CK40" s="818"/>
      <c r="CL40" s="818"/>
      <c r="CM40" s="818"/>
      <c r="CN40" s="818"/>
      <c r="CP40" s="815"/>
      <c r="CQ40" s="815"/>
      <c r="CR40" s="815"/>
      <c r="CS40" s="815"/>
      <c r="CT40" s="815"/>
      <c r="CU40" s="815"/>
      <c r="CV40" s="815"/>
      <c r="CW40" s="815"/>
      <c r="CX40" s="815"/>
      <c r="CZ40" s="212"/>
      <c r="DA40" s="815"/>
      <c r="DB40" s="818"/>
      <c r="DC40" s="818"/>
      <c r="DD40" s="818"/>
      <c r="DE40" s="815"/>
      <c r="DF40" s="818"/>
      <c r="DG40" s="818"/>
      <c r="DH40" s="818"/>
      <c r="DJ40" s="815"/>
      <c r="DK40" s="815"/>
      <c r="DL40" s="815"/>
      <c r="DM40" s="815"/>
      <c r="DN40" s="815"/>
      <c r="DO40" s="815"/>
      <c r="DP40" s="815"/>
      <c r="DQ40" s="815"/>
      <c r="DR40" s="815"/>
      <c r="EA40" s="628"/>
      <c r="EB40" s="628"/>
      <c r="EC40" s="628"/>
      <c r="EE40" s="815"/>
      <c r="EF40" s="815"/>
      <c r="EG40" s="815"/>
      <c r="EH40" s="815"/>
      <c r="EI40" s="815"/>
      <c r="EJ40" s="815"/>
      <c r="EK40" s="815"/>
      <c r="EL40" s="815"/>
      <c r="EM40" s="815"/>
      <c r="EN40" s="815"/>
      <c r="EO40" s="815"/>
      <c r="EP40" s="815"/>
      <c r="EQ40" s="815"/>
      <c r="ER40" s="815"/>
    </row>
    <row r="41" spans="15:148" ht="13.5" customHeight="1">
      <c r="O41" s="359"/>
      <c r="P41" s="103"/>
      <c r="Q41" s="682" t="s">
        <v>3261</v>
      </c>
      <c r="R41" s="683" t="s">
        <v>2102</v>
      </c>
      <c r="S41" s="683" t="s">
        <v>198</v>
      </c>
      <c r="T41" s="410"/>
      <c r="U41" s="684">
        <v>30</v>
      </c>
      <c r="V41" s="685">
        <v>20.445</v>
      </c>
      <c r="W41" s="685">
        <v>21.986</v>
      </c>
      <c r="X41" s="686">
        <v>20.445</v>
      </c>
      <c r="AC41" s="628"/>
      <c r="AD41" s="103"/>
      <c r="AE41" s="103"/>
      <c r="AG41" s="341"/>
      <c r="AH41" s="341"/>
      <c r="AI41" s="103" t="s">
        <v>3422</v>
      </c>
      <c r="AJ41" s="388"/>
      <c r="AN41" s="103"/>
      <c r="BC41" s="815"/>
      <c r="BD41" s="815"/>
      <c r="BE41" s="815"/>
      <c r="BF41" s="816"/>
      <c r="BG41" s="815"/>
      <c r="BH41" s="815"/>
      <c r="BI41" s="815"/>
      <c r="BJ41" s="814"/>
      <c r="BK41" s="1512"/>
      <c r="BL41" s="814"/>
      <c r="BM41" s="814"/>
      <c r="BN41" s="814"/>
      <c r="BQ41" s="814"/>
      <c r="BR41" s="818"/>
      <c r="BS41" s="814"/>
      <c r="BT41" s="818"/>
      <c r="BV41" s="815"/>
      <c r="BW41" s="815"/>
      <c r="BX41" s="814"/>
      <c r="BY41" s="814"/>
      <c r="BZ41" s="814"/>
      <c r="CA41" s="818"/>
      <c r="CB41" s="814"/>
      <c r="CC41" s="814"/>
      <c r="CD41" s="814"/>
      <c r="CF41" s="815"/>
      <c r="CG41" s="815"/>
      <c r="CH41" s="818"/>
      <c r="CI41" s="818"/>
      <c r="CJ41" s="818"/>
      <c r="CK41" s="818"/>
      <c r="CL41" s="818"/>
      <c r="CM41" s="818"/>
      <c r="CN41" s="818"/>
      <c r="CP41" s="815"/>
      <c r="CQ41" s="815"/>
      <c r="CR41" s="815"/>
      <c r="CS41" s="815"/>
      <c r="CT41" s="815"/>
      <c r="CU41" s="815"/>
      <c r="CV41" s="815"/>
      <c r="CW41" s="815"/>
      <c r="CX41" s="815"/>
      <c r="CZ41" s="212"/>
      <c r="DA41" s="815"/>
      <c r="DB41" s="818"/>
      <c r="DC41" s="818"/>
      <c r="DD41" s="818"/>
      <c r="DE41" s="815"/>
      <c r="DF41" s="818"/>
      <c r="DG41" s="818"/>
      <c r="DH41" s="818"/>
      <c r="DJ41" s="815"/>
      <c r="DK41" s="815"/>
      <c r="DL41" s="815"/>
      <c r="DM41" s="815"/>
      <c r="DN41" s="815"/>
      <c r="DO41" s="815"/>
      <c r="DP41" s="815"/>
      <c r="DQ41" s="815"/>
      <c r="DR41" s="815"/>
      <c r="EE41" s="815"/>
      <c r="EF41" s="815"/>
      <c r="EG41" s="815"/>
      <c r="EH41" s="815"/>
      <c r="EI41" s="815"/>
      <c r="EJ41" s="815"/>
      <c r="EK41" s="815"/>
      <c r="EL41" s="815"/>
      <c r="EM41" s="815"/>
      <c r="EN41" s="815"/>
      <c r="EO41" s="815"/>
      <c r="EP41" s="815"/>
      <c r="EQ41" s="815"/>
      <c r="ER41" s="815"/>
    </row>
    <row r="42" spans="15:148" ht="13.5" customHeight="1">
      <c r="O42" s="359"/>
      <c r="P42" s="103"/>
      <c r="Q42" s="682" t="s">
        <v>3326</v>
      </c>
      <c r="R42" s="683" t="s">
        <v>2123</v>
      </c>
      <c r="S42" s="683" t="s">
        <v>195</v>
      </c>
      <c r="T42" s="410"/>
      <c r="U42" s="684">
        <v>11</v>
      </c>
      <c r="V42" s="685">
        <v>21.063</v>
      </c>
      <c r="W42" s="685">
        <v>21.148</v>
      </c>
      <c r="X42" s="686">
        <v>21.063</v>
      </c>
      <c r="AC42" s="628"/>
      <c r="AD42" s="103"/>
      <c r="AE42" s="103"/>
      <c r="AG42" s="341"/>
      <c r="AH42" s="341"/>
      <c r="AI42" s="103"/>
      <c r="AJ42" s="388"/>
      <c r="AN42" s="103"/>
      <c r="BC42" s="815"/>
      <c r="BD42" s="815"/>
      <c r="BE42" s="815"/>
      <c r="BF42" s="816"/>
      <c r="BG42" s="815"/>
      <c r="BH42" s="815"/>
      <c r="BI42" s="815"/>
      <c r="BJ42" s="814"/>
      <c r="BK42" s="1512"/>
      <c r="BL42" s="814"/>
      <c r="BM42" s="814"/>
      <c r="BN42" s="814"/>
      <c r="BQ42" s="814"/>
      <c r="BR42" s="818"/>
      <c r="BS42" s="814"/>
      <c r="BT42" s="818"/>
      <c r="BV42" s="815"/>
      <c r="BW42" s="815"/>
      <c r="BX42" s="814"/>
      <c r="BY42" s="814"/>
      <c r="BZ42" s="814"/>
      <c r="CA42" s="818"/>
      <c r="CB42" s="814"/>
      <c r="CC42" s="814"/>
      <c r="CD42" s="814"/>
      <c r="CF42" s="815"/>
      <c r="CG42" s="815"/>
      <c r="CH42" s="818"/>
      <c r="CI42" s="818"/>
      <c r="CJ42" s="818"/>
      <c r="CK42" s="818"/>
      <c r="CL42" s="818"/>
      <c r="CM42" s="818"/>
      <c r="CN42" s="818"/>
      <c r="CP42" s="815"/>
      <c r="CQ42" s="815"/>
      <c r="CR42" s="815"/>
      <c r="CS42" s="815"/>
      <c r="CT42" s="815"/>
      <c r="CU42" s="815"/>
      <c r="CV42" s="815"/>
      <c r="CW42" s="815"/>
      <c r="CX42" s="815"/>
      <c r="CZ42" s="212"/>
      <c r="DA42" s="815"/>
      <c r="DB42" s="818"/>
      <c r="DC42" s="818"/>
      <c r="DD42" s="818"/>
      <c r="DE42" s="815"/>
      <c r="DF42" s="818"/>
      <c r="DG42" s="818"/>
      <c r="DH42" s="818"/>
      <c r="DJ42" s="815"/>
      <c r="DK42" s="815"/>
      <c r="DL42" s="815"/>
      <c r="DM42" s="815"/>
      <c r="DN42" s="815"/>
      <c r="DO42" s="815"/>
      <c r="DP42" s="815"/>
      <c r="DQ42" s="815"/>
      <c r="DR42" s="815"/>
      <c r="EE42" s="815"/>
      <c r="EF42" s="815"/>
      <c r="EG42" s="815"/>
      <c r="EH42" s="815"/>
      <c r="EI42" s="815"/>
      <c r="EJ42" s="815"/>
      <c r="EK42" s="815"/>
      <c r="EL42" s="815"/>
      <c r="EM42" s="815"/>
      <c r="EN42" s="815"/>
      <c r="EO42" s="815"/>
      <c r="EP42" s="815"/>
      <c r="EQ42" s="815"/>
      <c r="ER42" s="815"/>
    </row>
    <row r="43" spans="15:148" ht="13.5" customHeight="1">
      <c r="O43" s="359"/>
      <c r="P43" s="103"/>
      <c r="Q43" s="682" t="s">
        <v>3257</v>
      </c>
      <c r="R43" s="683" t="s">
        <v>2098</v>
      </c>
      <c r="S43" s="683" t="s">
        <v>2118</v>
      </c>
      <c r="T43" s="410"/>
      <c r="U43" s="684">
        <v>9</v>
      </c>
      <c r="V43" s="685">
        <v>26.126</v>
      </c>
      <c r="W43" s="685">
        <v>21.502</v>
      </c>
      <c r="X43" s="686">
        <v>21.502</v>
      </c>
      <c r="AC43" s="628"/>
      <c r="AD43" s="103"/>
      <c r="AE43" s="103"/>
      <c r="AG43" s="341"/>
      <c r="AH43" s="341"/>
      <c r="AI43" s="103"/>
      <c r="AJ43" s="388"/>
      <c r="AN43" s="103"/>
      <c r="BC43" s="815"/>
      <c r="BD43" s="815"/>
      <c r="BE43" s="815"/>
      <c r="BF43" s="816"/>
      <c r="BG43" s="815"/>
      <c r="BH43" s="815"/>
      <c r="BI43" s="815"/>
      <c r="BJ43" s="814"/>
      <c r="BK43" s="1512"/>
      <c r="BL43" s="814"/>
      <c r="BM43" s="814"/>
      <c r="BN43" s="814"/>
      <c r="BQ43" s="814"/>
      <c r="BR43" s="818"/>
      <c r="BS43" s="814"/>
      <c r="BT43" s="818"/>
      <c r="BV43" s="815"/>
      <c r="BW43" s="815"/>
      <c r="BX43" s="814"/>
      <c r="BY43" s="814"/>
      <c r="BZ43" s="814"/>
      <c r="CA43" s="818"/>
      <c r="CB43" s="814"/>
      <c r="CC43" s="814"/>
      <c r="CD43" s="814"/>
      <c r="CF43" s="815"/>
      <c r="CG43" s="815"/>
      <c r="CH43" s="818"/>
      <c r="CI43" s="818"/>
      <c r="CJ43" s="818"/>
      <c r="CK43" s="818"/>
      <c r="CL43" s="818"/>
      <c r="CM43" s="818"/>
      <c r="CN43" s="818"/>
      <c r="CP43" s="815"/>
      <c r="CQ43" s="815"/>
      <c r="CR43" s="815"/>
      <c r="CS43" s="815"/>
      <c r="CT43" s="815"/>
      <c r="CU43" s="815"/>
      <c r="CV43" s="815"/>
      <c r="CW43" s="815"/>
      <c r="CX43" s="815"/>
      <c r="CZ43" s="212"/>
      <c r="DA43" s="815"/>
      <c r="DB43" s="818"/>
      <c r="DC43" s="818"/>
      <c r="DD43" s="818"/>
      <c r="DE43" s="815"/>
      <c r="DF43" s="818"/>
      <c r="DG43" s="818"/>
      <c r="DH43" s="818"/>
      <c r="DJ43" s="815"/>
      <c r="DK43" s="815"/>
      <c r="DL43" s="815"/>
      <c r="DM43" s="815"/>
      <c r="DN43" s="815"/>
      <c r="DO43" s="815"/>
      <c r="DP43" s="815"/>
      <c r="DQ43" s="815"/>
      <c r="DR43" s="815"/>
      <c r="EE43" s="815"/>
      <c r="EF43" s="815"/>
      <c r="EG43" s="815"/>
      <c r="EH43" s="815"/>
      <c r="EI43" s="815"/>
      <c r="EJ43" s="815"/>
      <c r="EK43" s="815"/>
      <c r="EL43" s="815"/>
      <c r="EM43" s="815"/>
      <c r="EN43" s="815"/>
      <c r="EO43" s="815"/>
      <c r="EP43" s="815"/>
      <c r="EQ43" s="815"/>
      <c r="ER43" s="815"/>
    </row>
    <row r="44" spans="15:148" ht="13.5" customHeight="1">
      <c r="O44" s="359"/>
      <c r="P44" s="103"/>
      <c r="Q44" s="682" t="s">
        <v>3256</v>
      </c>
      <c r="R44" s="683" t="s">
        <v>2093</v>
      </c>
      <c r="S44" s="683" t="s">
        <v>195</v>
      </c>
      <c r="T44" s="410"/>
      <c r="U44" s="684">
        <v>2</v>
      </c>
      <c r="V44" s="685">
        <v>22.786</v>
      </c>
      <c r="W44" s="685">
        <v>21.557</v>
      </c>
      <c r="X44" s="686">
        <v>21.557</v>
      </c>
      <c r="AC44" s="629"/>
      <c r="AE44" s="704"/>
      <c r="AG44" s="341"/>
      <c r="AH44" s="341"/>
      <c r="AI44" s="103"/>
      <c r="AJ44" s="388"/>
      <c r="AN44" s="103"/>
      <c r="BC44" s="815"/>
      <c r="BD44" s="815"/>
      <c r="BE44" s="815"/>
      <c r="BF44" s="816"/>
      <c r="BG44" s="815"/>
      <c r="BH44" s="815"/>
      <c r="BI44" s="815"/>
      <c r="BJ44" s="814"/>
      <c r="BK44" s="1512"/>
      <c r="BL44" s="814"/>
      <c r="BM44" s="814"/>
      <c r="BN44" s="814"/>
      <c r="BQ44" s="814"/>
      <c r="BR44" s="818"/>
      <c r="BS44" s="814"/>
      <c r="BT44" s="818"/>
      <c r="BV44" s="815"/>
      <c r="BW44" s="815"/>
      <c r="BX44" s="814"/>
      <c r="BY44" s="814"/>
      <c r="BZ44" s="814"/>
      <c r="CA44" s="818"/>
      <c r="CB44" s="814"/>
      <c r="CC44" s="814"/>
      <c r="CD44" s="814"/>
      <c r="CF44" s="815"/>
      <c r="CG44" s="815"/>
      <c r="CH44" s="818"/>
      <c r="CI44" s="818"/>
      <c r="CJ44" s="818"/>
      <c r="CK44" s="818"/>
      <c r="CL44" s="818"/>
      <c r="CM44" s="818"/>
      <c r="CN44" s="818"/>
      <c r="CP44" s="815"/>
      <c r="CQ44" s="815"/>
      <c r="CR44" s="815"/>
      <c r="CS44" s="815"/>
      <c r="CT44" s="815"/>
      <c r="CU44" s="815"/>
      <c r="CV44" s="815"/>
      <c r="CW44" s="815"/>
      <c r="CX44" s="815"/>
      <c r="CZ44" s="212"/>
      <c r="DA44" s="815"/>
      <c r="DB44" s="818"/>
      <c r="DC44" s="818"/>
      <c r="DD44" s="818"/>
      <c r="DE44" s="815"/>
      <c r="DF44" s="818"/>
      <c r="DG44" s="818"/>
      <c r="DH44" s="818"/>
      <c r="DJ44" s="815"/>
      <c r="DK44" s="815"/>
      <c r="DL44" s="815"/>
      <c r="DM44" s="815"/>
      <c r="DN44" s="815"/>
      <c r="DO44" s="815"/>
      <c r="DP44" s="815"/>
      <c r="DQ44" s="815"/>
      <c r="DR44" s="815"/>
      <c r="EE44" s="815"/>
      <c r="EF44" s="815"/>
      <c r="EG44" s="815"/>
      <c r="EH44" s="815"/>
      <c r="EI44" s="815"/>
      <c r="EJ44" s="815"/>
      <c r="EK44" s="815"/>
      <c r="EL44" s="815"/>
      <c r="EM44" s="815"/>
      <c r="EN44" s="815"/>
      <c r="EO44" s="815"/>
      <c r="EP44" s="815"/>
      <c r="EQ44" s="815"/>
      <c r="ER44" s="815"/>
    </row>
    <row r="45" spans="15:148" ht="13.5" customHeight="1">
      <c r="O45" s="359"/>
      <c r="P45" s="103"/>
      <c r="Q45" s="682" t="s">
        <v>3338</v>
      </c>
      <c r="R45" s="683" t="s">
        <v>2124</v>
      </c>
      <c r="S45" s="683" t="s">
        <v>195</v>
      </c>
      <c r="T45" s="410"/>
      <c r="U45" s="684">
        <v>29</v>
      </c>
      <c r="V45" s="685">
        <v>22.298</v>
      </c>
      <c r="W45" s="685">
        <v>21.631</v>
      </c>
      <c r="X45" s="686">
        <v>21.631</v>
      </c>
      <c r="AC45" s="629"/>
      <c r="AE45" s="704"/>
      <c r="AG45" s="341"/>
      <c r="AH45" s="341"/>
      <c r="AI45" s="103"/>
      <c r="AJ45" s="388"/>
      <c r="AN45" s="103"/>
      <c r="BC45" s="815"/>
      <c r="BD45" s="815"/>
      <c r="BE45" s="815"/>
      <c r="BF45" s="816"/>
      <c r="BG45" s="815"/>
      <c r="BH45" s="815"/>
      <c r="BI45" s="815"/>
      <c r="BJ45" s="814"/>
      <c r="BK45" s="1512"/>
      <c r="BL45" s="814"/>
      <c r="BM45" s="814"/>
      <c r="BN45" s="814"/>
      <c r="BQ45" s="814"/>
      <c r="BR45" s="818"/>
      <c r="BS45" s="814"/>
      <c r="BT45" s="818"/>
      <c r="BV45" s="815"/>
      <c r="BW45" s="815"/>
      <c r="BX45" s="814"/>
      <c r="BY45" s="814"/>
      <c r="BZ45" s="814"/>
      <c r="CA45" s="818"/>
      <c r="CB45" s="814"/>
      <c r="CC45" s="814"/>
      <c r="CD45" s="814"/>
      <c r="CF45" s="815"/>
      <c r="CG45" s="815"/>
      <c r="CH45" s="818"/>
      <c r="CI45" s="818"/>
      <c r="CJ45" s="818"/>
      <c r="CK45" s="818"/>
      <c r="CL45" s="818"/>
      <c r="CM45" s="818"/>
      <c r="CN45" s="818"/>
      <c r="CP45" s="815"/>
      <c r="CQ45" s="815"/>
      <c r="CR45" s="815"/>
      <c r="CS45" s="815"/>
      <c r="CT45" s="815"/>
      <c r="CU45" s="815"/>
      <c r="CV45" s="815"/>
      <c r="CW45" s="815"/>
      <c r="CX45" s="815"/>
      <c r="CZ45" s="212"/>
      <c r="DA45" s="815"/>
      <c r="DB45" s="818"/>
      <c r="DC45" s="818"/>
      <c r="DD45" s="818"/>
      <c r="DE45" s="815"/>
      <c r="DF45" s="818"/>
      <c r="DG45" s="818"/>
      <c r="DH45" s="818"/>
      <c r="DJ45" s="815"/>
      <c r="DK45" s="815"/>
      <c r="DL45" s="815"/>
      <c r="DM45" s="815"/>
      <c r="DN45" s="815"/>
      <c r="DO45" s="815"/>
      <c r="DP45" s="815"/>
      <c r="DQ45" s="815"/>
      <c r="DR45" s="815"/>
      <c r="EE45" s="815"/>
      <c r="EF45" s="815"/>
      <c r="EG45" s="815"/>
      <c r="EH45" s="815"/>
      <c r="EI45" s="815"/>
      <c r="EJ45" s="815"/>
      <c r="EK45" s="815"/>
      <c r="EL45" s="815"/>
      <c r="EM45" s="815"/>
      <c r="EN45" s="815"/>
      <c r="EO45" s="815"/>
      <c r="EP45" s="815"/>
      <c r="EQ45" s="815"/>
      <c r="ER45" s="815"/>
    </row>
    <row r="46" spans="15:148" ht="13.5" customHeight="1">
      <c r="O46" s="359"/>
      <c r="P46" s="103"/>
      <c r="Q46" s="682" t="s">
        <v>3339</v>
      </c>
      <c r="R46" s="683" t="s">
        <v>2125</v>
      </c>
      <c r="S46" s="683" t="s">
        <v>218</v>
      </c>
      <c r="T46" s="410"/>
      <c r="U46" s="684">
        <v>24</v>
      </c>
      <c r="V46" s="685">
        <v>22.185</v>
      </c>
      <c r="W46" s="685">
        <v>21.741</v>
      </c>
      <c r="X46" s="686">
        <v>21.741</v>
      </c>
      <c r="AC46" s="629"/>
      <c r="AE46" s="704"/>
      <c r="AG46" s="341"/>
      <c r="AH46" s="341"/>
      <c r="AI46" s="103"/>
      <c r="AJ46" s="388"/>
      <c r="AN46" s="103"/>
      <c r="BC46" s="815"/>
      <c r="BD46" s="815"/>
      <c r="BE46" s="815"/>
      <c r="BF46" s="816"/>
      <c r="BG46" s="815"/>
      <c r="BH46" s="815"/>
      <c r="BI46" s="815"/>
      <c r="BJ46" s="814"/>
      <c r="BK46" s="1512"/>
      <c r="BL46" s="814"/>
      <c r="BM46" s="814"/>
      <c r="BN46" s="814"/>
      <c r="BQ46" s="814"/>
      <c r="BR46" s="818"/>
      <c r="BS46" s="814"/>
      <c r="BT46" s="818"/>
      <c r="BV46" s="815"/>
      <c r="BW46" s="815"/>
      <c r="BX46" s="814"/>
      <c r="BY46" s="814"/>
      <c r="BZ46" s="814"/>
      <c r="CA46" s="818"/>
      <c r="CB46" s="814"/>
      <c r="CC46" s="814"/>
      <c r="CD46" s="814"/>
      <c r="CF46" s="815"/>
      <c r="CG46" s="815"/>
      <c r="CH46" s="818"/>
      <c r="CI46" s="818"/>
      <c r="CJ46" s="818"/>
      <c r="CK46" s="818"/>
      <c r="CL46" s="818"/>
      <c r="CM46" s="818"/>
      <c r="CN46" s="818"/>
      <c r="CP46" s="815"/>
      <c r="CQ46" s="815"/>
      <c r="CR46" s="815"/>
      <c r="CS46" s="815"/>
      <c r="CT46" s="815"/>
      <c r="CU46" s="815"/>
      <c r="CV46" s="815"/>
      <c r="CW46" s="815"/>
      <c r="CX46" s="815"/>
      <c r="CZ46" s="815"/>
      <c r="DA46" s="815"/>
      <c r="DB46" s="818"/>
      <c r="DC46" s="818"/>
      <c r="DD46" s="818"/>
      <c r="DE46" s="814"/>
      <c r="DF46" s="818"/>
      <c r="DG46" s="818"/>
      <c r="DH46" s="818"/>
      <c r="DJ46" s="815"/>
      <c r="DK46" s="815"/>
      <c r="DL46" s="815"/>
      <c r="DM46" s="815"/>
      <c r="DN46" s="815"/>
      <c r="DO46" s="815"/>
      <c r="DP46" s="815"/>
      <c r="DQ46" s="815"/>
      <c r="DR46" s="815"/>
      <c r="EE46" s="815"/>
      <c r="EF46" s="815"/>
      <c r="EG46" s="815"/>
      <c r="EH46" s="815"/>
      <c r="EI46" s="815"/>
      <c r="EJ46" s="815"/>
      <c r="EK46" s="815"/>
      <c r="EL46" s="815"/>
      <c r="EM46" s="815"/>
      <c r="EN46" s="815"/>
      <c r="EO46" s="815"/>
      <c r="EP46" s="815"/>
      <c r="EQ46" s="815"/>
      <c r="ER46" s="815"/>
    </row>
    <row r="47" spans="15:148" ht="13.5" customHeight="1">
      <c r="O47" s="359"/>
      <c r="P47" s="103"/>
      <c r="Q47" s="682" t="s">
        <v>3344</v>
      </c>
      <c r="R47" s="683" t="s">
        <v>2090</v>
      </c>
      <c r="S47" s="683" t="s">
        <v>195</v>
      </c>
      <c r="T47" s="410"/>
      <c r="U47" s="684">
        <v>38</v>
      </c>
      <c r="V47" s="685">
        <v>22.427</v>
      </c>
      <c r="W47" s="685">
        <v>21.951</v>
      </c>
      <c r="X47" s="686">
        <v>21.951</v>
      </c>
      <c r="AC47" s="629"/>
      <c r="AE47" s="704"/>
      <c r="AG47" s="341"/>
      <c r="AH47" s="341"/>
      <c r="AI47" s="103"/>
      <c r="AJ47" s="388"/>
      <c r="AN47" s="103"/>
      <c r="BC47" s="815"/>
      <c r="BD47" s="815"/>
      <c r="BE47" s="815"/>
      <c r="BF47" s="816"/>
      <c r="BG47" s="815"/>
      <c r="BH47" s="815"/>
      <c r="BI47" s="815"/>
      <c r="BJ47" s="814"/>
      <c r="BK47" s="1512"/>
      <c r="BL47" s="814"/>
      <c r="BM47" s="814"/>
      <c r="BN47" s="814"/>
      <c r="BQ47" s="814"/>
      <c r="BR47" s="818"/>
      <c r="BS47" s="814"/>
      <c r="BT47" s="818"/>
      <c r="BV47" s="815"/>
      <c r="BW47" s="815"/>
      <c r="BX47" s="814"/>
      <c r="BY47" s="814"/>
      <c r="BZ47" s="814"/>
      <c r="CA47" s="818"/>
      <c r="CB47" s="814"/>
      <c r="CC47" s="814"/>
      <c r="CD47" s="814"/>
      <c r="CF47" s="815"/>
      <c r="CG47" s="815"/>
      <c r="CH47" s="818"/>
      <c r="CI47" s="818"/>
      <c r="CJ47" s="818"/>
      <c r="CK47" s="818"/>
      <c r="CL47" s="818"/>
      <c r="CM47" s="818"/>
      <c r="CN47" s="818"/>
      <c r="CP47" s="815"/>
      <c r="CQ47" s="815"/>
      <c r="CR47" s="815"/>
      <c r="CS47" s="815"/>
      <c r="CT47" s="815"/>
      <c r="CU47" s="815"/>
      <c r="CV47" s="815"/>
      <c r="CW47" s="815"/>
      <c r="CX47" s="815"/>
      <c r="CZ47" s="815"/>
      <c r="DA47" s="815"/>
      <c r="DB47" s="818"/>
      <c r="DC47" s="818"/>
      <c r="DD47" s="818"/>
      <c r="DE47" s="814"/>
      <c r="DF47" s="818"/>
      <c r="DG47" s="818"/>
      <c r="DH47" s="818"/>
      <c r="DJ47" s="815"/>
      <c r="DK47" s="815"/>
      <c r="DL47" s="815"/>
      <c r="DM47" s="815"/>
      <c r="DN47" s="815"/>
      <c r="DO47" s="815"/>
      <c r="DP47" s="815"/>
      <c r="DQ47" s="815"/>
      <c r="DR47" s="815"/>
      <c r="EE47" s="815"/>
      <c r="EF47" s="815"/>
      <c r="EG47" s="815"/>
      <c r="EH47" s="815"/>
      <c r="EI47" s="815"/>
      <c r="EJ47" s="815"/>
      <c r="EK47" s="815"/>
      <c r="EL47" s="815"/>
      <c r="EM47" s="815"/>
      <c r="EN47" s="815"/>
      <c r="EO47" s="815"/>
      <c r="EP47" s="815"/>
      <c r="EQ47" s="815"/>
      <c r="ER47" s="815"/>
    </row>
    <row r="48" spans="15:148" ht="13.5" customHeight="1">
      <c r="O48" s="359"/>
      <c r="P48" s="103"/>
      <c r="Q48" s="682" t="s">
        <v>3345</v>
      </c>
      <c r="R48" s="683" t="s">
        <v>2089</v>
      </c>
      <c r="S48" s="683" t="s">
        <v>218</v>
      </c>
      <c r="T48" s="410"/>
      <c r="U48" s="684">
        <v>33</v>
      </c>
      <c r="V48" s="685">
        <v>22.054</v>
      </c>
      <c r="W48" s="685">
        <v>23.614</v>
      </c>
      <c r="X48" s="686">
        <v>22.054</v>
      </c>
      <c r="AC48" s="629"/>
      <c r="AE48" s="704"/>
      <c r="AG48" s="341"/>
      <c r="AH48" s="341"/>
      <c r="AI48" s="103"/>
      <c r="AJ48" s="388"/>
      <c r="AN48" s="103"/>
      <c r="BC48" s="815"/>
      <c r="BD48" s="815"/>
      <c r="BE48" s="815"/>
      <c r="BF48" s="816"/>
      <c r="BG48" s="815"/>
      <c r="BH48" s="815"/>
      <c r="BI48" s="815"/>
      <c r="BJ48" s="814"/>
      <c r="BK48" s="815"/>
      <c r="BL48" s="815"/>
      <c r="BM48" s="814"/>
      <c r="BN48" s="814"/>
      <c r="BQ48" s="814"/>
      <c r="BR48" s="818"/>
      <c r="BS48" s="814"/>
      <c r="BT48" s="818"/>
      <c r="BV48" s="815"/>
      <c r="BW48" s="815"/>
      <c r="BX48" s="814"/>
      <c r="BY48" s="814"/>
      <c r="BZ48" s="814"/>
      <c r="CA48" s="818"/>
      <c r="CB48" s="814"/>
      <c r="CC48" s="814"/>
      <c r="CD48" s="814"/>
      <c r="CF48" s="815"/>
      <c r="CG48" s="815"/>
      <c r="CH48" s="818"/>
      <c r="CI48" s="818"/>
      <c r="CJ48" s="818"/>
      <c r="CK48" s="818"/>
      <c r="CL48" s="818"/>
      <c r="CM48" s="818"/>
      <c r="CN48" s="818"/>
      <c r="CP48" s="815"/>
      <c r="CQ48" s="815"/>
      <c r="CR48" s="815"/>
      <c r="CS48" s="815"/>
      <c r="CT48" s="815"/>
      <c r="CU48" s="815"/>
      <c r="CV48" s="815"/>
      <c r="CW48" s="815"/>
      <c r="CX48" s="815"/>
      <c r="CZ48" s="815"/>
      <c r="DA48" s="815"/>
      <c r="DB48" s="818"/>
      <c r="DC48" s="818"/>
      <c r="DD48" s="818"/>
      <c r="DE48" s="814"/>
      <c r="DF48" s="818"/>
      <c r="DG48" s="818"/>
      <c r="DH48" s="818"/>
      <c r="DJ48" s="815"/>
      <c r="DK48" s="815"/>
      <c r="DL48" s="815"/>
      <c r="DM48" s="815"/>
      <c r="DN48" s="815"/>
      <c r="DO48" s="815"/>
      <c r="DP48" s="815"/>
      <c r="DQ48" s="815"/>
      <c r="DR48" s="815"/>
      <c r="EE48" s="815"/>
      <c r="EF48" s="815"/>
      <c r="EG48" s="815"/>
      <c r="EH48" s="815"/>
      <c r="EI48" s="815"/>
      <c r="EJ48" s="815"/>
      <c r="EK48" s="815"/>
      <c r="EL48" s="815"/>
      <c r="EM48" s="815"/>
      <c r="EN48" s="815"/>
      <c r="EO48" s="815"/>
      <c r="EP48" s="815"/>
      <c r="EQ48" s="815"/>
      <c r="ER48" s="815"/>
    </row>
    <row r="49" spans="15:148" ht="13.5" customHeight="1">
      <c r="O49" s="359"/>
      <c r="P49" s="103"/>
      <c r="Q49" s="682" t="s">
        <v>3340</v>
      </c>
      <c r="R49" s="683" t="s">
        <v>2086</v>
      </c>
      <c r="S49" s="683" t="s">
        <v>218</v>
      </c>
      <c r="T49" s="410"/>
      <c r="U49" s="684">
        <v>42</v>
      </c>
      <c r="V49" s="685">
        <v>23.304</v>
      </c>
      <c r="W49" s="685">
        <v>22.285</v>
      </c>
      <c r="X49" s="686">
        <v>22.285</v>
      </c>
      <c r="AC49" s="629"/>
      <c r="AE49" s="704"/>
      <c r="AG49" s="341"/>
      <c r="AH49" s="341"/>
      <c r="AI49" s="103"/>
      <c r="AJ49" s="388"/>
      <c r="AN49" s="103"/>
      <c r="BC49" s="815"/>
      <c r="BD49" s="815"/>
      <c r="BE49" s="815"/>
      <c r="BF49" s="816"/>
      <c r="BG49" s="815"/>
      <c r="BH49" s="815"/>
      <c r="BI49" s="815"/>
      <c r="BJ49" s="814"/>
      <c r="BK49" s="815"/>
      <c r="BL49" s="815"/>
      <c r="BM49" s="814"/>
      <c r="BN49" s="814"/>
      <c r="BQ49" s="814"/>
      <c r="BR49" s="818"/>
      <c r="BS49" s="814"/>
      <c r="BT49" s="818"/>
      <c r="BV49" s="815"/>
      <c r="BW49" s="815"/>
      <c r="BX49" s="814"/>
      <c r="BY49" s="814"/>
      <c r="BZ49" s="814"/>
      <c r="CA49" s="818"/>
      <c r="CB49" s="814"/>
      <c r="CC49" s="814"/>
      <c r="CD49" s="814"/>
      <c r="CF49" s="815"/>
      <c r="CG49" s="815"/>
      <c r="CH49" s="818"/>
      <c r="CI49" s="818"/>
      <c r="CJ49" s="818"/>
      <c r="CK49" s="818"/>
      <c r="CL49" s="818"/>
      <c r="CM49" s="818"/>
      <c r="CN49" s="818"/>
      <c r="CP49" s="815"/>
      <c r="CQ49" s="815"/>
      <c r="CR49" s="815"/>
      <c r="CS49" s="815"/>
      <c r="CT49" s="815"/>
      <c r="CU49" s="815"/>
      <c r="CV49" s="815"/>
      <c r="CW49" s="815"/>
      <c r="CX49" s="815"/>
      <c r="CZ49" s="815"/>
      <c r="DA49" s="815"/>
      <c r="DB49" s="818"/>
      <c r="DC49" s="818"/>
      <c r="DD49" s="818"/>
      <c r="DE49" s="814"/>
      <c r="DF49" s="818"/>
      <c r="DG49" s="818"/>
      <c r="DH49" s="818"/>
      <c r="DJ49" s="815"/>
      <c r="DK49" s="815"/>
      <c r="DL49" s="815"/>
      <c r="DM49" s="815"/>
      <c r="DN49" s="815"/>
      <c r="DO49" s="815"/>
      <c r="DP49" s="815"/>
      <c r="DQ49" s="815"/>
      <c r="DR49" s="815"/>
      <c r="EE49" s="815"/>
      <c r="EF49" s="815"/>
      <c r="EG49" s="815"/>
      <c r="EH49" s="815"/>
      <c r="EI49" s="815"/>
      <c r="EJ49" s="815"/>
      <c r="EK49" s="815"/>
      <c r="EL49" s="815"/>
      <c r="EM49" s="815"/>
      <c r="EN49" s="815"/>
      <c r="EO49" s="815"/>
      <c r="EP49" s="815"/>
      <c r="EQ49" s="815"/>
      <c r="ER49" s="815"/>
    </row>
    <row r="50" spans="15:148" ht="13.5" customHeight="1">
      <c r="O50" s="359"/>
      <c r="P50" s="103"/>
      <c r="Q50" s="682" t="s">
        <v>3341</v>
      </c>
      <c r="R50" s="683" t="s">
        <v>1838</v>
      </c>
      <c r="S50" s="683" t="s">
        <v>218</v>
      </c>
      <c r="T50" s="410"/>
      <c r="U50" s="684">
        <v>51</v>
      </c>
      <c r="V50" s="685">
        <v>23.326</v>
      </c>
      <c r="W50" s="685">
        <v>22.545</v>
      </c>
      <c r="X50" s="686">
        <v>22.545</v>
      </c>
      <c r="AC50" s="629"/>
      <c r="AE50" s="704"/>
      <c r="AG50" s="341"/>
      <c r="AH50" s="341"/>
      <c r="AI50" s="103"/>
      <c r="AJ50" s="388"/>
      <c r="AN50" s="103"/>
      <c r="BC50" s="815"/>
      <c r="BD50" s="815"/>
      <c r="BE50" s="815"/>
      <c r="BF50" s="816"/>
      <c r="BG50" s="815"/>
      <c r="BH50" s="815"/>
      <c r="BI50" s="815"/>
      <c r="BJ50" s="814"/>
      <c r="BK50" s="815"/>
      <c r="BL50" s="815"/>
      <c r="BM50" s="814"/>
      <c r="BN50" s="814"/>
      <c r="BQ50" s="814"/>
      <c r="BR50" s="818"/>
      <c r="BS50" s="814"/>
      <c r="BT50" s="818"/>
      <c r="BV50" s="815"/>
      <c r="BW50" s="815"/>
      <c r="BX50" s="814"/>
      <c r="BY50" s="814"/>
      <c r="BZ50" s="814"/>
      <c r="CA50" s="818"/>
      <c r="CB50" s="814"/>
      <c r="CC50" s="814"/>
      <c r="CD50" s="814"/>
      <c r="CF50" s="815"/>
      <c r="CG50" s="815"/>
      <c r="CH50" s="818"/>
      <c r="CI50" s="818"/>
      <c r="CJ50" s="818"/>
      <c r="CK50" s="818"/>
      <c r="CL50" s="818"/>
      <c r="CM50" s="818"/>
      <c r="CN50" s="818"/>
      <c r="CP50" s="815"/>
      <c r="CQ50" s="815"/>
      <c r="CR50" s="815"/>
      <c r="CS50" s="815"/>
      <c r="CT50" s="815"/>
      <c r="CU50" s="815"/>
      <c r="CV50" s="815"/>
      <c r="CW50" s="815"/>
      <c r="CX50" s="815"/>
      <c r="CZ50" s="815"/>
      <c r="DA50" s="815"/>
      <c r="DB50" s="818"/>
      <c r="DC50" s="818"/>
      <c r="DD50" s="818"/>
      <c r="DE50" s="814"/>
      <c r="DF50" s="818"/>
      <c r="DG50" s="818"/>
      <c r="DH50" s="818"/>
      <c r="DJ50" s="815"/>
      <c r="DK50" s="815"/>
      <c r="DL50" s="815"/>
      <c r="DM50" s="815"/>
      <c r="DN50" s="815"/>
      <c r="DO50" s="815"/>
      <c r="DP50" s="815"/>
      <c r="DQ50" s="815"/>
      <c r="DR50" s="815"/>
      <c r="EE50" s="815"/>
      <c r="EF50" s="815"/>
      <c r="EG50" s="815"/>
      <c r="EH50" s="815"/>
      <c r="EI50" s="815"/>
      <c r="EJ50" s="815"/>
      <c r="EK50" s="815"/>
      <c r="EL50" s="815"/>
      <c r="EM50" s="815"/>
      <c r="EN50" s="815"/>
      <c r="EO50" s="815"/>
      <c r="EP50" s="815"/>
      <c r="EQ50" s="815"/>
      <c r="ER50" s="815"/>
    </row>
    <row r="51" spans="15:148" ht="13.5" customHeight="1">
      <c r="O51" s="359"/>
      <c r="P51" s="103"/>
      <c r="Q51" s="682" t="s">
        <v>3346</v>
      </c>
      <c r="R51" s="683" t="s">
        <v>2091</v>
      </c>
      <c r="S51" s="683" t="s">
        <v>198</v>
      </c>
      <c r="T51" s="410"/>
      <c r="U51" s="684">
        <v>66</v>
      </c>
      <c r="V51" s="685">
        <v>41.429</v>
      </c>
      <c r="W51" s="685">
        <v>22.716</v>
      </c>
      <c r="X51" s="686">
        <v>22.716</v>
      </c>
      <c r="AC51" s="629"/>
      <c r="AE51" s="704"/>
      <c r="AG51" s="341"/>
      <c r="AH51" s="341"/>
      <c r="AI51" s="103"/>
      <c r="AJ51" s="388"/>
      <c r="AN51" s="103"/>
      <c r="BC51" s="815"/>
      <c r="BD51" s="815"/>
      <c r="BE51" s="815"/>
      <c r="BF51" s="816"/>
      <c r="BG51" s="815"/>
      <c r="BH51" s="815"/>
      <c r="BI51" s="815"/>
      <c r="BJ51" s="814"/>
      <c r="BK51" s="815"/>
      <c r="BL51" s="815"/>
      <c r="BM51" s="814"/>
      <c r="BN51" s="814"/>
      <c r="BQ51" s="814"/>
      <c r="BR51" s="818"/>
      <c r="BS51" s="814"/>
      <c r="BT51" s="818"/>
      <c r="BV51" s="815"/>
      <c r="BW51" s="815"/>
      <c r="BX51" s="814"/>
      <c r="BY51" s="814"/>
      <c r="BZ51" s="814"/>
      <c r="CA51" s="818"/>
      <c r="CB51" s="814"/>
      <c r="CC51" s="814"/>
      <c r="CD51" s="814"/>
      <c r="CF51" s="815"/>
      <c r="CG51" s="815"/>
      <c r="CH51" s="818"/>
      <c r="CI51" s="818"/>
      <c r="CJ51" s="818"/>
      <c r="CK51" s="818"/>
      <c r="CL51" s="818"/>
      <c r="CM51" s="818"/>
      <c r="CN51" s="818"/>
      <c r="CP51" s="815"/>
      <c r="CQ51" s="815"/>
      <c r="CR51" s="815"/>
      <c r="CS51" s="815"/>
      <c r="CT51" s="815"/>
      <c r="CU51" s="815"/>
      <c r="CV51" s="815"/>
      <c r="CW51" s="815"/>
      <c r="CX51" s="815"/>
      <c r="CZ51" s="815"/>
      <c r="DA51" s="815"/>
      <c r="DB51" s="818"/>
      <c r="DC51" s="818"/>
      <c r="DD51" s="818"/>
      <c r="DE51" s="814"/>
      <c r="DF51" s="818"/>
      <c r="DG51" s="818"/>
      <c r="DH51" s="818"/>
      <c r="DJ51" s="815"/>
      <c r="DK51" s="815"/>
      <c r="DL51" s="815"/>
      <c r="DM51" s="815"/>
      <c r="DN51" s="815"/>
      <c r="DO51" s="815"/>
      <c r="DP51" s="815"/>
      <c r="DQ51" s="815"/>
      <c r="DR51" s="815"/>
      <c r="EE51" s="815"/>
      <c r="EF51" s="815"/>
      <c r="EG51" s="815"/>
      <c r="EH51" s="815"/>
      <c r="EI51" s="815"/>
      <c r="EJ51" s="815"/>
      <c r="EK51" s="815"/>
      <c r="EL51" s="815"/>
      <c r="EM51" s="815"/>
      <c r="EN51" s="815"/>
      <c r="EO51" s="815"/>
      <c r="EP51" s="815"/>
      <c r="EQ51" s="815"/>
      <c r="ER51" s="815"/>
    </row>
    <row r="52" spans="15:148" ht="13.5" customHeight="1">
      <c r="O52" s="359"/>
      <c r="P52" s="103"/>
      <c r="Q52" s="682" t="s">
        <v>3349</v>
      </c>
      <c r="R52" s="683" t="s">
        <v>2097</v>
      </c>
      <c r="S52" s="683" t="s">
        <v>224</v>
      </c>
      <c r="T52" s="410"/>
      <c r="U52" s="684">
        <v>8</v>
      </c>
      <c r="V52" s="685">
        <v>23.963</v>
      </c>
      <c r="W52" s="685">
        <v>22.907</v>
      </c>
      <c r="X52" s="686">
        <v>22.907</v>
      </c>
      <c r="AC52" s="629"/>
      <c r="AE52" s="704"/>
      <c r="AG52" s="341"/>
      <c r="AH52" s="341"/>
      <c r="AI52" s="103"/>
      <c r="AJ52" s="388"/>
      <c r="AN52" s="103"/>
      <c r="BC52" s="815"/>
      <c r="BD52" s="815"/>
      <c r="BE52" s="815"/>
      <c r="BF52" s="816"/>
      <c r="BG52" s="815"/>
      <c r="BH52" s="815"/>
      <c r="BI52" s="815"/>
      <c r="BJ52" s="814"/>
      <c r="BK52" s="814"/>
      <c r="BL52" s="814"/>
      <c r="BM52" s="814"/>
      <c r="BN52" s="814"/>
      <c r="BQ52" s="814"/>
      <c r="BR52" s="818"/>
      <c r="BS52" s="814"/>
      <c r="BT52" s="818"/>
      <c r="BV52" s="815"/>
      <c r="BW52" s="815"/>
      <c r="BX52" s="814"/>
      <c r="BY52" s="814"/>
      <c r="BZ52" s="814"/>
      <c r="CA52" s="818"/>
      <c r="CB52" s="814"/>
      <c r="CC52" s="814"/>
      <c r="CD52" s="814"/>
      <c r="CF52" s="815"/>
      <c r="CG52" s="815"/>
      <c r="CH52" s="818"/>
      <c r="CI52" s="818"/>
      <c r="CJ52" s="818"/>
      <c r="CK52" s="818"/>
      <c r="CL52" s="818"/>
      <c r="CM52" s="818"/>
      <c r="CN52" s="818"/>
      <c r="CP52" s="815"/>
      <c r="CQ52" s="815"/>
      <c r="CR52" s="815"/>
      <c r="CS52" s="815"/>
      <c r="CT52" s="815"/>
      <c r="CU52" s="815"/>
      <c r="CV52" s="815"/>
      <c r="CW52" s="815"/>
      <c r="CX52" s="815"/>
      <c r="CZ52" s="815"/>
      <c r="DA52" s="815"/>
      <c r="DB52" s="818"/>
      <c r="DC52" s="818"/>
      <c r="DD52" s="818"/>
      <c r="DE52" s="814"/>
      <c r="DF52" s="818"/>
      <c r="DG52" s="818"/>
      <c r="DH52" s="818"/>
      <c r="DJ52" s="815"/>
      <c r="DK52" s="815"/>
      <c r="DL52" s="815"/>
      <c r="DM52" s="815"/>
      <c r="DN52" s="815"/>
      <c r="DO52" s="815"/>
      <c r="DP52" s="815"/>
      <c r="DQ52" s="815"/>
      <c r="DR52" s="815"/>
      <c r="EE52" s="815"/>
      <c r="EF52" s="815"/>
      <c r="EG52" s="815"/>
      <c r="EH52" s="815"/>
      <c r="EI52" s="815"/>
      <c r="EJ52" s="815"/>
      <c r="EK52" s="815"/>
      <c r="EL52" s="815"/>
      <c r="EM52" s="815"/>
      <c r="EN52" s="815"/>
      <c r="EO52" s="815"/>
      <c r="EP52" s="815"/>
      <c r="EQ52" s="815"/>
      <c r="ER52" s="815"/>
    </row>
    <row r="53" spans="15:148" ht="13.5" customHeight="1">
      <c r="O53" s="359"/>
      <c r="P53" s="103"/>
      <c r="Q53" s="682" t="s">
        <v>3327</v>
      </c>
      <c r="R53" s="683" t="s">
        <v>1911</v>
      </c>
      <c r="S53" s="683" t="s">
        <v>194</v>
      </c>
      <c r="T53" s="410"/>
      <c r="U53" s="684">
        <v>1</v>
      </c>
      <c r="V53" s="685" t="s">
        <v>3243</v>
      </c>
      <c r="W53" s="685">
        <v>22.956</v>
      </c>
      <c r="X53" s="686">
        <v>22.956</v>
      </c>
      <c r="AC53" s="629"/>
      <c r="AE53" s="704"/>
      <c r="AG53" s="341"/>
      <c r="AH53" s="341"/>
      <c r="AI53" s="103"/>
      <c r="AJ53" s="388"/>
      <c r="AN53" s="103"/>
      <c r="BC53" s="815"/>
      <c r="BD53" s="815"/>
      <c r="BE53" s="815"/>
      <c r="BF53" s="816"/>
      <c r="BG53" s="815"/>
      <c r="BH53" s="815"/>
      <c r="BI53" s="815"/>
      <c r="BJ53" s="814"/>
      <c r="BK53" s="814"/>
      <c r="BL53" s="814"/>
      <c r="BM53" s="814"/>
      <c r="BN53" s="814"/>
      <c r="BQ53" s="814"/>
      <c r="BR53" s="818"/>
      <c r="BS53" s="814"/>
      <c r="BT53" s="818"/>
      <c r="BV53" s="815"/>
      <c r="BW53" s="815"/>
      <c r="BX53" s="814"/>
      <c r="BY53" s="814"/>
      <c r="BZ53" s="814"/>
      <c r="CA53" s="818"/>
      <c r="CB53" s="814"/>
      <c r="CC53" s="814"/>
      <c r="CD53" s="814"/>
      <c r="CF53" s="815"/>
      <c r="CG53" s="815"/>
      <c r="CH53" s="818"/>
      <c r="CI53" s="818"/>
      <c r="CJ53" s="818"/>
      <c r="CK53" s="818"/>
      <c r="CL53" s="818"/>
      <c r="CM53" s="818"/>
      <c r="CN53" s="818"/>
      <c r="CP53" s="815"/>
      <c r="CQ53" s="815"/>
      <c r="CR53" s="815"/>
      <c r="CS53" s="815"/>
      <c r="CT53" s="815"/>
      <c r="CU53" s="815"/>
      <c r="CV53" s="815"/>
      <c r="CW53" s="815"/>
      <c r="CX53" s="815"/>
      <c r="CZ53" s="815"/>
      <c r="DA53" s="815"/>
      <c r="DB53" s="818"/>
      <c r="DC53" s="818"/>
      <c r="DD53" s="818"/>
      <c r="DE53" s="814"/>
      <c r="DF53" s="818"/>
      <c r="DG53" s="818"/>
      <c r="DH53" s="818"/>
      <c r="DJ53" s="815"/>
      <c r="DK53" s="815"/>
      <c r="DL53" s="815"/>
      <c r="DM53" s="815"/>
      <c r="DN53" s="815"/>
      <c r="DO53" s="815"/>
      <c r="DP53" s="815"/>
      <c r="DQ53" s="815"/>
      <c r="DR53" s="815"/>
      <c r="EE53" s="815"/>
      <c r="EF53" s="815"/>
      <c r="EG53" s="815"/>
      <c r="EH53" s="815"/>
      <c r="EI53" s="815"/>
      <c r="EJ53" s="815"/>
      <c r="EK53" s="815"/>
      <c r="EL53" s="815"/>
      <c r="EM53" s="815"/>
      <c r="EN53" s="815"/>
      <c r="EO53" s="815"/>
      <c r="EP53" s="815"/>
      <c r="EQ53" s="815"/>
      <c r="ER53" s="815"/>
    </row>
    <row r="54" spans="15:152" ht="13.5" customHeight="1">
      <c r="O54" s="359"/>
      <c r="P54" s="103"/>
      <c r="Q54" s="682" t="s">
        <v>3350</v>
      </c>
      <c r="R54" s="683" t="s">
        <v>2100</v>
      </c>
      <c r="S54" s="683" t="s">
        <v>2118</v>
      </c>
      <c r="T54" s="410"/>
      <c r="U54" s="684">
        <v>72</v>
      </c>
      <c r="V54" s="685">
        <v>23.304</v>
      </c>
      <c r="W54" s="685">
        <v>52.813</v>
      </c>
      <c r="X54" s="686">
        <v>23.304</v>
      </c>
      <c r="AC54" s="629"/>
      <c r="AE54" s="704"/>
      <c r="AG54" s="341"/>
      <c r="AH54" s="341"/>
      <c r="AI54" s="103"/>
      <c r="AJ54" s="388"/>
      <c r="AN54" s="103"/>
      <c r="BC54" s="815"/>
      <c r="BD54" s="815"/>
      <c r="BE54" s="815"/>
      <c r="BF54" s="816"/>
      <c r="BG54" s="815"/>
      <c r="BH54" s="815"/>
      <c r="BI54" s="815"/>
      <c r="BJ54" s="814"/>
      <c r="BK54" s="814"/>
      <c r="BL54" s="814"/>
      <c r="BM54" s="814"/>
      <c r="BN54" s="814"/>
      <c r="BQ54" s="814"/>
      <c r="BR54" s="818"/>
      <c r="BS54" s="814"/>
      <c r="BT54" s="818"/>
      <c r="BV54" s="815"/>
      <c r="BW54" s="815"/>
      <c r="BX54" s="814"/>
      <c r="BY54" s="814"/>
      <c r="BZ54" s="814"/>
      <c r="CA54" s="818"/>
      <c r="CB54" s="814"/>
      <c r="CC54" s="814"/>
      <c r="CD54" s="814"/>
      <c r="CF54" s="815"/>
      <c r="CG54" s="815"/>
      <c r="CH54" s="818"/>
      <c r="CI54" s="818"/>
      <c r="CJ54" s="818"/>
      <c r="CK54" s="818"/>
      <c r="CL54" s="818"/>
      <c r="CM54" s="818"/>
      <c r="CN54" s="818"/>
      <c r="CP54" s="815"/>
      <c r="CQ54" s="815"/>
      <c r="CR54" s="815"/>
      <c r="CS54" s="815"/>
      <c r="CT54" s="815"/>
      <c r="CU54" s="815"/>
      <c r="CV54" s="815"/>
      <c r="CW54" s="815"/>
      <c r="CX54" s="815"/>
      <c r="CZ54" s="815"/>
      <c r="DA54" s="815"/>
      <c r="DB54" s="818"/>
      <c r="DC54" s="818"/>
      <c r="DD54" s="818"/>
      <c r="DE54" s="814"/>
      <c r="DF54" s="818"/>
      <c r="DG54" s="818"/>
      <c r="DH54" s="818"/>
      <c r="DJ54" s="815"/>
      <c r="DK54" s="815"/>
      <c r="DL54" s="815"/>
      <c r="DM54" s="815"/>
      <c r="DN54" s="815"/>
      <c r="DO54" s="815"/>
      <c r="DP54" s="815"/>
      <c r="DQ54" s="815"/>
      <c r="DR54" s="815"/>
      <c r="EE54" s="815"/>
      <c r="EF54" s="815"/>
      <c r="EG54" s="815"/>
      <c r="EH54" s="815"/>
      <c r="EI54" s="815"/>
      <c r="EJ54" s="815"/>
      <c r="EK54" s="815"/>
      <c r="EL54" s="815"/>
      <c r="EM54" s="815"/>
      <c r="EN54" s="815"/>
      <c r="EO54" s="815"/>
      <c r="EP54" s="815"/>
      <c r="EQ54" s="815"/>
      <c r="ER54" s="815"/>
      <c r="ES54" s="815"/>
      <c r="ET54" s="815"/>
      <c r="EU54" s="815"/>
      <c r="EV54" s="815"/>
    </row>
    <row r="55" spans="15:152" ht="13.5" customHeight="1">
      <c r="O55" s="359"/>
      <c r="P55" s="103"/>
      <c r="Q55" s="682" t="s">
        <v>3351</v>
      </c>
      <c r="R55" s="683" t="s">
        <v>2094</v>
      </c>
      <c r="S55" s="683" t="s">
        <v>224</v>
      </c>
      <c r="T55" s="410"/>
      <c r="U55" s="684">
        <v>53</v>
      </c>
      <c r="V55" s="685">
        <v>24.614</v>
      </c>
      <c r="W55" s="685">
        <v>23.455</v>
      </c>
      <c r="X55" s="686">
        <v>23.455</v>
      </c>
      <c r="AC55" s="629"/>
      <c r="AE55" s="704"/>
      <c r="AG55" s="341"/>
      <c r="AH55" s="341"/>
      <c r="AI55" s="103"/>
      <c r="AJ55" s="388"/>
      <c r="AN55" s="103"/>
      <c r="BC55" s="815"/>
      <c r="BD55" s="815"/>
      <c r="BE55" s="815"/>
      <c r="BF55" s="816"/>
      <c r="BG55" s="815"/>
      <c r="BH55" s="815"/>
      <c r="BI55" s="815"/>
      <c r="BJ55" s="814"/>
      <c r="BK55" s="814"/>
      <c r="BL55" s="814"/>
      <c r="BM55" s="814"/>
      <c r="BN55" s="814"/>
      <c r="BQ55" s="814"/>
      <c r="BR55" s="818"/>
      <c r="BS55" s="814"/>
      <c r="BT55" s="818"/>
      <c r="BV55" s="815"/>
      <c r="BW55" s="815"/>
      <c r="BX55" s="814"/>
      <c r="BY55" s="814"/>
      <c r="BZ55" s="814"/>
      <c r="CA55" s="818"/>
      <c r="CB55" s="814"/>
      <c r="CC55" s="814"/>
      <c r="CD55" s="814"/>
      <c r="CF55" s="815"/>
      <c r="CG55" s="815"/>
      <c r="CH55" s="818"/>
      <c r="CI55" s="818"/>
      <c r="CJ55" s="818"/>
      <c r="CK55" s="818"/>
      <c r="CL55" s="818"/>
      <c r="CM55" s="818"/>
      <c r="CN55" s="818"/>
      <c r="CP55" s="815"/>
      <c r="CQ55" s="815"/>
      <c r="CR55" s="815"/>
      <c r="CS55" s="815"/>
      <c r="CT55" s="815"/>
      <c r="CU55" s="815"/>
      <c r="CV55" s="815"/>
      <c r="CW55" s="815"/>
      <c r="CX55" s="815"/>
      <c r="CZ55" s="815"/>
      <c r="DA55" s="815"/>
      <c r="DB55" s="818"/>
      <c r="DC55" s="818"/>
      <c r="DD55" s="818"/>
      <c r="DE55" s="814"/>
      <c r="DF55" s="818"/>
      <c r="DG55" s="818"/>
      <c r="DH55" s="818"/>
      <c r="DJ55" s="815"/>
      <c r="DK55" s="815"/>
      <c r="DL55" s="815"/>
      <c r="DM55" s="815"/>
      <c r="DN55" s="815"/>
      <c r="DO55" s="815"/>
      <c r="DP55" s="815"/>
      <c r="DQ55" s="815"/>
      <c r="DR55" s="815"/>
      <c r="EE55" s="815"/>
      <c r="EF55" s="815"/>
      <c r="EG55" s="815"/>
      <c r="EH55" s="815"/>
      <c r="EI55" s="815"/>
      <c r="EJ55" s="815"/>
      <c r="EK55" s="815"/>
      <c r="EL55" s="815"/>
      <c r="EM55" s="815"/>
      <c r="EN55" s="815"/>
      <c r="EO55" s="815"/>
      <c r="EP55" s="815"/>
      <c r="EQ55" s="815"/>
      <c r="ER55" s="815"/>
      <c r="ES55" s="815"/>
      <c r="ET55" s="815"/>
      <c r="EU55" s="815"/>
      <c r="EV55" s="815"/>
    </row>
    <row r="56" spans="15:152" ht="13.5" customHeight="1">
      <c r="O56" s="359"/>
      <c r="P56" s="103"/>
      <c r="Q56" s="682" t="s">
        <v>3352</v>
      </c>
      <c r="R56" s="683" t="s">
        <v>2126</v>
      </c>
      <c r="S56" s="683" t="s">
        <v>194</v>
      </c>
      <c r="T56" s="410"/>
      <c r="U56" s="684">
        <v>19</v>
      </c>
      <c r="V56" s="685" t="s">
        <v>3243</v>
      </c>
      <c r="W56" s="685">
        <v>23.543</v>
      </c>
      <c r="X56" s="686">
        <v>23.543</v>
      </c>
      <c r="AC56" s="629"/>
      <c r="AE56" s="704"/>
      <c r="AG56" s="341"/>
      <c r="AH56" s="341"/>
      <c r="AI56" s="103"/>
      <c r="AJ56" s="388"/>
      <c r="AN56" s="103"/>
      <c r="BC56" s="815"/>
      <c r="BD56" s="815"/>
      <c r="BE56" s="815"/>
      <c r="BF56" s="816"/>
      <c r="BG56" s="815"/>
      <c r="BH56" s="815"/>
      <c r="BI56" s="815"/>
      <c r="BJ56" s="814"/>
      <c r="BK56" s="814"/>
      <c r="BL56" s="814"/>
      <c r="BM56" s="814"/>
      <c r="BN56" s="814"/>
      <c r="BQ56" s="814"/>
      <c r="BR56" s="818"/>
      <c r="BS56" s="814"/>
      <c r="BT56" s="818"/>
      <c r="BV56" s="815"/>
      <c r="BW56" s="815"/>
      <c r="BX56" s="814"/>
      <c r="BY56" s="814"/>
      <c r="BZ56" s="814"/>
      <c r="CA56" s="818"/>
      <c r="CB56" s="814"/>
      <c r="CC56" s="814"/>
      <c r="CD56" s="814"/>
      <c r="CF56" s="815"/>
      <c r="CG56" s="815"/>
      <c r="CH56" s="818"/>
      <c r="CI56" s="818"/>
      <c r="CJ56" s="818"/>
      <c r="CK56" s="818"/>
      <c r="CL56" s="818"/>
      <c r="CM56" s="818"/>
      <c r="CN56" s="818"/>
      <c r="CP56" s="815"/>
      <c r="CQ56" s="815"/>
      <c r="CR56" s="815"/>
      <c r="CS56" s="815"/>
      <c r="CT56" s="815"/>
      <c r="CU56" s="815"/>
      <c r="CV56" s="815"/>
      <c r="CW56" s="815"/>
      <c r="CX56" s="815"/>
      <c r="CZ56" s="815"/>
      <c r="DA56" s="213"/>
      <c r="DB56" s="1169"/>
      <c r="DC56" s="1169"/>
      <c r="DD56" s="1169"/>
      <c r="DE56" s="212"/>
      <c r="DF56" s="1169"/>
      <c r="DG56" s="818"/>
      <c r="DH56" s="818"/>
      <c r="DJ56" s="815"/>
      <c r="DK56" s="815"/>
      <c r="DL56" s="815"/>
      <c r="DM56" s="815"/>
      <c r="DN56" s="815"/>
      <c r="DO56" s="815"/>
      <c r="DP56" s="815"/>
      <c r="DQ56" s="815"/>
      <c r="DR56" s="815"/>
      <c r="EE56" s="815"/>
      <c r="EF56" s="815"/>
      <c r="EG56" s="815"/>
      <c r="EH56" s="815"/>
      <c r="EI56" s="815"/>
      <c r="EJ56" s="815"/>
      <c r="EK56" s="815"/>
      <c r="EL56" s="815"/>
      <c r="EM56" s="815"/>
      <c r="EN56" s="815"/>
      <c r="EO56" s="815"/>
      <c r="EP56" s="815"/>
      <c r="EQ56" s="815"/>
      <c r="ER56" s="815"/>
      <c r="ES56" s="815"/>
      <c r="ET56" s="815"/>
      <c r="EU56" s="815"/>
      <c r="EV56" s="815"/>
    </row>
    <row r="57" spans="15:152" ht="13.5" customHeight="1">
      <c r="O57" s="359"/>
      <c r="P57" s="103"/>
      <c r="Q57" s="682" t="s">
        <v>3353</v>
      </c>
      <c r="R57" s="683" t="s">
        <v>2127</v>
      </c>
      <c r="S57" s="683" t="s">
        <v>194</v>
      </c>
      <c r="T57" s="410"/>
      <c r="U57" s="684">
        <v>46</v>
      </c>
      <c r="V57" s="685" t="s">
        <v>3243</v>
      </c>
      <c r="W57" s="685">
        <v>24.076</v>
      </c>
      <c r="X57" s="686">
        <v>24.076</v>
      </c>
      <c r="AC57" s="629"/>
      <c r="AE57" s="704"/>
      <c r="AG57" s="341"/>
      <c r="AH57" s="341"/>
      <c r="AI57" s="103"/>
      <c r="AJ57" s="388"/>
      <c r="AN57" s="103"/>
      <c r="BC57" s="815"/>
      <c r="BD57" s="815"/>
      <c r="BE57" s="815"/>
      <c r="BF57" s="816"/>
      <c r="BG57" s="815"/>
      <c r="BH57" s="815"/>
      <c r="BI57" s="815"/>
      <c r="BJ57" s="814"/>
      <c r="BK57" s="814"/>
      <c r="BL57" s="814"/>
      <c r="BM57" s="814"/>
      <c r="BN57" s="814"/>
      <c r="BQ57" s="814"/>
      <c r="BR57" s="818"/>
      <c r="BS57" s="814"/>
      <c r="BT57" s="818"/>
      <c r="BV57" s="815"/>
      <c r="BW57" s="815"/>
      <c r="BX57" s="814"/>
      <c r="BY57" s="814"/>
      <c r="BZ57" s="814"/>
      <c r="CA57" s="818"/>
      <c r="CB57" s="814"/>
      <c r="CC57" s="814"/>
      <c r="CD57" s="814"/>
      <c r="CF57" s="815"/>
      <c r="CG57" s="815"/>
      <c r="CH57" s="818"/>
      <c r="CI57" s="818"/>
      <c r="CJ57" s="818"/>
      <c r="CK57" s="818"/>
      <c r="CL57" s="818"/>
      <c r="CM57" s="818"/>
      <c r="CN57" s="818"/>
      <c r="CP57" s="815"/>
      <c r="CQ57" s="815"/>
      <c r="CR57" s="815"/>
      <c r="CS57" s="815"/>
      <c r="CT57" s="815"/>
      <c r="CU57" s="815"/>
      <c r="CV57" s="815"/>
      <c r="CW57" s="815"/>
      <c r="CX57" s="815"/>
      <c r="CZ57" s="815"/>
      <c r="DA57" s="213"/>
      <c r="DB57" s="1169"/>
      <c r="DC57" s="1169"/>
      <c r="DD57" s="1169"/>
      <c r="DE57" s="212"/>
      <c r="DF57" s="1169"/>
      <c r="DG57" s="818"/>
      <c r="DH57" s="818"/>
      <c r="DJ57" s="815"/>
      <c r="DK57" s="815"/>
      <c r="DL57" s="815"/>
      <c r="DM57" s="815"/>
      <c r="DN57" s="815"/>
      <c r="DO57" s="815"/>
      <c r="DP57" s="815"/>
      <c r="DQ57" s="815"/>
      <c r="DR57" s="815"/>
      <c r="EE57" s="815"/>
      <c r="EF57" s="815"/>
      <c r="EG57" s="815"/>
      <c r="EH57" s="815"/>
      <c r="EI57" s="815"/>
      <c r="EJ57" s="815"/>
      <c r="EK57" s="815"/>
      <c r="EL57" s="815"/>
      <c r="EM57" s="815"/>
      <c r="EN57" s="815"/>
      <c r="EO57" s="815"/>
      <c r="EP57" s="815"/>
      <c r="EQ57" s="815"/>
      <c r="ER57" s="815"/>
      <c r="ES57" s="815"/>
      <c r="ET57" s="815"/>
      <c r="EU57" s="815"/>
      <c r="EV57" s="815"/>
    </row>
    <row r="58" spans="15:152" ht="13.5" customHeight="1">
      <c r="O58" s="359"/>
      <c r="P58" s="103"/>
      <c r="Q58" s="682" t="s">
        <v>3354</v>
      </c>
      <c r="R58" s="683" t="s">
        <v>2128</v>
      </c>
      <c r="S58" s="683" t="s">
        <v>203</v>
      </c>
      <c r="T58" s="410"/>
      <c r="U58" s="684">
        <v>7</v>
      </c>
      <c r="V58" s="685">
        <v>24.434</v>
      </c>
      <c r="W58" s="685" t="s">
        <v>1653</v>
      </c>
      <c r="X58" s="686">
        <v>24.434</v>
      </c>
      <c r="AC58" s="629"/>
      <c r="AE58" s="704"/>
      <c r="AG58" s="341"/>
      <c r="AH58" s="341"/>
      <c r="AI58" s="103"/>
      <c r="AJ58" s="388"/>
      <c r="AN58" s="103"/>
      <c r="BC58" s="815"/>
      <c r="BD58" s="815"/>
      <c r="BE58" s="815"/>
      <c r="BF58" s="816"/>
      <c r="BG58" s="815"/>
      <c r="BH58" s="815"/>
      <c r="BI58" s="815"/>
      <c r="BJ58" s="814"/>
      <c r="BK58" s="814"/>
      <c r="BL58" s="814"/>
      <c r="BM58" s="814"/>
      <c r="BN58" s="814"/>
      <c r="BQ58" s="814"/>
      <c r="BR58" s="818"/>
      <c r="BS58" s="814"/>
      <c r="BT58" s="818"/>
      <c r="BV58" s="815"/>
      <c r="BW58" s="815"/>
      <c r="BX58" s="814"/>
      <c r="BY58" s="814"/>
      <c r="BZ58" s="814"/>
      <c r="CA58" s="818"/>
      <c r="CB58" s="814"/>
      <c r="CC58" s="814"/>
      <c r="CD58" s="814"/>
      <c r="CF58" s="815"/>
      <c r="CG58" s="815"/>
      <c r="CH58" s="818"/>
      <c r="CI58" s="818"/>
      <c r="CJ58" s="818"/>
      <c r="CK58" s="818"/>
      <c r="CL58" s="818"/>
      <c r="CM58" s="818"/>
      <c r="CN58" s="818"/>
      <c r="CP58" s="815"/>
      <c r="CQ58" s="815"/>
      <c r="CR58" s="815"/>
      <c r="CS58" s="815"/>
      <c r="CT58" s="815"/>
      <c r="CU58" s="815"/>
      <c r="CV58" s="815"/>
      <c r="CW58" s="815"/>
      <c r="CX58" s="815"/>
      <c r="CZ58" s="815"/>
      <c r="DA58" s="213"/>
      <c r="DB58" s="1169"/>
      <c r="DC58" s="1169"/>
      <c r="DD58" s="1169"/>
      <c r="DE58" s="212"/>
      <c r="DF58" s="1169"/>
      <c r="DG58" s="818"/>
      <c r="DH58" s="818"/>
      <c r="DJ58" s="815"/>
      <c r="DK58" s="815"/>
      <c r="DL58" s="815"/>
      <c r="DM58" s="815"/>
      <c r="DN58" s="815"/>
      <c r="DO58" s="815"/>
      <c r="DP58" s="815"/>
      <c r="DQ58" s="815"/>
      <c r="DR58" s="815"/>
      <c r="EE58" s="815"/>
      <c r="EF58" s="815"/>
      <c r="EG58" s="815"/>
      <c r="EH58" s="815"/>
      <c r="EI58" s="815"/>
      <c r="EJ58" s="815"/>
      <c r="EK58" s="815"/>
      <c r="EL58" s="815"/>
      <c r="EM58" s="815"/>
      <c r="EN58" s="815"/>
      <c r="EO58" s="815"/>
      <c r="EP58" s="815"/>
      <c r="EQ58" s="815"/>
      <c r="ER58" s="815"/>
      <c r="ES58" s="815"/>
      <c r="ET58" s="815"/>
      <c r="EU58" s="815"/>
      <c r="EV58" s="815"/>
    </row>
    <row r="59" spans="15:152" ht="13.5" customHeight="1">
      <c r="O59" s="359"/>
      <c r="P59" s="103"/>
      <c r="Q59" s="682" t="s">
        <v>3355</v>
      </c>
      <c r="R59" s="683" t="s">
        <v>2096</v>
      </c>
      <c r="S59" s="683" t="s">
        <v>198</v>
      </c>
      <c r="T59" s="410"/>
      <c r="U59" s="684">
        <v>12</v>
      </c>
      <c r="V59" s="685">
        <v>24.525</v>
      </c>
      <c r="W59" s="685">
        <v>28.227</v>
      </c>
      <c r="X59" s="686">
        <v>24.525</v>
      </c>
      <c r="AC59" s="629"/>
      <c r="AE59" s="704"/>
      <c r="AG59" s="341"/>
      <c r="AH59" s="341"/>
      <c r="AI59" s="103"/>
      <c r="AJ59" s="388"/>
      <c r="AN59" s="103"/>
      <c r="BC59" s="815"/>
      <c r="BD59" s="815"/>
      <c r="BE59" s="815"/>
      <c r="BF59" s="816"/>
      <c r="BG59" s="815"/>
      <c r="BH59" s="815"/>
      <c r="BI59" s="815"/>
      <c r="BJ59" s="814"/>
      <c r="BK59" s="814"/>
      <c r="BL59" s="814"/>
      <c r="BM59" s="814"/>
      <c r="BN59" s="814"/>
      <c r="BQ59" s="814"/>
      <c r="BR59" s="818"/>
      <c r="BS59" s="814"/>
      <c r="BT59" s="818"/>
      <c r="BV59" s="815"/>
      <c r="BW59" s="815"/>
      <c r="BX59" s="814"/>
      <c r="BY59" s="814"/>
      <c r="BZ59" s="814"/>
      <c r="CA59" s="818"/>
      <c r="CB59" s="814"/>
      <c r="CC59" s="814"/>
      <c r="CD59" s="814"/>
      <c r="CF59" s="815"/>
      <c r="CG59" s="815"/>
      <c r="CH59" s="818"/>
      <c r="CI59" s="818"/>
      <c r="CJ59" s="818"/>
      <c r="CK59" s="818"/>
      <c r="CL59" s="818"/>
      <c r="CM59" s="818"/>
      <c r="CN59" s="818"/>
      <c r="CP59" s="815"/>
      <c r="CQ59" s="815"/>
      <c r="CR59" s="815"/>
      <c r="CS59" s="815"/>
      <c r="CT59" s="815"/>
      <c r="CU59" s="815"/>
      <c r="CV59" s="815"/>
      <c r="CW59" s="815"/>
      <c r="CX59" s="815"/>
      <c r="CZ59" s="815"/>
      <c r="DA59" s="213"/>
      <c r="DB59" s="1169"/>
      <c r="DC59" s="1169"/>
      <c r="DD59" s="1169"/>
      <c r="DE59" s="212"/>
      <c r="DF59" s="1169"/>
      <c r="DG59" s="818"/>
      <c r="DH59" s="818"/>
      <c r="DJ59" s="815"/>
      <c r="DK59" s="815"/>
      <c r="DL59" s="815"/>
      <c r="DM59" s="815"/>
      <c r="DN59" s="815"/>
      <c r="DO59" s="815"/>
      <c r="DP59" s="815"/>
      <c r="DQ59" s="815"/>
      <c r="DR59" s="815"/>
      <c r="EE59" s="815"/>
      <c r="EF59" s="815"/>
      <c r="EG59" s="815"/>
      <c r="EH59" s="815"/>
      <c r="EI59" s="815"/>
      <c r="EJ59" s="815"/>
      <c r="EK59" s="815"/>
      <c r="EL59" s="815"/>
      <c r="EM59" s="815"/>
      <c r="EN59" s="815"/>
      <c r="EO59" s="815"/>
      <c r="EP59" s="815"/>
      <c r="EQ59" s="815"/>
      <c r="ER59" s="815"/>
      <c r="ES59" s="815"/>
      <c r="ET59" s="815"/>
      <c r="EU59" s="815"/>
      <c r="EV59" s="815"/>
    </row>
    <row r="60" spans="15:152" ht="13.5" customHeight="1">
      <c r="O60" s="359"/>
      <c r="P60" s="103"/>
      <c r="Q60" s="682" t="s">
        <v>3356</v>
      </c>
      <c r="R60" s="683" t="s">
        <v>2099</v>
      </c>
      <c r="S60" s="683" t="s">
        <v>224</v>
      </c>
      <c r="T60" s="410"/>
      <c r="U60" s="684">
        <v>17</v>
      </c>
      <c r="V60" s="685" t="s">
        <v>3243</v>
      </c>
      <c r="W60" s="685">
        <v>24.679</v>
      </c>
      <c r="X60" s="686">
        <v>24.679</v>
      </c>
      <c r="AC60" s="629"/>
      <c r="AE60" s="704"/>
      <c r="AG60" s="341"/>
      <c r="AH60" s="341"/>
      <c r="AI60" s="103"/>
      <c r="AJ60" s="388"/>
      <c r="AN60" s="103"/>
      <c r="BC60" s="815"/>
      <c r="BD60" s="815"/>
      <c r="BE60" s="815"/>
      <c r="BF60" s="816"/>
      <c r="BG60" s="815"/>
      <c r="BH60" s="815"/>
      <c r="BI60" s="815"/>
      <c r="BJ60" s="814"/>
      <c r="BK60" s="814"/>
      <c r="BL60" s="814"/>
      <c r="BM60" s="814"/>
      <c r="BN60" s="814"/>
      <c r="BQ60" s="814"/>
      <c r="BR60" s="818"/>
      <c r="BS60" s="814"/>
      <c r="BT60" s="818"/>
      <c r="BV60" s="815"/>
      <c r="BW60" s="815"/>
      <c r="BX60" s="814"/>
      <c r="BY60" s="814"/>
      <c r="BZ60" s="814"/>
      <c r="CA60" s="818"/>
      <c r="CB60" s="814"/>
      <c r="CC60" s="814"/>
      <c r="CD60" s="814"/>
      <c r="CF60" s="815"/>
      <c r="CG60" s="815"/>
      <c r="CH60" s="818"/>
      <c r="CI60" s="818"/>
      <c r="CJ60" s="818"/>
      <c r="CK60" s="818"/>
      <c r="CL60" s="818"/>
      <c r="CM60" s="818"/>
      <c r="CN60" s="818"/>
      <c r="CP60" s="815"/>
      <c r="CQ60" s="815"/>
      <c r="CR60" s="815"/>
      <c r="CS60" s="815"/>
      <c r="CT60" s="815"/>
      <c r="CU60" s="815"/>
      <c r="CV60" s="815"/>
      <c r="CW60" s="815"/>
      <c r="CX60" s="815"/>
      <c r="CZ60" s="815"/>
      <c r="DA60" s="213"/>
      <c r="DB60" s="1169"/>
      <c r="DC60" s="1169"/>
      <c r="DD60" s="1169"/>
      <c r="DE60" s="212"/>
      <c r="DF60" s="1169"/>
      <c r="DG60" s="818"/>
      <c r="DH60" s="818"/>
      <c r="DJ60" s="815"/>
      <c r="DK60" s="815"/>
      <c r="DL60" s="815"/>
      <c r="DM60" s="815"/>
      <c r="DN60" s="815"/>
      <c r="DO60" s="815"/>
      <c r="DP60" s="815"/>
      <c r="DQ60" s="815"/>
      <c r="DR60" s="815"/>
      <c r="EE60" s="815"/>
      <c r="EF60" s="815"/>
      <c r="EG60" s="815"/>
      <c r="EH60" s="815"/>
      <c r="EI60" s="815"/>
      <c r="EJ60" s="815"/>
      <c r="EK60" s="815"/>
      <c r="EL60" s="815"/>
      <c r="EM60" s="815"/>
      <c r="EN60" s="815"/>
      <c r="EO60" s="815"/>
      <c r="EP60" s="815"/>
      <c r="EQ60" s="815"/>
      <c r="ER60" s="815"/>
      <c r="ES60" s="815"/>
      <c r="ET60" s="815"/>
      <c r="EU60" s="815"/>
      <c r="EV60" s="815"/>
    </row>
    <row r="61" spans="15:152" ht="13.5" customHeight="1">
      <c r="O61" s="359"/>
      <c r="P61" s="103"/>
      <c r="Q61" s="682" t="s">
        <v>3357</v>
      </c>
      <c r="R61" s="683" t="s">
        <v>2129</v>
      </c>
      <c r="S61" s="683" t="s">
        <v>194</v>
      </c>
      <c r="T61" s="410"/>
      <c r="U61" s="684">
        <v>37</v>
      </c>
      <c r="V61" s="685" t="s">
        <v>3243</v>
      </c>
      <c r="W61" s="685">
        <v>24.897</v>
      </c>
      <c r="X61" s="686">
        <v>24.897</v>
      </c>
      <c r="AC61" s="629"/>
      <c r="AE61" s="704"/>
      <c r="AG61" s="341"/>
      <c r="AH61" s="341"/>
      <c r="AI61" s="103"/>
      <c r="AJ61" s="388"/>
      <c r="AN61" s="103"/>
      <c r="BC61" s="815"/>
      <c r="BD61" s="815"/>
      <c r="BE61" s="815"/>
      <c r="BF61" s="816"/>
      <c r="BG61" s="815"/>
      <c r="BH61" s="815"/>
      <c r="BI61" s="815"/>
      <c r="BJ61" s="814"/>
      <c r="BK61" s="814"/>
      <c r="BL61" s="814"/>
      <c r="BM61" s="814"/>
      <c r="BN61" s="814"/>
      <c r="BQ61" s="814"/>
      <c r="BR61" s="818"/>
      <c r="BS61" s="814"/>
      <c r="BT61" s="818"/>
      <c r="BV61" s="815"/>
      <c r="BW61" s="815"/>
      <c r="BX61" s="814"/>
      <c r="BY61" s="814"/>
      <c r="BZ61" s="814"/>
      <c r="CA61" s="818"/>
      <c r="CB61" s="814"/>
      <c r="CC61" s="814"/>
      <c r="CD61" s="814"/>
      <c r="CF61" s="815"/>
      <c r="CG61" s="815"/>
      <c r="CH61" s="818"/>
      <c r="CI61" s="818"/>
      <c r="CJ61" s="818"/>
      <c r="CK61" s="818"/>
      <c r="CL61" s="818"/>
      <c r="CM61" s="818"/>
      <c r="CN61" s="818"/>
      <c r="CP61" s="815"/>
      <c r="CQ61" s="815"/>
      <c r="CR61" s="815"/>
      <c r="CS61" s="815"/>
      <c r="CT61" s="815"/>
      <c r="CU61" s="815"/>
      <c r="CV61" s="815"/>
      <c r="CW61" s="815"/>
      <c r="CX61" s="815"/>
      <c r="CZ61" s="815"/>
      <c r="DA61" s="213"/>
      <c r="DB61" s="1169"/>
      <c r="DC61" s="1169"/>
      <c r="DD61" s="1169"/>
      <c r="DE61" s="212"/>
      <c r="DF61" s="1169"/>
      <c r="DG61" s="818"/>
      <c r="DH61" s="818"/>
      <c r="DJ61" s="815"/>
      <c r="DK61" s="815"/>
      <c r="DL61" s="815"/>
      <c r="DM61" s="815"/>
      <c r="DN61" s="815"/>
      <c r="DO61" s="815"/>
      <c r="DP61" s="815"/>
      <c r="DQ61" s="815"/>
      <c r="DR61" s="815"/>
      <c r="EE61" s="815"/>
      <c r="EF61" s="815"/>
      <c r="EG61" s="815"/>
      <c r="EH61" s="815"/>
      <c r="EI61" s="815"/>
      <c r="EJ61" s="815"/>
      <c r="EK61" s="815"/>
      <c r="EL61" s="815"/>
      <c r="EM61" s="815"/>
      <c r="EN61" s="815"/>
      <c r="EO61" s="815"/>
      <c r="EP61" s="815"/>
      <c r="EQ61" s="815"/>
      <c r="ER61" s="815"/>
      <c r="ES61" s="815"/>
      <c r="ET61" s="815"/>
      <c r="EU61" s="815"/>
      <c r="EV61" s="815"/>
    </row>
    <row r="62" spans="15:152" ht="13.5" customHeight="1">
      <c r="O62" s="359"/>
      <c r="P62" s="103"/>
      <c r="Q62" s="682" t="s">
        <v>3358</v>
      </c>
      <c r="R62" s="683" t="s">
        <v>1922</v>
      </c>
      <c r="S62" s="683" t="s">
        <v>194</v>
      </c>
      <c r="T62" s="410"/>
      <c r="U62" s="684">
        <v>28</v>
      </c>
      <c r="V62" s="685">
        <v>29.186</v>
      </c>
      <c r="W62" s="685">
        <v>24.959</v>
      </c>
      <c r="X62" s="686">
        <v>24.959</v>
      </c>
      <c r="AC62" s="629"/>
      <c r="AE62" s="704"/>
      <c r="AG62" s="341"/>
      <c r="AH62" s="341"/>
      <c r="AI62" s="103"/>
      <c r="AJ62" s="388"/>
      <c r="AN62" s="103"/>
      <c r="BC62" s="815"/>
      <c r="BD62" s="815"/>
      <c r="BE62" s="815"/>
      <c r="BF62" s="816"/>
      <c r="BG62" s="815"/>
      <c r="BH62" s="815"/>
      <c r="BI62" s="815"/>
      <c r="BJ62" s="814"/>
      <c r="BK62" s="814"/>
      <c r="BL62" s="814"/>
      <c r="BM62" s="814"/>
      <c r="BN62" s="814"/>
      <c r="BQ62" s="814"/>
      <c r="BR62" s="818"/>
      <c r="BS62" s="814"/>
      <c r="BT62" s="818"/>
      <c r="BV62" s="815"/>
      <c r="BW62" s="815"/>
      <c r="BX62" s="814"/>
      <c r="BY62" s="814"/>
      <c r="BZ62" s="814"/>
      <c r="CA62" s="818"/>
      <c r="CB62" s="814"/>
      <c r="CC62" s="814"/>
      <c r="CD62" s="814"/>
      <c r="CF62" s="815"/>
      <c r="CG62" s="815"/>
      <c r="CH62" s="818"/>
      <c r="CI62" s="818"/>
      <c r="CJ62" s="818"/>
      <c r="CK62" s="818"/>
      <c r="CL62" s="818"/>
      <c r="CM62" s="818"/>
      <c r="CN62" s="818"/>
      <c r="CP62" s="815"/>
      <c r="CQ62" s="815"/>
      <c r="CR62" s="815"/>
      <c r="CS62" s="815"/>
      <c r="CT62" s="815"/>
      <c r="CU62" s="815"/>
      <c r="CV62" s="815"/>
      <c r="CW62" s="815"/>
      <c r="CX62" s="815"/>
      <c r="CZ62" s="815"/>
      <c r="DA62" s="213"/>
      <c r="DB62" s="1169"/>
      <c r="DC62" s="1169"/>
      <c r="DD62" s="1169"/>
      <c r="DE62" s="212"/>
      <c r="DF62" s="1169"/>
      <c r="DG62" s="818"/>
      <c r="DH62" s="818"/>
      <c r="DJ62" s="815"/>
      <c r="DK62" s="815"/>
      <c r="DL62" s="815"/>
      <c r="DM62" s="815"/>
      <c r="DN62" s="815"/>
      <c r="DO62" s="815"/>
      <c r="DP62" s="815"/>
      <c r="DQ62" s="815"/>
      <c r="DR62" s="815"/>
      <c r="EE62" s="815"/>
      <c r="EF62" s="815"/>
      <c r="EG62" s="815"/>
      <c r="EH62" s="815"/>
      <c r="EI62" s="815"/>
      <c r="EJ62" s="815"/>
      <c r="EK62" s="815"/>
      <c r="EL62" s="815"/>
      <c r="EM62" s="815"/>
      <c r="EN62" s="815"/>
      <c r="EO62" s="815"/>
      <c r="EP62" s="815"/>
      <c r="EQ62" s="815"/>
      <c r="ER62" s="815"/>
      <c r="ES62" s="815"/>
      <c r="ET62" s="815"/>
      <c r="EU62" s="815"/>
      <c r="EV62" s="815"/>
    </row>
    <row r="63" spans="15:152" ht="13.5" customHeight="1">
      <c r="O63" s="359"/>
      <c r="P63" s="103"/>
      <c r="Q63" s="682" t="s">
        <v>3359</v>
      </c>
      <c r="R63" s="683" t="s">
        <v>2130</v>
      </c>
      <c r="S63" s="683" t="s">
        <v>203</v>
      </c>
      <c r="T63" s="410"/>
      <c r="U63" s="684">
        <v>61</v>
      </c>
      <c r="V63" s="685">
        <v>25.02</v>
      </c>
      <c r="W63" s="685" t="s">
        <v>1653</v>
      </c>
      <c r="X63" s="686">
        <v>25.02</v>
      </c>
      <c r="AC63" s="629"/>
      <c r="AE63" s="704"/>
      <c r="AG63" s="341"/>
      <c r="AH63" s="341"/>
      <c r="AI63" s="103"/>
      <c r="AJ63" s="388"/>
      <c r="AN63" s="103"/>
      <c r="BC63" s="815"/>
      <c r="BD63" s="815"/>
      <c r="BE63" s="815"/>
      <c r="BF63" s="816"/>
      <c r="BG63" s="815"/>
      <c r="BH63" s="815"/>
      <c r="BI63" s="815"/>
      <c r="BJ63" s="814"/>
      <c r="BK63" s="814"/>
      <c r="BL63" s="814"/>
      <c r="BM63" s="814"/>
      <c r="BN63" s="814"/>
      <c r="BQ63" s="814"/>
      <c r="BR63" s="818"/>
      <c r="BS63" s="814"/>
      <c r="BT63" s="818"/>
      <c r="BV63" s="815"/>
      <c r="BW63" s="815"/>
      <c r="BX63" s="814"/>
      <c r="BY63" s="814"/>
      <c r="BZ63" s="814"/>
      <c r="CA63" s="818"/>
      <c r="CB63" s="814"/>
      <c r="CC63" s="814"/>
      <c r="CD63" s="814"/>
      <c r="CF63" s="815"/>
      <c r="CG63" s="815"/>
      <c r="CH63" s="818"/>
      <c r="CI63" s="818"/>
      <c r="CJ63" s="818"/>
      <c r="CK63" s="818"/>
      <c r="CL63" s="818"/>
      <c r="CM63" s="818"/>
      <c r="CN63" s="818"/>
      <c r="CP63" s="815"/>
      <c r="CQ63" s="815"/>
      <c r="CR63" s="815"/>
      <c r="CS63" s="815"/>
      <c r="CT63" s="815"/>
      <c r="CU63" s="815"/>
      <c r="CV63" s="815"/>
      <c r="CW63" s="815"/>
      <c r="CX63" s="815"/>
      <c r="CZ63" s="815"/>
      <c r="DA63" s="213"/>
      <c r="DB63" s="1169"/>
      <c r="DC63" s="1169"/>
      <c r="DD63" s="1169"/>
      <c r="DE63" s="212"/>
      <c r="DF63" s="1169"/>
      <c r="DG63" s="818"/>
      <c r="DH63" s="818"/>
      <c r="DJ63" s="815"/>
      <c r="DK63" s="815"/>
      <c r="DL63" s="815"/>
      <c r="DM63" s="815"/>
      <c r="DN63" s="815"/>
      <c r="DO63" s="815"/>
      <c r="DP63" s="815"/>
      <c r="DQ63" s="815"/>
      <c r="DR63" s="815"/>
      <c r="EE63" s="815"/>
      <c r="EF63" s="815"/>
      <c r="EG63" s="815"/>
      <c r="EH63" s="815"/>
      <c r="EI63" s="815"/>
      <c r="EJ63" s="815"/>
      <c r="EK63" s="815"/>
      <c r="EL63" s="815"/>
      <c r="EM63" s="815"/>
      <c r="EN63" s="815"/>
      <c r="EO63" s="815"/>
      <c r="EP63" s="815"/>
      <c r="EQ63" s="815"/>
      <c r="ER63" s="815"/>
      <c r="ES63" s="815"/>
      <c r="ET63" s="815"/>
      <c r="EU63" s="815"/>
      <c r="EV63" s="815"/>
    </row>
    <row r="64" spans="15:152" ht="13.5" customHeight="1">
      <c r="O64" s="359"/>
      <c r="P64" s="103"/>
      <c r="Q64" s="682" t="s">
        <v>3360</v>
      </c>
      <c r="R64" s="683" t="s">
        <v>2131</v>
      </c>
      <c r="S64" s="683" t="s">
        <v>224</v>
      </c>
      <c r="T64" s="410"/>
      <c r="U64" s="684">
        <v>44</v>
      </c>
      <c r="V64" s="685" t="s">
        <v>3243</v>
      </c>
      <c r="W64" s="685">
        <v>26.092</v>
      </c>
      <c r="X64" s="686">
        <v>26.092</v>
      </c>
      <c r="AC64" s="629"/>
      <c r="AE64" s="704"/>
      <c r="AG64" s="341"/>
      <c r="AH64" s="341"/>
      <c r="AI64" s="103"/>
      <c r="AJ64" s="388"/>
      <c r="AN64" s="103"/>
      <c r="BC64" s="815"/>
      <c r="BD64" s="815"/>
      <c r="BE64" s="815"/>
      <c r="BF64" s="816"/>
      <c r="BG64" s="815"/>
      <c r="BH64" s="815"/>
      <c r="BI64" s="815"/>
      <c r="BJ64" s="814"/>
      <c r="BK64" s="814"/>
      <c r="BL64" s="814"/>
      <c r="BM64" s="814"/>
      <c r="BN64" s="814"/>
      <c r="BQ64" s="814"/>
      <c r="BR64" s="818"/>
      <c r="BS64" s="814"/>
      <c r="BT64" s="818"/>
      <c r="BV64" s="815"/>
      <c r="BW64" s="815"/>
      <c r="BX64" s="814"/>
      <c r="BY64" s="814"/>
      <c r="BZ64" s="814"/>
      <c r="CA64" s="818"/>
      <c r="CB64" s="814"/>
      <c r="CC64" s="814"/>
      <c r="CD64" s="814"/>
      <c r="CF64" s="815"/>
      <c r="CG64" s="815"/>
      <c r="CH64" s="818"/>
      <c r="CI64" s="818"/>
      <c r="CJ64" s="818"/>
      <c r="CK64" s="818"/>
      <c r="CL64" s="818"/>
      <c r="CM64" s="818"/>
      <c r="CN64" s="818"/>
      <c r="CP64" s="815"/>
      <c r="CQ64" s="815"/>
      <c r="CR64" s="815"/>
      <c r="CS64" s="815"/>
      <c r="CT64" s="815"/>
      <c r="CU64" s="815"/>
      <c r="CV64" s="815"/>
      <c r="CW64" s="815"/>
      <c r="CX64" s="815"/>
      <c r="CZ64" s="815"/>
      <c r="DA64" s="213"/>
      <c r="DB64" s="1169"/>
      <c r="DC64" s="1169"/>
      <c r="DD64" s="1169"/>
      <c r="DE64" s="212"/>
      <c r="DF64" s="1169"/>
      <c r="DG64" s="818"/>
      <c r="DH64" s="818"/>
      <c r="DJ64" s="815"/>
      <c r="DK64" s="815"/>
      <c r="DL64" s="815"/>
      <c r="DM64" s="815"/>
      <c r="DN64" s="815"/>
      <c r="DO64" s="815"/>
      <c r="DP64" s="815"/>
      <c r="DQ64" s="815"/>
      <c r="DR64" s="815"/>
      <c r="EE64" s="815"/>
      <c r="EF64" s="815"/>
      <c r="EG64" s="815"/>
      <c r="EH64" s="815"/>
      <c r="EI64" s="815"/>
      <c r="EJ64" s="815"/>
      <c r="EK64" s="815"/>
      <c r="EL64" s="815"/>
      <c r="EM64" s="815"/>
      <c r="EN64" s="815"/>
      <c r="EO64" s="815"/>
      <c r="EP64" s="815"/>
      <c r="EQ64" s="815"/>
      <c r="ER64" s="815"/>
      <c r="ES64" s="815"/>
      <c r="ET64" s="815"/>
      <c r="EU64" s="815"/>
      <c r="EV64" s="815"/>
    </row>
    <row r="65" spans="15:152" ht="13.5" customHeight="1">
      <c r="O65" s="359"/>
      <c r="P65" s="103"/>
      <c r="Q65" s="682" t="s">
        <v>3361</v>
      </c>
      <c r="R65" s="683" t="s">
        <v>2132</v>
      </c>
      <c r="S65" s="683" t="s">
        <v>203</v>
      </c>
      <c r="T65" s="410"/>
      <c r="U65" s="684">
        <v>43</v>
      </c>
      <c r="V65" s="685">
        <v>26.106</v>
      </c>
      <c r="W65" s="685" t="s">
        <v>1653</v>
      </c>
      <c r="X65" s="686">
        <v>26.106</v>
      </c>
      <c r="AC65" s="629"/>
      <c r="AE65" s="704"/>
      <c r="AG65" s="341"/>
      <c r="AH65" s="341"/>
      <c r="AI65" s="103"/>
      <c r="AJ65" s="388"/>
      <c r="AN65" s="103"/>
      <c r="BC65" s="815"/>
      <c r="BD65" s="815"/>
      <c r="BE65" s="815"/>
      <c r="BF65" s="816"/>
      <c r="BG65" s="815"/>
      <c r="BH65" s="815"/>
      <c r="BI65" s="815"/>
      <c r="BJ65" s="814"/>
      <c r="BK65" s="814"/>
      <c r="BL65" s="814"/>
      <c r="BM65" s="814"/>
      <c r="BN65" s="814"/>
      <c r="BQ65" s="814"/>
      <c r="BR65" s="818"/>
      <c r="BS65" s="814"/>
      <c r="BT65" s="818"/>
      <c r="BV65" s="815"/>
      <c r="BW65" s="815"/>
      <c r="BX65" s="814"/>
      <c r="BY65" s="814"/>
      <c r="BZ65" s="814"/>
      <c r="CA65" s="818"/>
      <c r="CB65" s="814"/>
      <c r="CC65" s="814"/>
      <c r="CD65" s="814"/>
      <c r="CF65" s="815"/>
      <c r="CG65" s="815"/>
      <c r="CH65" s="818"/>
      <c r="CI65" s="818"/>
      <c r="CJ65" s="818"/>
      <c r="CK65" s="818"/>
      <c r="CL65" s="818"/>
      <c r="CM65" s="818"/>
      <c r="CN65" s="818"/>
      <c r="CP65" s="815"/>
      <c r="CQ65" s="815"/>
      <c r="CR65" s="815"/>
      <c r="CS65" s="815"/>
      <c r="CT65" s="815"/>
      <c r="CU65" s="815"/>
      <c r="CV65" s="815"/>
      <c r="CW65" s="815"/>
      <c r="CX65" s="815"/>
      <c r="CZ65" s="815"/>
      <c r="DA65" s="213"/>
      <c r="DB65" s="1169"/>
      <c r="DC65" s="1169"/>
      <c r="DD65" s="1169"/>
      <c r="DE65" s="212"/>
      <c r="DF65" s="1169"/>
      <c r="DG65" s="818"/>
      <c r="DH65" s="818"/>
      <c r="DJ65" s="815"/>
      <c r="DK65" s="815"/>
      <c r="DL65" s="815"/>
      <c r="DM65" s="815"/>
      <c r="DN65" s="815"/>
      <c r="DO65" s="815"/>
      <c r="DP65" s="815"/>
      <c r="DQ65" s="815"/>
      <c r="DR65" s="815"/>
      <c r="EE65" s="815"/>
      <c r="EF65" s="815"/>
      <c r="EG65" s="815"/>
      <c r="EH65" s="815"/>
      <c r="EI65" s="815"/>
      <c r="EJ65" s="815"/>
      <c r="EK65" s="815"/>
      <c r="EL65" s="815"/>
      <c r="EM65" s="815"/>
      <c r="EN65" s="815"/>
      <c r="EO65" s="815"/>
      <c r="EP65" s="815"/>
      <c r="EQ65" s="815"/>
      <c r="ER65" s="815"/>
      <c r="ES65" s="815"/>
      <c r="ET65" s="815"/>
      <c r="EU65" s="815"/>
      <c r="EV65" s="815"/>
    </row>
    <row r="66" spans="15:152" ht="13.5" customHeight="1">
      <c r="O66" s="359"/>
      <c r="P66" s="103"/>
      <c r="Q66" s="682" t="s">
        <v>3362</v>
      </c>
      <c r="R66" s="683" t="s">
        <v>2133</v>
      </c>
      <c r="S66" s="683" t="s">
        <v>194</v>
      </c>
      <c r="T66" s="410"/>
      <c r="U66" s="684">
        <v>10</v>
      </c>
      <c r="V66" s="685">
        <v>26.145</v>
      </c>
      <c r="W66" s="685" t="s">
        <v>3243</v>
      </c>
      <c r="X66" s="686">
        <v>26.145</v>
      </c>
      <c r="AC66" s="629"/>
      <c r="AE66" s="704"/>
      <c r="AG66" s="341"/>
      <c r="AH66" s="341"/>
      <c r="AI66" s="103"/>
      <c r="AJ66" s="388"/>
      <c r="AN66" s="103"/>
      <c r="BC66" s="815"/>
      <c r="BD66" s="815"/>
      <c r="BE66" s="815"/>
      <c r="BF66" s="816"/>
      <c r="BG66" s="815"/>
      <c r="BH66" s="815"/>
      <c r="BI66" s="815"/>
      <c r="BJ66" s="814"/>
      <c r="BK66" s="814"/>
      <c r="BL66" s="814"/>
      <c r="BM66" s="814"/>
      <c r="BN66" s="814"/>
      <c r="BQ66" s="814"/>
      <c r="BR66" s="818"/>
      <c r="BS66" s="814"/>
      <c r="BT66" s="818"/>
      <c r="BV66" s="815"/>
      <c r="BW66" s="815"/>
      <c r="BX66" s="814"/>
      <c r="BY66" s="814"/>
      <c r="BZ66" s="814"/>
      <c r="CA66" s="818"/>
      <c r="CB66" s="814"/>
      <c r="CC66" s="814"/>
      <c r="CD66" s="814"/>
      <c r="CF66" s="815"/>
      <c r="CG66" s="815"/>
      <c r="CH66" s="818"/>
      <c r="CI66" s="818"/>
      <c r="CJ66" s="818"/>
      <c r="CK66" s="818"/>
      <c r="CL66" s="818"/>
      <c r="CM66" s="818"/>
      <c r="CN66" s="818"/>
      <c r="CP66" s="815"/>
      <c r="CQ66" s="815"/>
      <c r="CR66" s="815"/>
      <c r="CS66" s="815"/>
      <c r="CT66" s="815"/>
      <c r="CU66" s="815"/>
      <c r="CV66" s="815"/>
      <c r="CW66" s="815"/>
      <c r="CX66" s="815"/>
      <c r="CZ66" s="815"/>
      <c r="DA66" s="213"/>
      <c r="DB66" s="1169"/>
      <c r="DC66" s="1169"/>
      <c r="DD66" s="1169"/>
      <c r="DE66" s="212"/>
      <c r="DF66" s="1169"/>
      <c r="DG66" s="818"/>
      <c r="DH66" s="818"/>
      <c r="DJ66" s="815"/>
      <c r="DK66" s="815"/>
      <c r="DL66" s="815"/>
      <c r="DM66" s="815"/>
      <c r="DN66" s="815"/>
      <c r="DO66" s="815"/>
      <c r="DP66" s="815"/>
      <c r="DQ66" s="815"/>
      <c r="DR66" s="815"/>
      <c r="EE66" s="815"/>
      <c r="EF66" s="815"/>
      <c r="EG66" s="815"/>
      <c r="EH66" s="815"/>
      <c r="EI66" s="815"/>
      <c r="EJ66" s="815"/>
      <c r="EK66" s="815"/>
      <c r="EL66" s="815"/>
      <c r="EM66" s="815"/>
      <c r="EN66" s="815"/>
      <c r="EO66" s="815"/>
      <c r="EP66" s="815"/>
      <c r="EQ66" s="815"/>
      <c r="ER66" s="815"/>
      <c r="ES66" s="815"/>
      <c r="ET66" s="815"/>
      <c r="EU66" s="815"/>
      <c r="EV66" s="815"/>
    </row>
    <row r="67" spans="15:152" ht="13.5" customHeight="1">
      <c r="O67" s="359"/>
      <c r="P67" s="103"/>
      <c r="Q67" s="682" t="s">
        <v>3363</v>
      </c>
      <c r="R67" s="683" t="s">
        <v>2134</v>
      </c>
      <c r="S67" s="683" t="s">
        <v>224</v>
      </c>
      <c r="T67" s="410"/>
      <c r="U67" s="684">
        <v>71</v>
      </c>
      <c r="V67" s="685">
        <v>47.155</v>
      </c>
      <c r="W67" s="685">
        <v>26.635</v>
      </c>
      <c r="X67" s="686">
        <v>26.635</v>
      </c>
      <c r="AC67" s="629"/>
      <c r="AE67" s="704"/>
      <c r="AG67" s="341"/>
      <c r="AH67" s="341"/>
      <c r="AI67" s="103"/>
      <c r="AJ67" s="388"/>
      <c r="AN67" s="103"/>
      <c r="BC67" s="815"/>
      <c r="BD67" s="815"/>
      <c r="BE67" s="815"/>
      <c r="BF67" s="816"/>
      <c r="BG67" s="815"/>
      <c r="BH67" s="815"/>
      <c r="BI67" s="815"/>
      <c r="BJ67" s="814"/>
      <c r="BK67" s="814"/>
      <c r="BL67" s="814"/>
      <c r="BM67" s="814"/>
      <c r="BN67" s="814"/>
      <c r="BQ67" s="814"/>
      <c r="BR67" s="818"/>
      <c r="BS67" s="814"/>
      <c r="BT67" s="818"/>
      <c r="BV67" s="815"/>
      <c r="BW67" s="815"/>
      <c r="BX67" s="814"/>
      <c r="BY67" s="814"/>
      <c r="BZ67" s="814"/>
      <c r="CA67" s="818"/>
      <c r="CB67" s="814"/>
      <c r="CC67" s="814"/>
      <c r="CD67" s="814"/>
      <c r="CF67" s="815"/>
      <c r="CG67" s="815"/>
      <c r="CH67" s="818"/>
      <c r="CI67" s="818"/>
      <c r="CJ67" s="818"/>
      <c r="CK67" s="818"/>
      <c r="CL67" s="818"/>
      <c r="CM67" s="818"/>
      <c r="CN67" s="818"/>
      <c r="CP67" s="815"/>
      <c r="CQ67" s="815"/>
      <c r="CR67" s="815"/>
      <c r="CS67" s="815"/>
      <c r="CT67" s="815"/>
      <c r="CU67" s="815"/>
      <c r="CV67" s="815"/>
      <c r="CW67" s="815"/>
      <c r="CX67" s="815"/>
      <c r="CZ67" s="815"/>
      <c r="DA67" s="213"/>
      <c r="DB67" s="1169"/>
      <c r="DC67" s="1169"/>
      <c r="DD67" s="1169"/>
      <c r="DE67" s="212"/>
      <c r="DF67" s="1169"/>
      <c r="DG67" s="818"/>
      <c r="DH67" s="818"/>
      <c r="DJ67" s="815"/>
      <c r="DK67" s="815"/>
      <c r="DL67" s="815"/>
      <c r="DM67" s="815"/>
      <c r="DN67" s="815"/>
      <c r="DO67" s="815"/>
      <c r="DP67" s="815"/>
      <c r="DQ67" s="815"/>
      <c r="DR67" s="815"/>
      <c r="EE67" s="815"/>
      <c r="EF67" s="815"/>
      <c r="EG67" s="815"/>
      <c r="EH67" s="815"/>
      <c r="EI67" s="815"/>
      <c r="EJ67" s="815"/>
      <c r="EK67" s="815"/>
      <c r="EL67" s="815"/>
      <c r="EM67" s="815"/>
      <c r="EN67" s="815"/>
      <c r="EO67" s="815"/>
      <c r="EP67" s="815"/>
      <c r="EQ67" s="815"/>
      <c r="ER67" s="815"/>
      <c r="ES67" s="815"/>
      <c r="ET67" s="815"/>
      <c r="EU67" s="815"/>
      <c r="EV67" s="815"/>
    </row>
    <row r="68" spans="15:152" ht="13.5" customHeight="1">
      <c r="O68" s="359"/>
      <c r="P68" s="103"/>
      <c r="Q68" s="682" t="s">
        <v>3364</v>
      </c>
      <c r="R68" s="683" t="s">
        <v>2101</v>
      </c>
      <c r="S68" s="683" t="s">
        <v>224</v>
      </c>
      <c r="T68" s="410"/>
      <c r="U68" s="684">
        <v>62</v>
      </c>
      <c r="V68" s="685">
        <v>31.058</v>
      </c>
      <c r="W68" s="685">
        <v>28.214</v>
      </c>
      <c r="X68" s="686">
        <v>28.214</v>
      </c>
      <c r="AC68" s="629"/>
      <c r="AE68" s="704"/>
      <c r="AG68" s="341"/>
      <c r="AH68" s="341"/>
      <c r="AI68" s="103"/>
      <c r="AJ68" s="388"/>
      <c r="AN68" s="103"/>
      <c r="BC68" s="815"/>
      <c r="BD68" s="815"/>
      <c r="BE68" s="815"/>
      <c r="BF68" s="816"/>
      <c r="BG68" s="815"/>
      <c r="BH68" s="815"/>
      <c r="BI68" s="815"/>
      <c r="BJ68" s="814"/>
      <c r="BK68" s="814"/>
      <c r="BL68" s="814"/>
      <c r="BM68" s="814"/>
      <c r="BN68" s="814"/>
      <c r="BQ68" s="814"/>
      <c r="BR68" s="818"/>
      <c r="BS68" s="814"/>
      <c r="BT68" s="818"/>
      <c r="BV68" s="815"/>
      <c r="BW68" s="815"/>
      <c r="BX68" s="814"/>
      <c r="BY68" s="814"/>
      <c r="BZ68" s="814"/>
      <c r="CA68" s="818"/>
      <c r="CB68" s="814"/>
      <c r="CC68" s="814"/>
      <c r="CD68" s="814"/>
      <c r="CF68" s="815"/>
      <c r="CG68" s="815"/>
      <c r="CH68" s="818"/>
      <c r="CI68" s="818"/>
      <c r="CJ68" s="818"/>
      <c r="CK68" s="818"/>
      <c r="CL68" s="818"/>
      <c r="CM68" s="818"/>
      <c r="CN68" s="818"/>
      <c r="CP68" s="815"/>
      <c r="CQ68" s="815"/>
      <c r="CR68" s="815"/>
      <c r="CS68" s="815"/>
      <c r="CT68" s="815"/>
      <c r="CU68" s="815"/>
      <c r="CV68" s="815"/>
      <c r="CW68" s="815"/>
      <c r="CX68" s="815"/>
      <c r="CZ68" s="815"/>
      <c r="DA68" s="213"/>
      <c r="DB68" s="1169"/>
      <c r="DC68" s="1169"/>
      <c r="DD68" s="1169"/>
      <c r="DE68" s="212"/>
      <c r="DF68" s="1169"/>
      <c r="DG68" s="818"/>
      <c r="DH68" s="818"/>
      <c r="DJ68" s="815"/>
      <c r="DK68" s="815"/>
      <c r="DL68" s="815"/>
      <c r="DM68" s="815"/>
      <c r="DN68" s="815"/>
      <c r="DO68" s="815"/>
      <c r="DP68" s="815"/>
      <c r="DQ68" s="815"/>
      <c r="DR68" s="815"/>
      <c r="EE68" s="815"/>
      <c r="EF68" s="815"/>
      <c r="EG68" s="815"/>
      <c r="EH68" s="815"/>
      <c r="EI68" s="815"/>
      <c r="EJ68" s="815"/>
      <c r="EK68" s="815"/>
      <c r="EL68" s="815"/>
      <c r="EM68" s="815"/>
      <c r="EN68" s="815"/>
      <c r="EO68" s="815"/>
      <c r="EP68" s="815"/>
      <c r="EQ68" s="815"/>
      <c r="ER68" s="815"/>
      <c r="ES68" s="815"/>
      <c r="ET68" s="815"/>
      <c r="EU68" s="815"/>
      <c r="EV68" s="815"/>
    </row>
    <row r="69" spans="15:152" ht="13.5" customHeight="1">
      <c r="O69" s="359"/>
      <c r="P69" s="103"/>
      <c r="Q69" s="682" t="s">
        <v>3378</v>
      </c>
      <c r="R69" s="683" t="s">
        <v>2135</v>
      </c>
      <c r="S69" s="683" t="s">
        <v>195</v>
      </c>
      <c r="T69" s="410"/>
      <c r="U69" s="684">
        <v>65</v>
      </c>
      <c r="V69" s="685">
        <v>28.59</v>
      </c>
      <c r="W69" s="685">
        <v>29.153</v>
      </c>
      <c r="X69" s="686">
        <v>28.59</v>
      </c>
      <c r="AC69" s="629"/>
      <c r="AE69" s="704"/>
      <c r="AG69" s="341"/>
      <c r="AH69" s="341"/>
      <c r="AI69" s="103"/>
      <c r="AJ69" s="388"/>
      <c r="AN69" s="103"/>
      <c r="BC69" s="815"/>
      <c r="BD69" s="815"/>
      <c r="BE69" s="815"/>
      <c r="BF69" s="816"/>
      <c r="BG69" s="815"/>
      <c r="BH69" s="815"/>
      <c r="BI69" s="815"/>
      <c r="BJ69" s="814"/>
      <c r="BK69" s="814"/>
      <c r="BL69" s="814"/>
      <c r="BM69" s="814"/>
      <c r="BN69" s="814"/>
      <c r="BQ69" s="814"/>
      <c r="BR69" s="818"/>
      <c r="BS69" s="814"/>
      <c r="BT69" s="818"/>
      <c r="BV69" s="815"/>
      <c r="BW69" s="815"/>
      <c r="BX69" s="814"/>
      <c r="BY69" s="814"/>
      <c r="BZ69" s="814"/>
      <c r="CA69" s="818"/>
      <c r="CB69" s="814"/>
      <c r="CC69" s="814"/>
      <c r="CD69" s="814"/>
      <c r="CF69" s="815"/>
      <c r="CG69" s="815"/>
      <c r="CH69" s="818"/>
      <c r="CI69" s="818"/>
      <c r="CJ69" s="818"/>
      <c r="CK69" s="818"/>
      <c r="CL69" s="818"/>
      <c r="CM69" s="818"/>
      <c r="CN69" s="818"/>
      <c r="CP69" s="815"/>
      <c r="CQ69" s="815"/>
      <c r="CR69" s="815"/>
      <c r="CS69" s="815"/>
      <c r="CT69" s="815"/>
      <c r="CU69" s="815"/>
      <c r="CV69" s="815"/>
      <c r="CW69" s="815"/>
      <c r="CX69" s="815"/>
      <c r="CZ69" s="815"/>
      <c r="DA69" s="213"/>
      <c r="DB69" s="1169"/>
      <c r="DC69" s="1169"/>
      <c r="DD69" s="1169"/>
      <c r="DE69" s="212"/>
      <c r="DF69" s="1169"/>
      <c r="DG69" s="818"/>
      <c r="DH69" s="818"/>
      <c r="DJ69" s="815"/>
      <c r="DK69" s="815"/>
      <c r="DL69" s="815"/>
      <c r="DM69" s="815"/>
      <c r="DN69" s="815"/>
      <c r="DO69" s="815"/>
      <c r="DP69" s="815"/>
      <c r="DQ69" s="815"/>
      <c r="DR69" s="815"/>
      <c r="EE69" s="815"/>
      <c r="EF69" s="815"/>
      <c r="EG69" s="815"/>
      <c r="EH69" s="815"/>
      <c r="EI69" s="815"/>
      <c r="EJ69" s="815"/>
      <c r="EK69" s="815"/>
      <c r="EL69" s="815"/>
      <c r="EM69" s="815"/>
      <c r="EN69" s="815"/>
      <c r="EO69" s="815"/>
      <c r="EP69" s="815"/>
      <c r="EQ69" s="815"/>
      <c r="ER69" s="815"/>
      <c r="ES69" s="815"/>
      <c r="ET69" s="815"/>
      <c r="EU69" s="815"/>
      <c r="EV69" s="815"/>
    </row>
    <row r="70" spans="15:152" ht="13.5" customHeight="1">
      <c r="O70" s="359"/>
      <c r="P70" s="103"/>
      <c r="Q70" s="682" t="s">
        <v>3379</v>
      </c>
      <c r="R70" s="683" t="s">
        <v>2136</v>
      </c>
      <c r="S70" s="683" t="s">
        <v>2118</v>
      </c>
      <c r="T70" s="410"/>
      <c r="U70" s="684">
        <v>63</v>
      </c>
      <c r="V70" s="685">
        <v>47.119</v>
      </c>
      <c r="W70" s="685">
        <v>28.712</v>
      </c>
      <c r="X70" s="686">
        <v>28.712</v>
      </c>
      <c r="AC70" s="629"/>
      <c r="AE70" s="704"/>
      <c r="AG70" s="341"/>
      <c r="AH70" s="341"/>
      <c r="AI70" s="103"/>
      <c r="AJ70" s="388"/>
      <c r="AN70" s="103"/>
      <c r="BC70" s="815"/>
      <c r="BD70" s="815"/>
      <c r="BE70" s="815"/>
      <c r="BF70" s="816"/>
      <c r="BG70" s="815"/>
      <c r="BH70" s="815"/>
      <c r="BI70" s="815"/>
      <c r="BJ70" s="814"/>
      <c r="BK70" s="814"/>
      <c r="BL70" s="814"/>
      <c r="BM70" s="814"/>
      <c r="BN70" s="814"/>
      <c r="BQ70" s="814"/>
      <c r="BR70" s="818"/>
      <c r="BS70" s="814"/>
      <c r="BT70" s="818"/>
      <c r="BV70" s="815"/>
      <c r="BW70" s="815"/>
      <c r="BX70" s="814"/>
      <c r="BY70" s="814"/>
      <c r="BZ70" s="814"/>
      <c r="CA70" s="818"/>
      <c r="CB70" s="814"/>
      <c r="CC70" s="814"/>
      <c r="CD70" s="814"/>
      <c r="CF70" s="815"/>
      <c r="CG70" s="815"/>
      <c r="CH70" s="818"/>
      <c r="CI70" s="818"/>
      <c r="CJ70" s="818"/>
      <c r="CK70" s="818"/>
      <c r="CL70" s="818"/>
      <c r="CM70" s="818"/>
      <c r="CN70" s="818"/>
      <c r="CP70" s="815"/>
      <c r="CQ70" s="815"/>
      <c r="CR70" s="815"/>
      <c r="CS70" s="815"/>
      <c r="CT70" s="815"/>
      <c r="CU70" s="815"/>
      <c r="CV70" s="815"/>
      <c r="CW70" s="815"/>
      <c r="CX70" s="815"/>
      <c r="CZ70" s="815"/>
      <c r="DA70" s="213"/>
      <c r="DB70" s="1169"/>
      <c r="DC70" s="1169"/>
      <c r="DD70" s="1169"/>
      <c r="DE70" s="212"/>
      <c r="DF70" s="1169"/>
      <c r="DG70" s="818"/>
      <c r="DH70" s="818"/>
      <c r="DJ70" s="815"/>
      <c r="DK70" s="815"/>
      <c r="DL70" s="815"/>
      <c r="DM70" s="815"/>
      <c r="DN70" s="815"/>
      <c r="DO70" s="815"/>
      <c r="DP70" s="815"/>
      <c r="DQ70" s="815"/>
      <c r="DR70" s="815"/>
      <c r="EE70" s="815"/>
      <c r="EF70" s="815"/>
      <c r="EG70" s="815"/>
      <c r="EH70" s="815"/>
      <c r="EI70" s="815"/>
      <c r="EJ70" s="815"/>
      <c r="EK70" s="815"/>
      <c r="EL70" s="815"/>
      <c r="EM70" s="815"/>
      <c r="EN70" s="815"/>
      <c r="EO70" s="815"/>
      <c r="EP70" s="815"/>
      <c r="EQ70" s="815"/>
      <c r="ER70" s="815"/>
      <c r="ES70" s="815"/>
      <c r="ET70" s="815"/>
      <c r="EU70" s="815"/>
      <c r="EV70" s="815"/>
    </row>
    <row r="71" spans="15:152" ht="13.5" customHeight="1">
      <c r="O71" s="359"/>
      <c r="P71" s="103"/>
      <c r="Q71" s="682" t="s">
        <v>3380</v>
      </c>
      <c r="R71" s="683" t="s">
        <v>2137</v>
      </c>
      <c r="S71" s="683" t="s">
        <v>195</v>
      </c>
      <c r="T71" s="410"/>
      <c r="U71" s="684">
        <v>47</v>
      </c>
      <c r="V71" s="685" t="s">
        <v>3243</v>
      </c>
      <c r="W71" s="685">
        <v>28.751</v>
      </c>
      <c r="X71" s="686">
        <v>28.751</v>
      </c>
      <c r="AC71" s="629"/>
      <c r="AE71" s="704"/>
      <c r="AG71" s="341"/>
      <c r="AH71" s="341"/>
      <c r="AI71" s="103"/>
      <c r="AJ71" s="388"/>
      <c r="AN71" s="103"/>
      <c r="BC71" s="815"/>
      <c r="BD71" s="815"/>
      <c r="BE71" s="815"/>
      <c r="BF71" s="816"/>
      <c r="BG71" s="815"/>
      <c r="BH71" s="815"/>
      <c r="BI71" s="815"/>
      <c r="BJ71" s="814"/>
      <c r="BK71" s="814"/>
      <c r="BL71" s="814"/>
      <c r="BM71" s="814"/>
      <c r="BN71" s="814"/>
      <c r="BQ71" s="814"/>
      <c r="BR71" s="818"/>
      <c r="BS71" s="814"/>
      <c r="BT71" s="818"/>
      <c r="BV71" s="815"/>
      <c r="BW71" s="815"/>
      <c r="BX71" s="814"/>
      <c r="BY71" s="814"/>
      <c r="BZ71" s="814"/>
      <c r="CA71" s="818"/>
      <c r="CB71" s="814"/>
      <c r="CC71" s="814"/>
      <c r="CD71" s="814"/>
      <c r="CF71" s="815"/>
      <c r="CG71" s="815"/>
      <c r="CH71" s="818"/>
      <c r="CI71" s="818"/>
      <c r="CJ71" s="818"/>
      <c r="CK71" s="818"/>
      <c r="CL71" s="818"/>
      <c r="CM71" s="818"/>
      <c r="CN71" s="818"/>
      <c r="CP71" s="815"/>
      <c r="CQ71" s="815"/>
      <c r="CR71" s="815"/>
      <c r="CS71" s="815"/>
      <c r="CT71" s="815"/>
      <c r="CU71" s="815"/>
      <c r="CV71" s="815"/>
      <c r="CW71" s="815"/>
      <c r="CX71" s="815"/>
      <c r="CZ71" s="815"/>
      <c r="DA71" s="213"/>
      <c r="DB71" s="1169"/>
      <c r="DC71" s="1169"/>
      <c r="DD71" s="1169"/>
      <c r="DE71" s="212"/>
      <c r="DF71" s="1169"/>
      <c r="DG71" s="818"/>
      <c r="DH71" s="818"/>
      <c r="DJ71" s="815"/>
      <c r="DK71" s="815"/>
      <c r="DL71" s="815"/>
      <c r="DM71" s="815"/>
      <c r="DN71" s="815"/>
      <c r="DO71" s="815"/>
      <c r="DP71" s="815"/>
      <c r="DQ71" s="815"/>
      <c r="DR71" s="815"/>
      <c r="EE71" s="815"/>
      <c r="EF71" s="815"/>
      <c r="EG71" s="815"/>
      <c r="EH71" s="815"/>
      <c r="EI71" s="815"/>
      <c r="EJ71" s="815"/>
      <c r="EK71" s="815"/>
      <c r="EL71" s="815"/>
      <c r="EM71" s="815"/>
      <c r="EN71" s="815"/>
      <c r="EO71" s="815"/>
      <c r="EP71" s="815"/>
      <c r="EQ71" s="815"/>
      <c r="ER71" s="815"/>
      <c r="ES71" s="815"/>
      <c r="ET71" s="815"/>
      <c r="EU71" s="815"/>
      <c r="EV71" s="815"/>
    </row>
    <row r="72" spans="15:152" ht="13.5" customHeight="1">
      <c r="O72" s="359"/>
      <c r="P72" s="103"/>
      <c r="Q72" s="682" t="s">
        <v>3381</v>
      </c>
      <c r="R72" s="683" t="s">
        <v>2119</v>
      </c>
      <c r="S72" s="683" t="s">
        <v>203</v>
      </c>
      <c r="T72" s="410"/>
      <c r="U72" s="684">
        <v>25</v>
      </c>
      <c r="V72" s="685">
        <v>28.766</v>
      </c>
      <c r="W72" s="685" t="s">
        <v>1653</v>
      </c>
      <c r="X72" s="686">
        <v>28.766</v>
      </c>
      <c r="AC72" s="629"/>
      <c r="AE72" s="704"/>
      <c r="AG72" s="341"/>
      <c r="AH72" s="341"/>
      <c r="AI72" s="103"/>
      <c r="AJ72" s="388"/>
      <c r="AN72" s="103"/>
      <c r="BC72" s="815"/>
      <c r="BD72" s="815"/>
      <c r="BE72" s="815"/>
      <c r="BF72" s="816"/>
      <c r="BG72" s="815"/>
      <c r="BH72" s="815"/>
      <c r="BI72" s="815"/>
      <c r="BJ72" s="814"/>
      <c r="BK72" s="814"/>
      <c r="BL72" s="814"/>
      <c r="BM72" s="814"/>
      <c r="BN72" s="814"/>
      <c r="BQ72" s="814"/>
      <c r="BR72" s="818"/>
      <c r="BS72" s="814"/>
      <c r="BT72" s="818"/>
      <c r="BV72" s="815"/>
      <c r="BW72" s="815"/>
      <c r="BX72" s="814"/>
      <c r="BY72" s="814"/>
      <c r="BZ72" s="814"/>
      <c r="CA72" s="818"/>
      <c r="CB72" s="814"/>
      <c r="CC72" s="814"/>
      <c r="CD72" s="814"/>
      <c r="CF72" s="815"/>
      <c r="CG72" s="815"/>
      <c r="CH72" s="818"/>
      <c r="CI72" s="818"/>
      <c r="CJ72" s="818"/>
      <c r="CK72" s="818"/>
      <c r="CL72" s="818"/>
      <c r="CM72" s="818"/>
      <c r="CN72" s="818"/>
      <c r="CP72" s="815"/>
      <c r="CQ72" s="815"/>
      <c r="CR72" s="815"/>
      <c r="CS72" s="815"/>
      <c r="CT72" s="815"/>
      <c r="CU72" s="815"/>
      <c r="CV72" s="815"/>
      <c r="CW72" s="815"/>
      <c r="CX72" s="815"/>
      <c r="CZ72" s="815"/>
      <c r="DA72" s="213"/>
      <c r="DB72" s="1169"/>
      <c r="DC72" s="1169"/>
      <c r="DD72" s="1169"/>
      <c r="DE72" s="212"/>
      <c r="DF72" s="1169"/>
      <c r="DG72" s="818"/>
      <c r="DH72" s="818"/>
      <c r="DJ72" s="815"/>
      <c r="DK72" s="815"/>
      <c r="DL72" s="815"/>
      <c r="DM72" s="815"/>
      <c r="DN72" s="815"/>
      <c r="DO72" s="815"/>
      <c r="DP72" s="815"/>
      <c r="DQ72" s="815"/>
      <c r="DR72" s="815"/>
      <c r="EE72" s="815"/>
      <c r="EF72" s="815"/>
      <c r="EG72" s="815"/>
      <c r="EH72" s="815"/>
      <c r="EI72" s="815"/>
      <c r="EJ72" s="815"/>
      <c r="EK72" s="815"/>
      <c r="EL72" s="815"/>
      <c r="EM72" s="815"/>
      <c r="EN72" s="815"/>
      <c r="EO72" s="815"/>
      <c r="EP72" s="815"/>
      <c r="EQ72" s="815"/>
      <c r="ER72" s="815"/>
      <c r="ES72" s="815"/>
      <c r="ET72" s="815"/>
      <c r="EU72" s="815"/>
      <c r="EV72" s="815"/>
    </row>
    <row r="73" spans="15:152" ht="13.5" customHeight="1">
      <c r="O73" s="359"/>
      <c r="P73" s="103"/>
      <c r="Q73" s="682" t="s">
        <v>3382</v>
      </c>
      <c r="R73" s="683" t="s">
        <v>2138</v>
      </c>
      <c r="S73" s="683" t="s">
        <v>2118</v>
      </c>
      <c r="T73" s="410"/>
      <c r="U73" s="684">
        <v>54</v>
      </c>
      <c r="V73" s="685">
        <v>31.18</v>
      </c>
      <c r="W73" s="685" t="s">
        <v>1653</v>
      </c>
      <c r="X73" s="686">
        <v>31.18</v>
      </c>
      <c r="AC73" s="629"/>
      <c r="AE73" s="704"/>
      <c r="AG73" s="341"/>
      <c r="AH73" s="341"/>
      <c r="AI73" s="103"/>
      <c r="AJ73" s="388"/>
      <c r="AN73" s="103"/>
      <c r="BC73" s="815"/>
      <c r="BD73" s="815"/>
      <c r="BE73" s="815"/>
      <c r="BF73" s="816"/>
      <c r="BG73" s="815"/>
      <c r="BH73" s="815"/>
      <c r="BI73" s="815"/>
      <c r="BJ73" s="814"/>
      <c r="BK73" s="814"/>
      <c r="BL73" s="814"/>
      <c r="BM73" s="814"/>
      <c r="BN73" s="814"/>
      <c r="BQ73" s="814"/>
      <c r="BR73" s="818"/>
      <c r="BS73" s="814"/>
      <c r="BT73" s="818"/>
      <c r="BV73" s="815"/>
      <c r="BW73" s="815"/>
      <c r="BX73" s="814"/>
      <c r="BY73" s="814"/>
      <c r="BZ73" s="814"/>
      <c r="CA73" s="818"/>
      <c r="CB73" s="814"/>
      <c r="CC73" s="814"/>
      <c r="CD73" s="814"/>
      <c r="CF73" s="815"/>
      <c r="CG73" s="815"/>
      <c r="CH73" s="818"/>
      <c r="CI73" s="818"/>
      <c r="CJ73" s="818"/>
      <c r="CK73" s="818"/>
      <c r="CL73" s="818"/>
      <c r="CM73" s="818"/>
      <c r="CN73" s="818"/>
      <c r="CP73" s="815"/>
      <c r="CQ73" s="815"/>
      <c r="CR73" s="815"/>
      <c r="CS73" s="815"/>
      <c r="CT73" s="815"/>
      <c r="CU73" s="815"/>
      <c r="CV73" s="815"/>
      <c r="CW73" s="815"/>
      <c r="CX73" s="815"/>
      <c r="CZ73" s="815"/>
      <c r="DA73" s="213"/>
      <c r="DB73" s="1169"/>
      <c r="DC73" s="1169"/>
      <c r="DD73" s="1169"/>
      <c r="DE73" s="212"/>
      <c r="DF73" s="1169"/>
      <c r="DG73" s="818"/>
      <c r="DH73" s="818"/>
      <c r="DJ73" s="815"/>
      <c r="DK73" s="815"/>
      <c r="DL73" s="815"/>
      <c r="DM73" s="815"/>
      <c r="DN73" s="815"/>
      <c r="DO73" s="815"/>
      <c r="DP73" s="815"/>
      <c r="DQ73" s="815"/>
      <c r="DR73" s="815"/>
      <c r="EE73" s="815"/>
      <c r="EF73" s="815"/>
      <c r="EG73" s="815"/>
      <c r="EH73" s="815"/>
      <c r="EI73" s="815"/>
      <c r="EJ73" s="815"/>
      <c r="EK73" s="815"/>
      <c r="EL73" s="815"/>
      <c r="EM73" s="815"/>
      <c r="EN73" s="815"/>
      <c r="EO73" s="815"/>
      <c r="EP73" s="815"/>
      <c r="EQ73" s="815"/>
      <c r="ER73" s="815"/>
      <c r="ES73" s="815"/>
      <c r="ET73" s="815"/>
      <c r="EU73" s="815"/>
      <c r="EV73" s="815"/>
    </row>
    <row r="74" spans="15:152" ht="13.5" customHeight="1">
      <c r="O74" s="359"/>
      <c r="P74" s="103"/>
      <c r="Q74" s="682" t="s">
        <v>3383</v>
      </c>
      <c r="R74" s="683" t="s">
        <v>2139</v>
      </c>
      <c r="S74" s="683" t="s">
        <v>203</v>
      </c>
      <c r="T74" s="410"/>
      <c r="U74" s="684">
        <v>52</v>
      </c>
      <c r="V74" s="685">
        <v>31.398</v>
      </c>
      <c r="W74" s="685" t="s">
        <v>1653</v>
      </c>
      <c r="X74" s="686">
        <v>31.398</v>
      </c>
      <c r="AC74" s="629"/>
      <c r="AE74" s="704"/>
      <c r="AG74" s="341"/>
      <c r="AH74" s="341"/>
      <c r="AI74" s="103"/>
      <c r="AJ74" s="388"/>
      <c r="AN74" s="103"/>
      <c r="BC74" s="815"/>
      <c r="BD74" s="815"/>
      <c r="BE74" s="815"/>
      <c r="BF74" s="816"/>
      <c r="BG74" s="815"/>
      <c r="BH74" s="815"/>
      <c r="BI74" s="815"/>
      <c r="BJ74" s="814"/>
      <c r="BK74" s="814"/>
      <c r="BL74" s="814"/>
      <c r="BM74" s="814"/>
      <c r="BN74" s="814"/>
      <c r="BQ74" s="814"/>
      <c r="BR74" s="818"/>
      <c r="BS74" s="814"/>
      <c r="BT74" s="818"/>
      <c r="BV74" s="815"/>
      <c r="BW74" s="815"/>
      <c r="BX74" s="814"/>
      <c r="BY74" s="814"/>
      <c r="BZ74" s="814"/>
      <c r="CA74" s="818"/>
      <c r="CB74" s="814"/>
      <c r="CC74" s="814"/>
      <c r="CD74" s="814"/>
      <c r="CF74" s="815"/>
      <c r="CG74" s="815"/>
      <c r="CH74" s="818"/>
      <c r="CI74" s="818"/>
      <c r="CJ74" s="818"/>
      <c r="CK74" s="818"/>
      <c r="CL74" s="818"/>
      <c r="CM74" s="818"/>
      <c r="CN74" s="818"/>
      <c r="CP74" s="815"/>
      <c r="CQ74" s="815"/>
      <c r="CR74" s="815"/>
      <c r="CS74" s="815"/>
      <c r="CT74" s="815"/>
      <c r="CU74" s="815"/>
      <c r="CV74" s="815"/>
      <c r="CW74" s="815"/>
      <c r="CX74" s="815"/>
      <c r="CZ74" s="815"/>
      <c r="DA74" s="213"/>
      <c r="DB74" s="1169"/>
      <c r="DC74" s="1169"/>
      <c r="DD74" s="1169"/>
      <c r="DE74" s="212"/>
      <c r="DF74" s="1169"/>
      <c r="DG74" s="818"/>
      <c r="DH74" s="818"/>
      <c r="DJ74" s="815"/>
      <c r="DK74" s="815"/>
      <c r="DL74" s="815"/>
      <c r="DM74" s="815"/>
      <c r="DN74" s="815"/>
      <c r="DO74" s="815"/>
      <c r="DP74" s="815"/>
      <c r="DQ74" s="815"/>
      <c r="DR74" s="815"/>
      <c r="EE74" s="815"/>
      <c r="EF74" s="815"/>
      <c r="EG74" s="815"/>
      <c r="EH74" s="815"/>
      <c r="EI74" s="815"/>
      <c r="EJ74" s="815"/>
      <c r="EK74" s="815"/>
      <c r="EL74" s="815"/>
      <c r="EM74" s="815"/>
      <c r="EN74" s="815"/>
      <c r="EO74" s="815"/>
      <c r="EP74" s="815"/>
      <c r="EQ74" s="815"/>
      <c r="ER74" s="815"/>
      <c r="ES74" s="815"/>
      <c r="ET74" s="815"/>
      <c r="EU74" s="815"/>
      <c r="EV74" s="815"/>
    </row>
    <row r="75" spans="15:152" ht="13.5" customHeight="1">
      <c r="O75" s="359"/>
      <c r="P75" s="103"/>
      <c r="Q75" s="682" t="s">
        <v>3384</v>
      </c>
      <c r="R75" s="683" t="s">
        <v>2140</v>
      </c>
      <c r="S75" s="683" t="s">
        <v>2118</v>
      </c>
      <c r="T75" s="410"/>
      <c r="U75" s="684">
        <v>18</v>
      </c>
      <c r="V75" s="685">
        <v>42.706</v>
      </c>
      <c r="W75" s="685" t="s">
        <v>1653</v>
      </c>
      <c r="X75" s="686">
        <v>42.706</v>
      </c>
      <c r="AC75" s="629"/>
      <c r="AE75" s="704"/>
      <c r="AG75" s="341"/>
      <c r="AH75" s="341"/>
      <c r="AI75" s="103"/>
      <c r="AJ75" s="388"/>
      <c r="AN75" s="103"/>
      <c r="BC75" s="815"/>
      <c r="BD75" s="815"/>
      <c r="BE75" s="815"/>
      <c r="BF75" s="816"/>
      <c r="BG75" s="815"/>
      <c r="BH75" s="815"/>
      <c r="BI75" s="815"/>
      <c r="BJ75" s="814"/>
      <c r="BK75" s="814"/>
      <c r="BL75" s="814"/>
      <c r="BM75" s="814"/>
      <c r="BN75" s="814"/>
      <c r="BQ75" s="814"/>
      <c r="BR75" s="818"/>
      <c r="BS75" s="814"/>
      <c r="BT75" s="818"/>
      <c r="BV75" s="815"/>
      <c r="BW75" s="815"/>
      <c r="BX75" s="814"/>
      <c r="BY75" s="814"/>
      <c r="BZ75" s="814"/>
      <c r="CA75" s="818"/>
      <c r="CB75" s="814"/>
      <c r="CC75" s="814"/>
      <c r="CD75" s="814"/>
      <c r="CF75" s="815"/>
      <c r="CG75" s="815"/>
      <c r="CH75" s="818"/>
      <c r="CI75" s="818"/>
      <c r="CJ75" s="818"/>
      <c r="CK75" s="818"/>
      <c r="CL75" s="818"/>
      <c r="CM75" s="818"/>
      <c r="CN75" s="818"/>
      <c r="CP75" s="815"/>
      <c r="CQ75" s="815"/>
      <c r="CR75" s="815"/>
      <c r="CS75" s="815"/>
      <c r="CT75" s="815"/>
      <c r="CU75" s="815"/>
      <c r="CV75" s="815"/>
      <c r="CW75" s="815"/>
      <c r="CX75" s="815"/>
      <c r="CZ75" s="815"/>
      <c r="DA75" s="213"/>
      <c r="DB75" s="1169"/>
      <c r="DC75" s="1169"/>
      <c r="DD75" s="1169"/>
      <c r="DE75" s="212"/>
      <c r="DF75" s="1169"/>
      <c r="DG75" s="818"/>
      <c r="DH75" s="818"/>
      <c r="DJ75" s="815"/>
      <c r="DK75" s="815"/>
      <c r="DL75" s="815"/>
      <c r="DM75" s="815"/>
      <c r="DN75" s="815"/>
      <c r="DO75" s="815"/>
      <c r="DP75" s="815"/>
      <c r="DQ75" s="815"/>
      <c r="DR75" s="815"/>
      <c r="EE75" s="815"/>
      <c r="EF75" s="815"/>
      <c r="EG75" s="815"/>
      <c r="EH75" s="815"/>
      <c r="EI75" s="815"/>
      <c r="EJ75" s="815"/>
      <c r="EK75" s="815"/>
      <c r="EL75" s="815"/>
      <c r="EM75" s="815"/>
      <c r="EN75" s="815"/>
      <c r="EO75" s="815"/>
      <c r="EP75" s="815"/>
      <c r="EQ75" s="815"/>
      <c r="ER75" s="815"/>
      <c r="ES75" s="815"/>
      <c r="ET75" s="815"/>
      <c r="EU75" s="815"/>
      <c r="EV75" s="815"/>
    </row>
    <row r="76" spans="15:152" ht="13.5" customHeight="1">
      <c r="O76" s="359"/>
      <c r="P76" s="103"/>
      <c r="Q76" s="682" t="s">
        <v>3385</v>
      </c>
      <c r="R76" s="683" t="s">
        <v>2141</v>
      </c>
      <c r="S76" s="683" t="s">
        <v>203</v>
      </c>
      <c r="T76" s="410"/>
      <c r="U76" s="684">
        <v>34</v>
      </c>
      <c r="V76" s="685" t="s">
        <v>3243</v>
      </c>
      <c r="W76" s="685">
        <v>48.074</v>
      </c>
      <c r="X76" s="686">
        <v>48.074</v>
      </c>
      <c r="AC76" s="629"/>
      <c r="AE76" s="704"/>
      <c r="AG76" s="341"/>
      <c r="AH76" s="341"/>
      <c r="AI76" s="103"/>
      <c r="AJ76" s="388"/>
      <c r="AN76" s="103"/>
      <c r="BC76" s="815"/>
      <c r="BD76" s="815"/>
      <c r="BE76" s="815"/>
      <c r="BF76" s="816"/>
      <c r="BG76" s="815"/>
      <c r="BH76" s="815"/>
      <c r="BI76" s="815"/>
      <c r="BJ76" s="814"/>
      <c r="BK76" s="814"/>
      <c r="BL76" s="814"/>
      <c r="BM76" s="814"/>
      <c r="BN76" s="814"/>
      <c r="BQ76" s="814"/>
      <c r="BR76" s="818"/>
      <c r="BS76" s="814"/>
      <c r="BT76" s="818"/>
      <c r="BV76" s="815"/>
      <c r="BW76" s="815"/>
      <c r="BX76" s="814"/>
      <c r="BY76" s="814"/>
      <c r="BZ76" s="814"/>
      <c r="CA76" s="818"/>
      <c r="CB76" s="814"/>
      <c r="CC76" s="814"/>
      <c r="CD76" s="814"/>
      <c r="CF76" s="815"/>
      <c r="CG76" s="815"/>
      <c r="CH76" s="818"/>
      <c r="CI76" s="818"/>
      <c r="CJ76" s="818"/>
      <c r="CK76" s="818"/>
      <c r="CL76" s="818"/>
      <c r="CM76" s="818"/>
      <c r="CN76" s="818"/>
      <c r="CP76" s="815"/>
      <c r="CQ76" s="815"/>
      <c r="CR76" s="815"/>
      <c r="CS76" s="815"/>
      <c r="CT76" s="815"/>
      <c r="CU76" s="815"/>
      <c r="CV76" s="815"/>
      <c r="CW76" s="815"/>
      <c r="CX76" s="815"/>
      <c r="CZ76" s="815"/>
      <c r="DA76" s="213"/>
      <c r="DB76" s="1169"/>
      <c r="DC76" s="1169"/>
      <c r="DD76" s="1169"/>
      <c r="DE76" s="212"/>
      <c r="DF76" s="1169"/>
      <c r="DG76" s="818"/>
      <c r="DH76" s="818"/>
      <c r="DJ76" s="815"/>
      <c r="DK76" s="815"/>
      <c r="DL76" s="815"/>
      <c r="DM76" s="815"/>
      <c r="DN76" s="815"/>
      <c r="DO76" s="815"/>
      <c r="DP76" s="815"/>
      <c r="DQ76" s="815"/>
      <c r="DR76" s="815"/>
      <c r="EE76" s="815"/>
      <c r="EF76" s="815"/>
      <c r="EG76" s="815"/>
      <c r="EH76" s="815"/>
      <c r="EI76" s="815"/>
      <c r="EJ76" s="815"/>
      <c r="EK76" s="815"/>
      <c r="EL76" s="815"/>
      <c r="EM76" s="815"/>
      <c r="EN76" s="815"/>
      <c r="EO76" s="815"/>
      <c r="EP76" s="815"/>
      <c r="EQ76" s="815"/>
      <c r="ER76" s="815"/>
      <c r="ES76" s="815"/>
      <c r="ET76" s="815"/>
      <c r="EU76" s="815"/>
      <c r="EV76" s="815"/>
    </row>
    <row r="77" spans="15:152" ht="13.5" customHeight="1">
      <c r="O77" s="359"/>
      <c r="P77" s="103"/>
      <c r="Q77" s="682" t="s">
        <v>3386</v>
      </c>
      <c r="R77" s="683" t="s">
        <v>2142</v>
      </c>
      <c r="S77" s="683" t="s">
        <v>2118</v>
      </c>
      <c r="T77" s="410"/>
      <c r="U77" s="684">
        <v>45</v>
      </c>
      <c r="V77" s="685">
        <v>55.153</v>
      </c>
      <c r="W77" s="685" t="s">
        <v>1653</v>
      </c>
      <c r="X77" s="686">
        <v>55.153</v>
      </c>
      <c r="AC77" s="629"/>
      <c r="AE77" s="704"/>
      <c r="AG77" s="341"/>
      <c r="AH77" s="341"/>
      <c r="AI77" s="103"/>
      <c r="AJ77" s="388"/>
      <c r="AN77" s="103"/>
      <c r="BC77" s="815"/>
      <c r="BD77" s="815"/>
      <c r="BE77" s="815"/>
      <c r="BF77" s="816"/>
      <c r="BG77" s="815"/>
      <c r="BH77" s="815"/>
      <c r="BI77" s="815"/>
      <c r="BJ77" s="814"/>
      <c r="BK77" s="814"/>
      <c r="BL77" s="814"/>
      <c r="BM77" s="814"/>
      <c r="BN77" s="814"/>
      <c r="BQ77" s="814"/>
      <c r="BR77" s="818"/>
      <c r="BS77" s="814"/>
      <c r="BT77" s="818"/>
      <c r="BV77" s="815"/>
      <c r="BW77" s="815"/>
      <c r="BX77" s="814"/>
      <c r="BY77" s="814"/>
      <c r="BZ77" s="814"/>
      <c r="CA77" s="818"/>
      <c r="CB77" s="814"/>
      <c r="CC77" s="814"/>
      <c r="CD77" s="814"/>
      <c r="CF77" s="815"/>
      <c r="CG77" s="815"/>
      <c r="CH77" s="818"/>
      <c r="CI77" s="818"/>
      <c r="CJ77" s="818"/>
      <c r="CK77" s="818"/>
      <c r="CL77" s="818"/>
      <c r="CM77" s="818"/>
      <c r="CN77" s="818"/>
      <c r="CP77" s="815"/>
      <c r="CQ77" s="815"/>
      <c r="CR77" s="815"/>
      <c r="CS77" s="815"/>
      <c r="CT77" s="815"/>
      <c r="CU77" s="815"/>
      <c r="CV77" s="815"/>
      <c r="CW77" s="815"/>
      <c r="CX77" s="815"/>
      <c r="CZ77" s="815"/>
      <c r="DA77" s="213"/>
      <c r="DB77" s="1169"/>
      <c r="DC77" s="1169"/>
      <c r="DD77" s="1169"/>
      <c r="DE77" s="212"/>
      <c r="DF77" s="1169"/>
      <c r="DG77" s="818"/>
      <c r="DH77" s="818"/>
      <c r="DJ77" s="815"/>
      <c r="DK77" s="815"/>
      <c r="DL77" s="815"/>
      <c r="DM77" s="815"/>
      <c r="DN77" s="815"/>
      <c r="DO77" s="815"/>
      <c r="DP77" s="815"/>
      <c r="DQ77" s="815"/>
      <c r="DR77" s="815"/>
      <c r="EE77" s="815"/>
      <c r="EF77" s="815"/>
      <c r="EG77" s="815"/>
      <c r="EH77" s="815"/>
      <c r="EI77" s="815"/>
      <c r="EJ77" s="815"/>
      <c r="EK77" s="815"/>
      <c r="EL77" s="815"/>
      <c r="EM77" s="815"/>
      <c r="EN77" s="815"/>
      <c r="EO77" s="815"/>
      <c r="EP77" s="815"/>
      <c r="EQ77" s="815"/>
      <c r="ER77" s="815"/>
      <c r="ES77" s="815"/>
      <c r="ET77" s="815"/>
      <c r="EU77" s="815"/>
      <c r="EV77" s="815"/>
    </row>
    <row r="78" spans="15:152" ht="13.5" customHeight="1">
      <c r="O78" s="359"/>
      <c r="P78" s="103"/>
      <c r="Q78" s="682" t="s">
        <v>3387</v>
      </c>
      <c r="R78" s="683" t="s">
        <v>2143</v>
      </c>
      <c r="S78" s="683" t="s">
        <v>203</v>
      </c>
      <c r="T78" s="410"/>
      <c r="U78" s="684">
        <v>16</v>
      </c>
      <c r="V78" s="685" t="s">
        <v>3243</v>
      </c>
      <c r="W78" s="685" t="s">
        <v>1653</v>
      </c>
      <c r="X78" s="686" t="s">
        <v>3243</v>
      </c>
      <c r="AC78" s="629"/>
      <c r="AE78" s="704"/>
      <c r="AG78" s="341"/>
      <c r="AH78" s="341"/>
      <c r="AI78" s="103"/>
      <c r="AJ78" s="388"/>
      <c r="AN78" s="103"/>
      <c r="BC78" s="815"/>
      <c r="BD78" s="815"/>
      <c r="BE78" s="815"/>
      <c r="BF78" s="816"/>
      <c r="BG78" s="815"/>
      <c r="BH78" s="815"/>
      <c r="BI78" s="815"/>
      <c r="BJ78" s="814"/>
      <c r="BK78" s="814"/>
      <c r="BL78" s="814"/>
      <c r="BM78" s="814"/>
      <c r="BN78" s="814"/>
      <c r="BQ78" s="814"/>
      <c r="BR78" s="818"/>
      <c r="BS78" s="814"/>
      <c r="BT78" s="818"/>
      <c r="BV78" s="815"/>
      <c r="BW78" s="815"/>
      <c r="BX78" s="814"/>
      <c r="BY78" s="814"/>
      <c r="BZ78" s="814"/>
      <c r="CA78" s="818"/>
      <c r="CB78" s="814"/>
      <c r="CC78" s="814"/>
      <c r="CD78" s="814"/>
      <c r="CF78" s="815"/>
      <c r="CG78" s="815"/>
      <c r="CH78" s="818"/>
      <c r="CI78" s="818"/>
      <c r="CJ78" s="818"/>
      <c r="CK78" s="818"/>
      <c r="CL78" s="818"/>
      <c r="CM78" s="818"/>
      <c r="CN78" s="818"/>
      <c r="CP78" s="815"/>
      <c r="CQ78" s="815"/>
      <c r="CR78" s="815"/>
      <c r="CS78" s="815"/>
      <c r="CT78" s="815"/>
      <c r="CU78" s="815"/>
      <c r="CV78" s="815"/>
      <c r="CW78" s="815"/>
      <c r="CX78" s="815"/>
      <c r="CZ78" s="815"/>
      <c r="DA78" s="213"/>
      <c r="DB78" s="1169"/>
      <c r="DC78" s="1169"/>
      <c r="DD78" s="1169"/>
      <c r="DE78" s="212"/>
      <c r="DF78" s="1169"/>
      <c r="DG78" s="818"/>
      <c r="DH78" s="818"/>
      <c r="DJ78" s="815"/>
      <c r="DK78" s="815"/>
      <c r="DL78" s="815"/>
      <c r="DM78" s="815"/>
      <c r="DN78" s="815"/>
      <c r="DO78" s="815"/>
      <c r="DP78" s="815"/>
      <c r="DQ78" s="815"/>
      <c r="DR78" s="815"/>
      <c r="EE78" s="815"/>
      <c r="EF78" s="815"/>
      <c r="EG78" s="815"/>
      <c r="EH78" s="815"/>
      <c r="EI78" s="815"/>
      <c r="EJ78" s="815"/>
      <c r="EK78" s="815"/>
      <c r="EL78" s="815"/>
      <c r="EM78" s="815"/>
      <c r="EN78" s="815"/>
      <c r="EO78" s="815"/>
      <c r="EP78" s="815"/>
      <c r="EQ78" s="815"/>
      <c r="ER78" s="815"/>
      <c r="ES78" s="815"/>
      <c r="ET78" s="815"/>
      <c r="EU78" s="815"/>
      <c r="EV78" s="815"/>
    </row>
    <row r="79" spans="15:152" ht="13.5" customHeight="1">
      <c r="O79" s="359"/>
      <c r="P79" s="103"/>
      <c r="Q79" s="682" t="s">
        <v>3387</v>
      </c>
      <c r="R79" s="683" t="s">
        <v>2095</v>
      </c>
      <c r="S79" s="683" t="s">
        <v>224</v>
      </c>
      <c r="T79" s="410"/>
      <c r="U79" s="684">
        <v>35</v>
      </c>
      <c r="V79" s="685" t="s">
        <v>3243</v>
      </c>
      <c r="W79" s="685" t="s">
        <v>1653</v>
      </c>
      <c r="X79" s="686" t="s">
        <v>3243</v>
      </c>
      <c r="AC79" s="629"/>
      <c r="AE79" s="704"/>
      <c r="AG79" s="341"/>
      <c r="AH79" s="341"/>
      <c r="AI79" s="103"/>
      <c r="AJ79" s="388"/>
      <c r="AN79" s="103"/>
      <c r="BC79" s="815"/>
      <c r="BD79" s="815"/>
      <c r="BE79" s="815"/>
      <c r="BF79" s="816"/>
      <c r="BG79" s="815"/>
      <c r="BH79" s="815"/>
      <c r="BI79" s="815"/>
      <c r="BJ79" s="814"/>
      <c r="BK79" s="814"/>
      <c r="BL79" s="814"/>
      <c r="BM79" s="814"/>
      <c r="BN79" s="814"/>
      <c r="BQ79" s="814"/>
      <c r="BR79" s="818"/>
      <c r="BS79" s="814"/>
      <c r="BT79" s="818"/>
      <c r="BV79" s="815"/>
      <c r="BW79" s="815"/>
      <c r="BX79" s="814"/>
      <c r="BY79" s="814"/>
      <c r="BZ79" s="814"/>
      <c r="CA79" s="818"/>
      <c r="CB79" s="814"/>
      <c r="CC79" s="814"/>
      <c r="CD79" s="814"/>
      <c r="CF79" s="815"/>
      <c r="CG79" s="815"/>
      <c r="CH79" s="818"/>
      <c r="CI79" s="818"/>
      <c r="CJ79" s="818"/>
      <c r="CK79" s="818"/>
      <c r="CL79" s="818"/>
      <c r="CM79" s="818"/>
      <c r="CN79" s="818"/>
      <c r="CP79" s="815"/>
      <c r="CQ79" s="815"/>
      <c r="CR79" s="815"/>
      <c r="CS79" s="815"/>
      <c r="CT79" s="815"/>
      <c r="CU79" s="815"/>
      <c r="CV79" s="815"/>
      <c r="CW79" s="815"/>
      <c r="CX79" s="815"/>
      <c r="CZ79" s="815"/>
      <c r="DA79" s="815"/>
      <c r="DB79" s="818"/>
      <c r="DC79" s="818"/>
      <c r="DD79" s="818"/>
      <c r="DE79" s="814"/>
      <c r="DF79" s="818"/>
      <c r="DG79" s="818"/>
      <c r="DH79" s="818"/>
      <c r="DJ79" s="815"/>
      <c r="DK79" s="815"/>
      <c r="DL79" s="815"/>
      <c r="DM79" s="815"/>
      <c r="DN79" s="815"/>
      <c r="DO79" s="815"/>
      <c r="DP79" s="815"/>
      <c r="DQ79" s="815"/>
      <c r="DR79" s="815"/>
      <c r="EE79" s="815"/>
      <c r="EF79" s="815"/>
      <c r="EG79" s="815"/>
      <c r="EH79" s="815"/>
      <c r="EI79" s="815"/>
      <c r="EJ79" s="815"/>
      <c r="EK79" s="815"/>
      <c r="EL79" s="815"/>
      <c r="EM79" s="815"/>
      <c r="EN79" s="815"/>
      <c r="EO79" s="815"/>
      <c r="EP79" s="815"/>
      <c r="EQ79" s="815"/>
      <c r="ER79" s="815"/>
      <c r="ES79" s="815"/>
      <c r="ET79" s="815"/>
      <c r="EU79" s="815"/>
      <c r="EV79" s="815"/>
    </row>
    <row r="80" spans="15:152" ht="13.5" customHeight="1">
      <c r="O80" s="359"/>
      <c r="P80" s="103"/>
      <c r="Q80" s="682" t="s">
        <v>3387</v>
      </c>
      <c r="R80" s="683" t="s">
        <v>2144</v>
      </c>
      <c r="S80" s="683" t="s">
        <v>2118</v>
      </c>
      <c r="T80" s="410"/>
      <c r="U80" s="684">
        <v>36</v>
      </c>
      <c r="V80" s="685" t="s">
        <v>3243</v>
      </c>
      <c r="W80" s="685" t="s">
        <v>1653</v>
      </c>
      <c r="X80" s="686" t="s">
        <v>3243</v>
      </c>
      <c r="AC80" s="629"/>
      <c r="AE80" s="704"/>
      <c r="AG80" s="341"/>
      <c r="AH80" s="341"/>
      <c r="AI80" s="103"/>
      <c r="AJ80" s="388"/>
      <c r="AN80" s="103"/>
      <c r="BC80" s="815"/>
      <c r="BD80" s="815"/>
      <c r="BE80" s="815"/>
      <c r="BF80" s="816"/>
      <c r="BG80" s="815"/>
      <c r="BH80" s="815"/>
      <c r="BI80" s="815"/>
      <c r="BJ80" s="814"/>
      <c r="BK80" s="814"/>
      <c r="BL80" s="814"/>
      <c r="BM80" s="814"/>
      <c r="BN80" s="814"/>
      <c r="BQ80" s="814"/>
      <c r="BR80" s="818"/>
      <c r="BS80" s="814"/>
      <c r="BT80" s="818"/>
      <c r="BV80" s="815"/>
      <c r="BW80" s="815"/>
      <c r="BX80" s="814"/>
      <c r="BY80" s="814"/>
      <c r="BZ80" s="814"/>
      <c r="CA80" s="818"/>
      <c r="CB80" s="814"/>
      <c r="CC80" s="814"/>
      <c r="CD80" s="814"/>
      <c r="CF80" s="815"/>
      <c r="CG80" s="815"/>
      <c r="CH80" s="818"/>
      <c r="CI80" s="818"/>
      <c r="CJ80" s="818"/>
      <c r="CK80" s="818"/>
      <c r="CL80" s="818"/>
      <c r="CM80" s="818"/>
      <c r="CN80" s="818"/>
      <c r="CP80" s="815"/>
      <c r="CQ80" s="815"/>
      <c r="CR80" s="815"/>
      <c r="CS80" s="815"/>
      <c r="CT80" s="815"/>
      <c r="CU80" s="815"/>
      <c r="CV80" s="815"/>
      <c r="CW80" s="815"/>
      <c r="CX80" s="815"/>
      <c r="CZ80" s="815"/>
      <c r="DA80" s="815"/>
      <c r="DB80" s="818"/>
      <c r="DC80" s="818"/>
      <c r="DD80" s="818"/>
      <c r="DE80" s="814"/>
      <c r="DF80" s="818"/>
      <c r="DG80" s="818"/>
      <c r="DH80" s="818"/>
      <c r="DJ80" s="815"/>
      <c r="DK80" s="815"/>
      <c r="DL80" s="815"/>
      <c r="DM80" s="815"/>
      <c r="DN80" s="815"/>
      <c r="DO80" s="815"/>
      <c r="DP80" s="815"/>
      <c r="DQ80" s="815"/>
      <c r="DR80" s="815"/>
      <c r="EE80" s="815"/>
      <c r="EF80" s="815"/>
      <c r="EG80" s="815"/>
      <c r="EH80" s="815"/>
      <c r="EI80" s="815"/>
      <c r="EJ80" s="815"/>
      <c r="EK80" s="815"/>
      <c r="EL80" s="815"/>
      <c r="EM80" s="815"/>
      <c r="EN80" s="815"/>
      <c r="EO80" s="815"/>
      <c r="EP80" s="815"/>
      <c r="EQ80" s="815"/>
      <c r="ER80" s="815"/>
      <c r="ES80" s="815"/>
      <c r="ET80" s="815"/>
      <c r="EU80" s="815"/>
      <c r="EV80" s="815"/>
    </row>
    <row r="81" spans="15:152" ht="13.5" customHeight="1" thickBot="1">
      <c r="O81" s="359"/>
      <c r="P81" s="103"/>
      <c r="Q81" s="689" t="s">
        <v>3387</v>
      </c>
      <c r="R81" s="690" t="s">
        <v>2145</v>
      </c>
      <c r="S81" s="690" t="s">
        <v>195</v>
      </c>
      <c r="T81" s="531"/>
      <c r="U81" s="691">
        <v>56</v>
      </c>
      <c r="V81" s="692" t="s">
        <v>3243</v>
      </c>
      <c r="W81" s="692" t="s">
        <v>1653</v>
      </c>
      <c r="X81" s="693" t="s">
        <v>3243</v>
      </c>
      <c r="AC81" s="629"/>
      <c r="AE81" s="704"/>
      <c r="AG81" s="341"/>
      <c r="AH81" s="341"/>
      <c r="AI81" s="103"/>
      <c r="AJ81" s="388"/>
      <c r="AN81" s="103"/>
      <c r="BC81" s="815"/>
      <c r="BD81" s="815"/>
      <c r="BE81" s="815"/>
      <c r="BF81" s="816"/>
      <c r="BG81" s="815"/>
      <c r="BH81" s="815"/>
      <c r="BI81" s="815"/>
      <c r="BJ81" s="814"/>
      <c r="BK81" s="814"/>
      <c r="BL81" s="814"/>
      <c r="BM81" s="814"/>
      <c r="BN81" s="814"/>
      <c r="BQ81" s="814"/>
      <c r="BR81" s="818"/>
      <c r="BS81" s="814"/>
      <c r="BT81" s="818"/>
      <c r="BV81" s="815"/>
      <c r="BW81" s="815"/>
      <c r="BX81" s="814"/>
      <c r="BY81" s="814"/>
      <c r="BZ81" s="814"/>
      <c r="CA81" s="818"/>
      <c r="CB81" s="814"/>
      <c r="CC81" s="814"/>
      <c r="CD81" s="814"/>
      <c r="CF81" s="815"/>
      <c r="CG81" s="815"/>
      <c r="CH81" s="818"/>
      <c r="CI81" s="818"/>
      <c r="CJ81" s="818"/>
      <c r="CK81" s="818"/>
      <c r="CL81" s="818"/>
      <c r="CM81" s="818"/>
      <c r="CN81" s="818"/>
      <c r="CP81" s="815"/>
      <c r="CQ81" s="815"/>
      <c r="CR81" s="815"/>
      <c r="CS81" s="815"/>
      <c r="CT81" s="815"/>
      <c r="CU81" s="815"/>
      <c r="CV81" s="815"/>
      <c r="CW81" s="815"/>
      <c r="CX81" s="815"/>
      <c r="CZ81" s="815"/>
      <c r="DA81" s="815"/>
      <c r="DB81" s="818"/>
      <c r="DC81" s="818"/>
      <c r="DD81" s="818"/>
      <c r="DE81" s="814"/>
      <c r="DF81" s="818"/>
      <c r="DG81" s="818"/>
      <c r="DH81" s="818"/>
      <c r="DJ81" s="815"/>
      <c r="DK81" s="815"/>
      <c r="DL81" s="815"/>
      <c r="DM81" s="815"/>
      <c r="DN81" s="815"/>
      <c r="DO81" s="815"/>
      <c r="DP81" s="815"/>
      <c r="DQ81" s="815"/>
      <c r="DR81" s="815"/>
      <c r="EE81" s="815"/>
      <c r="EF81" s="815"/>
      <c r="EG81" s="815"/>
      <c r="EH81" s="815"/>
      <c r="EI81" s="815"/>
      <c r="EJ81" s="815"/>
      <c r="EK81" s="815"/>
      <c r="EL81" s="815"/>
      <c r="EM81" s="815"/>
      <c r="EN81" s="815"/>
      <c r="EO81" s="815"/>
      <c r="EP81" s="815"/>
      <c r="EQ81" s="815"/>
      <c r="ER81" s="815"/>
      <c r="ES81" s="815"/>
      <c r="ET81" s="815"/>
      <c r="EU81" s="815"/>
      <c r="EV81" s="815"/>
    </row>
    <row r="82" spans="15:152" ht="13.5" customHeight="1" thickBot="1">
      <c r="O82" s="359"/>
      <c r="P82" s="103"/>
      <c r="Q82" s="333"/>
      <c r="U82" s="304"/>
      <c r="AC82" s="629"/>
      <c r="AE82" s="704"/>
      <c r="AG82" s="341"/>
      <c r="AH82" s="341"/>
      <c r="AI82" s="103"/>
      <c r="AJ82" s="388"/>
      <c r="AN82" s="103"/>
      <c r="BC82" s="815"/>
      <c r="BD82" s="815"/>
      <c r="BE82" s="815"/>
      <c r="BF82" s="816"/>
      <c r="BG82" s="815"/>
      <c r="BH82" s="815"/>
      <c r="BI82" s="815"/>
      <c r="BJ82" s="814"/>
      <c r="BK82" s="814"/>
      <c r="BL82" s="814"/>
      <c r="BM82" s="814"/>
      <c r="BN82" s="814"/>
      <c r="BQ82" s="814"/>
      <c r="BR82" s="818"/>
      <c r="BS82" s="814"/>
      <c r="BT82" s="818"/>
      <c r="BV82" s="815"/>
      <c r="BW82" s="815"/>
      <c r="BX82" s="814"/>
      <c r="BY82" s="814"/>
      <c r="BZ82" s="814"/>
      <c r="CA82" s="818"/>
      <c r="CB82" s="814"/>
      <c r="CC82" s="814"/>
      <c r="CD82" s="814"/>
      <c r="CF82" s="815"/>
      <c r="CG82" s="815"/>
      <c r="CH82" s="818"/>
      <c r="CI82" s="818"/>
      <c r="CJ82" s="818"/>
      <c r="CK82" s="818"/>
      <c r="CL82" s="818"/>
      <c r="CM82" s="818"/>
      <c r="CN82" s="818"/>
      <c r="CP82" s="815"/>
      <c r="CQ82" s="815"/>
      <c r="CR82" s="815"/>
      <c r="CS82" s="815"/>
      <c r="CT82" s="815"/>
      <c r="CU82" s="815"/>
      <c r="CV82" s="815"/>
      <c r="CW82" s="815"/>
      <c r="CX82" s="815"/>
      <c r="CZ82" s="815"/>
      <c r="DA82" s="815"/>
      <c r="DB82" s="818"/>
      <c r="DC82" s="818"/>
      <c r="DD82" s="818"/>
      <c r="DE82" s="814"/>
      <c r="DF82" s="818"/>
      <c r="DG82" s="818"/>
      <c r="DH82" s="818"/>
      <c r="DJ82" s="815"/>
      <c r="DK82" s="815"/>
      <c r="DL82" s="815"/>
      <c r="DM82" s="815"/>
      <c r="DN82" s="815"/>
      <c r="DO82" s="815"/>
      <c r="DP82" s="815"/>
      <c r="DQ82" s="815"/>
      <c r="DR82" s="815"/>
      <c r="EE82" s="815"/>
      <c r="EF82" s="815"/>
      <c r="EG82" s="815"/>
      <c r="EH82" s="815"/>
      <c r="EI82" s="815"/>
      <c r="EJ82" s="815"/>
      <c r="EK82" s="815"/>
      <c r="EL82" s="815"/>
      <c r="EM82" s="815"/>
      <c r="EN82" s="815"/>
      <c r="EO82" s="815"/>
      <c r="EP82" s="815"/>
      <c r="EQ82" s="815"/>
      <c r="ER82" s="815"/>
      <c r="ES82" s="815"/>
      <c r="ET82" s="815"/>
      <c r="EU82" s="815"/>
      <c r="EV82" s="815"/>
    </row>
    <row r="83" spans="15:152" ht="13.5" customHeight="1">
      <c r="O83" s="359"/>
      <c r="P83" s="103"/>
      <c r="Q83" s="368" t="s">
        <v>2103</v>
      </c>
      <c r="R83" s="323"/>
      <c r="S83" s="323" t="s">
        <v>2077</v>
      </c>
      <c r="T83" s="295"/>
      <c r="U83" s="323" t="s">
        <v>251</v>
      </c>
      <c r="V83" s="335" t="s">
        <v>1654</v>
      </c>
      <c r="W83" s="335" t="s">
        <v>1655</v>
      </c>
      <c r="X83" s="332"/>
      <c r="AC83" s="629"/>
      <c r="AE83" s="704"/>
      <c r="AG83" s="341"/>
      <c r="AH83" s="341"/>
      <c r="AI83" s="103"/>
      <c r="AJ83" s="388"/>
      <c r="AN83" s="103"/>
      <c r="BC83" s="815"/>
      <c r="BD83" s="815"/>
      <c r="BE83" s="815"/>
      <c r="BF83" s="816"/>
      <c r="BG83" s="815"/>
      <c r="BH83" s="815"/>
      <c r="BI83" s="815"/>
      <c r="BJ83" s="814"/>
      <c r="BK83" s="814"/>
      <c r="BL83" s="814"/>
      <c r="BM83" s="814"/>
      <c r="BN83" s="814"/>
      <c r="BQ83" s="814"/>
      <c r="BR83" s="818"/>
      <c r="BS83" s="814"/>
      <c r="BT83" s="818"/>
      <c r="BV83" s="815"/>
      <c r="BW83" s="815"/>
      <c r="BX83" s="814"/>
      <c r="BY83" s="814"/>
      <c r="BZ83" s="814"/>
      <c r="CA83" s="818"/>
      <c r="CB83" s="814"/>
      <c r="CC83" s="814"/>
      <c r="CD83" s="814"/>
      <c r="CF83" s="815"/>
      <c r="CG83" s="815"/>
      <c r="CH83" s="818"/>
      <c r="CI83" s="818"/>
      <c r="CJ83" s="818"/>
      <c r="CK83" s="818"/>
      <c r="CL83" s="818"/>
      <c r="CM83" s="818"/>
      <c r="CN83" s="818"/>
      <c r="CP83" s="815"/>
      <c r="CQ83" s="815"/>
      <c r="CR83" s="815"/>
      <c r="CS83" s="815"/>
      <c r="CT83" s="815"/>
      <c r="CU83" s="815"/>
      <c r="CV83" s="815"/>
      <c r="CW83" s="815"/>
      <c r="CX83" s="815"/>
      <c r="CZ83" s="815"/>
      <c r="DA83" s="815"/>
      <c r="DB83" s="818"/>
      <c r="DC83" s="818"/>
      <c r="DD83" s="818"/>
      <c r="DE83" s="814"/>
      <c r="DF83" s="818"/>
      <c r="DG83" s="818"/>
      <c r="DH83" s="818"/>
      <c r="DJ83" s="815"/>
      <c r="DK83" s="815"/>
      <c r="DL83" s="815"/>
      <c r="DM83" s="815"/>
      <c r="DN83" s="815"/>
      <c r="DO83" s="815"/>
      <c r="DP83" s="815"/>
      <c r="DQ83" s="815"/>
      <c r="DR83" s="815"/>
      <c r="EE83" s="815"/>
      <c r="EF83" s="815"/>
      <c r="EG83" s="815"/>
      <c r="EH83" s="815"/>
      <c r="EI83" s="815"/>
      <c r="EJ83" s="815"/>
      <c r="EK83" s="815"/>
      <c r="EL83" s="815"/>
      <c r="EM83" s="815"/>
      <c r="EN83" s="815"/>
      <c r="EO83" s="815"/>
      <c r="EP83" s="815"/>
      <c r="EQ83" s="815"/>
      <c r="ER83" s="815"/>
      <c r="ES83" s="815"/>
      <c r="ET83" s="815"/>
      <c r="EU83" s="815"/>
      <c r="EV83" s="815"/>
    </row>
    <row r="84" spans="15:152" ht="13.5" customHeight="1">
      <c r="O84" s="359"/>
      <c r="P84" s="103"/>
      <c r="Q84" s="694" t="s">
        <v>3244</v>
      </c>
      <c r="R84" s="695" t="s">
        <v>2116</v>
      </c>
      <c r="S84" s="695" t="s">
        <v>198</v>
      </c>
      <c r="T84" s="244"/>
      <c r="U84" s="696">
        <v>30</v>
      </c>
      <c r="V84" s="697">
        <v>20.196</v>
      </c>
      <c r="W84" s="697">
        <v>18.982</v>
      </c>
      <c r="X84" s="698">
        <v>18.982</v>
      </c>
      <c r="AC84" s="629"/>
      <c r="AE84" s="704"/>
      <c r="AG84" s="341"/>
      <c r="AH84" s="341"/>
      <c r="AI84" s="103"/>
      <c r="AJ84" s="388"/>
      <c r="AN84" s="103"/>
      <c r="BC84" s="815"/>
      <c r="BD84" s="815"/>
      <c r="BE84" s="815"/>
      <c r="BF84" s="816"/>
      <c r="BG84" s="815"/>
      <c r="BH84" s="815"/>
      <c r="BI84" s="815"/>
      <c r="BJ84" s="814"/>
      <c r="BK84" s="814"/>
      <c r="BL84" s="814"/>
      <c r="BM84" s="814"/>
      <c r="BN84" s="814"/>
      <c r="BQ84" s="814"/>
      <c r="BR84" s="818"/>
      <c r="BS84" s="814"/>
      <c r="BT84" s="818"/>
      <c r="BV84" s="815"/>
      <c r="BW84" s="815"/>
      <c r="BX84" s="814"/>
      <c r="BY84" s="814"/>
      <c r="BZ84" s="814"/>
      <c r="CA84" s="818"/>
      <c r="CB84" s="814"/>
      <c r="CC84" s="814"/>
      <c r="CD84" s="814"/>
      <c r="CF84" s="815"/>
      <c r="CG84" s="815"/>
      <c r="CH84" s="818"/>
      <c r="CI84" s="818"/>
      <c r="CJ84" s="818"/>
      <c r="CK84" s="818"/>
      <c r="CL84" s="818"/>
      <c r="CM84" s="818"/>
      <c r="CN84" s="818"/>
      <c r="CP84" s="815"/>
      <c r="CQ84" s="815"/>
      <c r="CR84" s="815"/>
      <c r="CS84" s="815"/>
      <c r="CT84" s="815"/>
      <c r="CU84" s="815"/>
      <c r="CV84" s="815"/>
      <c r="CW84" s="815"/>
      <c r="CX84" s="815"/>
      <c r="CZ84" s="815"/>
      <c r="DA84" s="815"/>
      <c r="DB84" s="818"/>
      <c r="DC84" s="818"/>
      <c r="DD84" s="818"/>
      <c r="DE84" s="814"/>
      <c r="DF84" s="818"/>
      <c r="DG84" s="818"/>
      <c r="DH84" s="818"/>
      <c r="DJ84" s="815"/>
      <c r="DK84" s="815"/>
      <c r="DL84" s="815"/>
      <c r="DM84" s="815"/>
      <c r="DN84" s="815"/>
      <c r="DO84" s="815"/>
      <c r="DP84" s="815"/>
      <c r="DQ84" s="815"/>
      <c r="DR84" s="815"/>
      <c r="EE84" s="815"/>
      <c r="EF84" s="815"/>
      <c r="EG84" s="815"/>
      <c r="EH84" s="815"/>
      <c r="EI84" s="815"/>
      <c r="EJ84" s="815"/>
      <c r="EK84" s="815"/>
      <c r="EL84" s="815"/>
      <c r="EM84" s="815"/>
      <c r="EN84" s="815"/>
      <c r="EO84" s="815"/>
      <c r="EP84" s="815"/>
      <c r="EQ84" s="815"/>
      <c r="ER84" s="815"/>
      <c r="ES84" s="815"/>
      <c r="ET84" s="815"/>
      <c r="EU84" s="815"/>
      <c r="EV84" s="815"/>
    </row>
    <row r="85" spans="15:152" ht="13.5" customHeight="1">
      <c r="O85" s="359"/>
      <c r="P85" s="103"/>
      <c r="Q85" s="694" t="s">
        <v>3248</v>
      </c>
      <c r="R85" s="695" t="s">
        <v>2108</v>
      </c>
      <c r="S85" s="695" t="s">
        <v>224</v>
      </c>
      <c r="T85" s="244"/>
      <c r="U85" s="696">
        <v>8</v>
      </c>
      <c r="V85" s="697">
        <v>20.887</v>
      </c>
      <c r="W85" s="697">
        <v>19.795</v>
      </c>
      <c r="X85" s="698">
        <v>19.795</v>
      </c>
      <c r="AC85" s="629"/>
      <c r="AE85" s="704"/>
      <c r="AG85" s="341"/>
      <c r="AH85" s="341"/>
      <c r="AI85" s="103"/>
      <c r="AJ85" s="388"/>
      <c r="AN85" s="103"/>
      <c r="BC85" s="815"/>
      <c r="BD85" s="815"/>
      <c r="BE85" s="815"/>
      <c r="BF85" s="816"/>
      <c r="BG85" s="815"/>
      <c r="BH85" s="815"/>
      <c r="BI85" s="815"/>
      <c r="BJ85" s="814"/>
      <c r="BK85" s="814"/>
      <c r="BL85" s="814"/>
      <c r="BM85" s="814"/>
      <c r="BN85" s="814"/>
      <c r="BQ85" s="814"/>
      <c r="BR85" s="818"/>
      <c r="BS85" s="814"/>
      <c r="BT85" s="818"/>
      <c r="BV85" s="815"/>
      <c r="BW85" s="815"/>
      <c r="BX85" s="814"/>
      <c r="BY85" s="814"/>
      <c r="BZ85" s="814"/>
      <c r="CA85" s="818"/>
      <c r="CB85" s="814"/>
      <c r="CC85" s="814"/>
      <c r="CD85" s="814"/>
      <c r="CF85" s="815"/>
      <c r="CG85" s="815"/>
      <c r="CH85" s="818"/>
      <c r="CI85" s="818"/>
      <c r="CJ85" s="818"/>
      <c r="CK85" s="818"/>
      <c r="CL85" s="818"/>
      <c r="CM85" s="818"/>
      <c r="CN85" s="818"/>
      <c r="CP85" s="815"/>
      <c r="CQ85" s="815"/>
      <c r="CR85" s="815"/>
      <c r="CS85" s="815"/>
      <c r="CT85" s="815"/>
      <c r="CU85" s="815"/>
      <c r="CV85" s="815"/>
      <c r="CW85" s="815"/>
      <c r="CX85" s="815"/>
      <c r="CZ85" s="815"/>
      <c r="DA85" s="815"/>
      <c r="DB85" s="818"/>
      <c r="DC85" s="818"/>
      <c r="DD85" s="818"/>
      <c r="DE85" s="814"/>
      <c r="DF85" s="818"/>
      <c r="DG85" s="818"/>
      <c r="DH85" s="818"/>
      <c r="DJ85" s="815"/>
      <c r="DK85" s="815"/>
      <c r="DL85" s="815"/>
      <c r="DM85" s="815"/>
      <c r="DN85" s="815"/>
      <c r="DO85" s="815"/>
      <c r="DP85" s="815"/>
      <c r="DQ85" s="815"/>
      <c r="DR85" s="815"/>
      <c r="EE85" s="815"/>
      <c r="EF85" s="815"/>
      <c r="EG85" s="815"/>
      <c r="EH85" s="815"/>
      <c r="EI85" s="815"/>
      <c r="EJ85" s="815"/>
      <c r="EK85" s="815"/>
      <c r="EL85" s="815"/>
      <c r="EM85" s="815"/>
      <c r="EN85" s="815"/>
      <c r="EO85" s="815"/>
      <c r="EP85" s="815"/>
      <c r="EQ85" s="815"/>
      <c r="ER85" s="815"/>
      <c r="ES85" s="815"/>
      <c r="ET85" s="815"/>
      <c r="EU85" s="815"/>
      <c r="EV85" s="815"/>
    </row>
    <row r="86" spans="15:152" ht="13.5" customHeight="1">
      <c r="O86" s="359"/>
      <c r="P86" s="103"/>
      <c r="Q86" s="694" t="s">
        <v>3247</v>
      </c>
      <c r="R86" s="695" t="s">
        <v>2104</v>
      </c>
      <c r="S86" s="695" t="s">
        <v>200</v>
      </c>
      <c r="T86" s="244"/>
      <c r="U86" s="696">
        <v>19</v>
      </c>
      <c r="V86" s="697" t="s">
        <v>3243</v>
      </c>
      <c r="W86" s="697">
        <v>20.177</v>
      </c>
      <c r="X86" s="698">
        <v>20.177</v>
      </c>
      <c r="AC86" s="629"/>
      <c r="AE86" s="704"/>
      <c r="AG86" s="341"/>
      <c r="AH86" s="341"/>
      <c r="AI86" s="103"/>
      <c r="AJ86" s="388"/>
      <c r="AN86" s="103"/>
      <c r="BC86" s="815"/>
      <c r="BD86" s="815"/>
      <c r="BE86" s="815"/>
      <c r="BF86" s="816"/>
      <c r="BG86" s="815"/>
      <c r="BH86" s="815"/>
      <c r="BI86" s="815"/>
      <c r="BJ86" s="814"/>
      <c r="BK86" s="814"/>
      <c r="BL86" s="814"/>
      <c r="BM86" s="814"/>
      <c r="BN86" s="814"/>
      <c r="BQ86" s="814"/>
      <c r="BR86" s="818"/>
      <c r="BS86" s="814"/>
      <c r="BT86" s="818"/>
      <c r="BV86" s="815"/>
      <c r="BW86" s="815"/>
      <c r="BX86" s="814"/>
      <c r="BY86" s="814"/>
      <c r="BZ86" s="814"/>
      <c r="CA86" s="818"/>
      <c r="CB86" s="814"/>
      <c r="CC86" s="814"/>
      <c r="CD86" s="814"/>
      <c r="CF86" s="815"/>
      <c r="CG86" s="815"/>
      <c r="CH86" s="818"/>
      <c r="CI86" s="818"/>
      <c r="CJ86" s="818"/>
      <c r="CK86" s="818"/>
      <c r="CL86" s="818"/>
      <c r="CM86" s="818"/>
      <c r="CN86" s="818"/>
      <c r="CP86" s="815"/>
      <c r="CQ86" s="815"/>
      <c r="CR86" s="815"/>
      <c r="CS86" s="815"/>
      <c r="CT86" s="815"/>
      <c r="CU86" s="815"/>
      <c r="CV86" s="815"/>
      <c r="CW86" s="815"/>
      <c r="CX86" s="815"/>
      <c r="CZ86" s="815"/>
      <c r="DA86" s="815"/>
      <c r="DB86" s="818"/>
      <c r="DC86" s="818"/>
      <c r="DD86" s="818"/>
      <c r="DE86" s="814"/>
      <c r="DF86" s="818"/>
      <c r="DG86" s="818"/>
      <c r="DH86" s="818"/>
      <c r="DJ86" s="815"/>
      <c r="DK86" s="815"/>
      <c r="DL86" s="815"/>
      <c r="DM86" s="815"/>
      <c r="DN86" s="815"/>
      <c r="DO86" s="815"/>
      <c r="DP86" s="815"/>
      <c r="DQ86" s="815"/>
      <c r="DR86" s="815"/>
      <c r="EE86" s="815"/>
      <c r="EF86" s="815"/>
      <c r="EG86" s="815"/>
      <c r="EH86" s="815"/>
      <c r="EI86" s="815"/>
      <c r="EJ86" s="815"/>
      <c r="EK86" s="815"/>
      <c r="EL86" s="815"/>
      <c r="EM86" s="815"/>
      <c r="EN86" s="815"/>
      <c r="EO86" s="815"/>
      <c r="EP86" s="815"/>
      <c r="EQ86" s="815"/>
      <c r="ER86" s="815"/>
      <c r="ES86" s="815"/>
      <c r="ET86" s="815"/>
      <c r="EU86" s="815"/>
      <c r="EV86" s="815"/>
    </row>
    <row r="87" spans="15:152" ht="13.5" customHeight="1">
      <c r="O87" s="359"/>
      <c r="P87" s="103"/>
      <c r="Q87" s="694" t="s">
        <v>3245</v>
      </c>
      <c r="R87" s="695" t="s">
        <v>2105</v>
      </c>
      <c r="S87" s="695" t="s">
        <v>200</v>
      </c>
      <c r="T87" s="244"/>
      <c r="U87" s="696">
        <v>43</v>
      </c>
      <c r="V87" s="697">
        <v>20.541</v>
      </c>
      <c r="W87" s="697">
        <v>22.632</v>
      </c>
      <c r="X87" s="698">
        <v>20.541</v>
      </c>
      <c r="AC87" s="629"/>
      <c r="AE87" s="704"/>
      <c r="AG87" s="341"/>
      <c r="AH87" s="341"/>
      <c r="AI87" s="103"/>
      <c r="AJ87" s="388"/>
      <c r="AN87" s="103"/>
      <c r="BC87" s="815"/>
      <c r="BD87" s="815"/>
      <c r="BE87" s="815"/>
      <c r="BF87" s="816"/>
      <c r="BG87" s="815"/>
      <c r="BH87" s="815"/>
      <c r="BI87" s="815"/>
      <c r="BJ87" s="814"/>
      <c r="BK87" s="814"/>
      <c r="BL87" s="814"/>
      <c r="BM87" s="814"/>
      <c r="BN87" s="814"/>
      <c r="BQ87" s="814"/>
      <c r="BR87" s="818"/>
      <c r="BS87" s="814"/>
      <c r="BT87" s="818"/>
      <c r="BV87" s="815"/>
      <c r="BW87" s="815"/>
      <c r="BX87" s="814"/>
      <c r="BY87" s="814"/>
      <c r="BZ87" s="814"/>
      <c r="CA87" s="818"/>
      <c r="CB87" s="814"/>
      <c r="CC87" s="814"/>
      <c r="CD87" s="814"/>
      <c r="CF87" s="815"/>
      <c r="CG87" s="815"/>
      <c r="CH87" s="818"/>
      <c r="CI87" s="818"/>
      <c r="CJ87" s="818"/>
      <c r="CK87" s="818"/>
      <c r="CL87" s="818"/>
      <c r="CM87" s="818"/>
      <c r="CN87" s="818"/>
      <c r="CP87" s="815"/>
      <c r="CQ87" s="815"/>
      <c r="CR87" s="815"/>
      <c r="CS87" s="815"/>
      <c r="CT87" s="815"/>
      <c r="CU87" s="815"/>
      <c r="CV87" s="815"/>
      <c r="CW87" s="815"/>
      <c r="CX87" s="815"/>
      <c r="CZ87" s="815"/>
      <c r="DA87" s="815"/>
      <c r="DB87" s="818"/>
      <c r="DC87" s="818"/>
      <c r="DD87" s="818"/>
      <c r="DE87" s="814"/>
      <c r="DF87" s="818"/>
      <c r="DG87" s="818"/>
      <c r="DH87" s="818"/>
      <c r="DJ87" s="815"/>
      <c r="DK87" s="815"/>
      <c r="DL87" s="815"/>
      <c r="DM87" s="815"/>
      <c r="DN87" s="815"/>
      <c r="DO87" s="815"/>
      <c r="DP87" s="815"/>
      <c r="DQ87" s="815"/>
      <c r="DR87" s="815"/>
      <c r="EE87" s="815"/>
      <c r="EF87" s="815"/>
      <c r="EG87" s="815"/>
      <c r="EH87" s="815"/>
      <c r="EI87" s="815"/>
      <c r="EJ87" s="815"/>
      <c r="EK87" s="815"/>
      <c r="EL87" s="815"/>
      <c r="EM87" s="815"/>
      <c r="EN87" s="815"/>
      <c r="EO87" s="815"/>
      <c r="EP87" s="815"/>
      <c r="EQ87" s="815"/>
      <c r="ER87" s="815"/>
      <c r="ES87" s="815"/>
      <c r="ET87" s="815"/>
      <c r="EU87" s="815"/>
      <c r="EV87" s="815"/>
    </row>
    <row r="88" spans="15:152" ht="13.5" customHeight="1">
      <c r="O88" s="359"/>
      <c r="P88" s="103"/>
      <c r="Q88" s="694" t="s">
        <v>3253</v>
      </c>
      <c r="R88" s="695" t="s">
        <v>2146</v>
      </c>
      <c r="S88" s="695" t="s">
        <v>198</v>
      </c>
      <c r="T88" s="244"/>
      <c r="U88" s="696">
        <v>6</v>
      </c>
      <c r="V88" s="697">
        <v>21.178</v>
      </c>
      <c r="W88" s="697">
        <v>21.275</v>
      </c>
      <c r="X88" s="698">
        <v>21.178</v>
      </c>
      <c r="AC88" s="629"/>
      <c r="AE88" s="704"/>
      <c r="AG88" s="341"/>
      <c r="AH88" s="341"/>
      <c r="AI88" s="103"/>
      <c r="AJ88" s="388"/>
      <c r="AN88" s="103"/>
      <c r="BC88" s="815"/>
      <c r="BD88" s="815"/>
      <c r="BE88" s="815"/>
      <c r="BF88" s="816"/>
      <c r="BG88" s="815"/>
      <c r="BH88" s="815"/>
      <c r="BI88" s="815"/>
      <c r="BJ88" s="814"/>
      <c r="BK88" s="814"/>
      <c r="BL88" s="814"/>
      <c r="BM88" s="814"/>
      <c r="BN88" s="814"/>
      <c r="BQ88" s="814"/>
      <c r="BR88" s="818"/>
      <c r="BS88" s="814"/>
      <c r="BT88" s="818"/>
      <c r="BV88" s="815"/>
      <c r="BW88" s="815"/>
      <c r="BX88" s="814"/>
      <c r="BY88" s="814"/>
      <c r="BZ88" s="814"/>
      <c r="CA88" s="818"/>
      <c r="CB88" s="814"/>
      <c r="CC88" s="814"/>
      <c r="CD88" s="814"/>
      <c r="CF88" s="815"/>
      <c r="CG88" s="815"/>
      <c r="CH88" s="818"/>
      <c r="CI88" s="818"/>
      <c r="CJ88" s="818"/>
      <c r="CK88" s="818"/>
      <c r="CL88" s="818"/>
      <c r="CM88" s="818"/>
      <c r="CN88" s="818"/>
      <c r="CP88" s="815"/>
      <c r="CQ88" s="815"/>
      <c r="CR88" s="815"/>
      <c r="CS88" s="815"/>
      <c r="CT88" s="815"/>
      <c r="CU88" s="815"/>
      <c r="CV88" s="815"/>
      <c r="CW88" s="815"/>
      <c r="CX88" s="815"/>
      <c r="CZ88" s="815"/>
      <c r="DA88" s="815"/>
      <c r="DB88" s="818"/>
      <c r="DC88" s="818"/>
      <c r="DD88" s="818"/>
      <c r="DE88" s="814"/>
      <c r="DF88" s="818"/>
      <c r="DG88" s="818"/>
      <c r="DH88" s="818"/>
      <c r="DJ88" s="815"/>
      <c r="DK88" s="815"/>
      <c r="DL88" s="815"/>
      <c r="DM88" s="815"/>
      <c r="DN88" s="815"/>
      <c r="DO88" s="815"/>
      <c r="DP88" s="815"/>
      <c r="DQ88" s="815"/>
      <c r="DR88" s="815"/>
      <c r="EE88" s="815"/>
      <c r="EF88" s="815"/>
      <c r="EG88" s="815"/>
      <c r="EH88" s="815"/>
      <c r="EI88" s="815"/>
      <c r="EJ88" s="815"/>
      <c r="EK88" s="815"/>
      <c r="EL88" s="815"/>
      <c r="EM88" s="815"/>
      <c r="EN88" s="815"/>
      <c r="EO88" s="815"/>
      <c r="EP88" s="815"/>
      <c r="EQ88" s="815"/>
      <c r="ER88" s="815"/>
      <c r="ES88" s="815"/>
      <c r="ET88" s="815"/>
      <c r="EU88" s="815"/>
      <c r="EV88" s="815"/>
    </row>
    <row r="89" spans="15:152" ht="13.5" customHeight="1">
      <c r="O89" s="359"/>
      <c r="P89" s="103"/>
      <c r="Q89" s="694" t="s">
        <v>3250</v>
      </c>
      <c r="R89" s="695" t="s">
        <v>1866</v>
      </c>
      <c r="S89" s="695" t="s">
        <v>200</v>
      </c>
      <c r="T89" s="244"/>
      <c r="U89" s="696">
        <v>1</v>
      </c>
      <c r="V89" s="697">
        <v>21.631</v>
      </c>
      <c r="W89" s="697">
        <v>21.355</v>
      </c>
      <c r="X89" s="698">
        <v>21.355</v>
      </c>
      <c r="AC89" s="629"/>
      <c r="AE89" s="704"/>
      <c r="AG89" s="341"/>
      <c r="AH89" s="341"/>
      <c r="AI89" s="103"/>
      <c r="AJ89" s="388"/>
      <c r="AN89" s="103"/>
      <c r="BC89" s="815"/>
      <c r="BD89" s="815"/>
      <c r="BE89" s="815"/>
      <c r="BF89" s="816"/>
      <c r="BG89" s="815"/>
      <c r="BH89" s="815"/>
      <c r="BI89" s="815"/>
      <c r="BJ89" s="814"/>
      <c r="BK89" s="814"/>
      <c r="BL89" s="814"/>
      <c r="BM89" s="814"/>
      <c r="BN89" s="814"/>
      <c r="BQ89" s="814"/>
      <c r="BR89" s="818"/>
      <c r="BS89" s="814"/>
      <c r="BT89" s="818"/>
      <c r="BV89" s="815"/>
      <c r="BW89" s="815"/>
      <c r="BX89" s="814"/>
      <c r="BY89" s="814"/>
      <c r="BZ89" s="814"/>
      <c r="CA89" s="818"/>
      <c r="CB89" s="814"/>
      <c r="CC89" s="814"/>
      <c r="CD89" s="814"/>
      <c r="CF89" s="815"/>
      <c r="CG89" s="815"/>
      <c r="CH89" s="818"/>
      <c r="CI89" s="818"/>
      <c r="CJ89" s="818"/>
      <c r="CK89" s="818"/>
      <c r="CL89" s="818"/>
      <c r="CM89" s="818"/>
      <c r="CN89" s="818"/>
      <c r="CP89" s="815"/>
      <c r="CQ89" s="815"/>
      <c r="CR89" s="815"/>
      <c r="CS89" s="815"/>
      <c r="CT89" s="815"/>
      <c r="CU89" s="815"/>
      <c r="CV89" s="815"/>
      <c r="CW89" s="815"/>
      <c r="CX89" s="815"/>
      <c r="CZ89" s="815"/>
      <c r="DA89" s="815"/>
      <c r="DB89" s="818"/>
      <c r="DC89" s="818"/>
      <c r="DD89" s="818"/>
      <c r="DE89" s="814"/>
      <c r="DF89" s="818"/>
      <c r="DG89" s="818"/>
      <c r="DH89" s="818"/>
      <c r="DJ89" s="815"/>
      <c r="DK89" s="815"/>
      <c r="DL89" s="815"/>
      <c r="DM89" s="815"/>
      <c r="DN89" s="815"/>
      <c r="DO89" s="815"/>
      <c r="DP89" s="815"/>
      <c r="DQ89" s="815"/>
      <c r="DR89" s="815"/>
      <c r="EE89" s="815"/>
      <c r="EF89" s="815"/>
      <c r="EG89" s="815"/>
      <c r="EH89" s="815"/>
      <c r="EI89" s="815"/>
      <c r="EJ89" s="815"/>
      <c r="EK89" s="815"/>
      <c r="EL89" s="815"/>
      <c r="EM89" s="815"/>
      <c r="EN89" s="815"/>
      <c r="EO89" s="815"/>
      <c r="EP89" s="815"/>
      <c r="EQ89" s="815"/>
      <c r="ER89" s="815"/>
      <c r="ES89" s="815"/>
      <c r="ET89" s="815"/>
      <c r="EU89" s="815"/>
      <c r="EV89" s="815"/>
    </row>
    <row r="90" spans="15:152" ht="13.5" customHeight="1">
      <c r="O90" s="359"/>
      <c r="P90" s="103"/>
      <c r="Q90" s="699" t="s">
        <v>3254</v>
      </c>
      <c r="R90" s="700" t="s">
        <v>2106</v>
      </c>
      <c r="S90" s="700" t="s">
        <v>198</v>
      </c>
      <c r="T90" s="264"/>
      <c r="U90" s="701">
        <v>24</v>
      </c>
      <c r="V90" s="702">
        <v>22.127</v>
      </c>
      <c r="W90" s="702">
        <v>21.409</v>
      </c>
      <c r="X90" s="703">
        <v>21.409</v>
      </c>
      <c r="AC90" s="629"/>
      <c r="AE90" s="704"/>
      <c r="AG90" s="341"/>
      <c r="AH90" s="341"/>
      <c r="AI90" s="103"/>
      <c r="AJ90" s="388"/>
      <c r="AN90" s="103"/>
      <c r="BC90" s="815"/>
      <c r="BD90" s="815"/>
      <c r="BE90" s="815"/>
      <c r="BF90" s="816"/>
      <c r="BG90" s="815"/>
      <c r="BH90" s="815"/>
      <c r="BI90" s="815"/>
      <c r="BJ90" s="814"/>
      <c r="BK90" s="814"/>
      <c r="BL90" s="814"/>
      <c r="BM90" s="814"/>
      <c r="BN90" s="814"/>
      <c r="BQ90" s="814"/>
      <c r="BR90" s="818"/>
      <c r="BS90" s="814"/>
      <c r="BT90" s="818"/>
      <c r="BV90" s="815"/>
      <c r="BW90" s="815"/>
      <c r="BX90" s="814"/>
      <c r="BY90" s="814"/>
      <c r="BZ90" s="814"/>
      <c r="CA90" s="818"/>
      <c r="CB90" s="814"/>
      <c r="CC90" s="814"/>
      <c r="CD90" s="814"/>
      <c r="CF90" s="815"/>
      <c r="CG90" s="815"/>
      <c r="CH90" s="818"/>
      <c r="CI90" s="818"/>
      <c r="CJ90" s="818"/>
      <c r="CK90" s="818"/>
      <c r="CL90" s="818"/>
      <c r="CM90" s="818"/>
      <c r="CN90" s="818"/>
      <c r="CP90" s="815"/>
      <c r="CQ90" s="815"/>
      <c r="CR90" s="815"/>
      <c r="CS90" s="815"/>
      <c r="CT90" s="815"/>
      <c r="CU90" s="815"/>
      <c r="CV90" s="815"/>
      <c r="CW90" s="815"/>
      <c r="CX90" s="815"/>
      <c r="CZ90" s="815"/>
      <c r="DA90" s="815"/>
      <c r="DB90" s="818"/>
      <c r="DC90" s="818"/>
      <c r="DD90" s="818"/>
      <c r="DE90" s="814"/>
      <c r="DF90" s="818"/>
      <c r="DG90" s="818"/>
      <c r="DH90" s="818"/>
      <c r="DJ90" s="815"/>
      <c r="DK90" s="815"/>
      <c r="DL90" s="815"/>
      <c r="DM90" s="815"/>
      <c r="DN90" s="815"/>
      <c r="DO90" s="815"/>
      <c r="DP90" s="815"/>
      <c r="DQ90" s="815"/>
      <c r="DR90" s="815"/>
      <c r="EE90" s="815"/>
      <c r="EF90" s="815"/>
      <c r="EG90" s="815"/>
      <c r="EH90" s="815"/>
      <c r="EI90" s="815"/>
      <c r="EJ90" s="815"/>
      <c r="EK90" s="815"/>
      <c r="EL90" s="815"/>
      <c r="EM90" s="815"/>
      <c r="EN90" s="815"/>
      <c r="EO90" s="815"/>
      <c r="EP90" s="815"/>
      <c r="EQ90" s="815"/>
      <c r="ER90" s="815"/>
      <c r="ES90" s="815"/>
      <c r="ET90" s="815"/>
      <c r="EU90" s="815"/>
      <c r="EV90" s="815"/>
    </row>
    <row r="91" spans="15:152" ht="13.5" customHeight="1">
      <c r="O91" s="359"/>
      <c r="P91" s="103"/>
      <c r="Q91" s="694" t="s">
        <v>3251</v>
      </c>
      <c r="R91" s="695" t="s">
        <v>1867</v>
      </c>
      <c r="S91" s="695" t="s">
        <v>200</v>
      </c>
      <c r="T91" s="244"/>
      <c r="U91" s="696">
        <v>13</v>
      </c>
      <c r="V91" s="697">
        <v>22.095</v>
      </c>
      <c r="W91" s="697">
        <v>21.634</v>
      </c>
      <c r="X91" s="698">
        <v>21.634</v>
      </c>
      <c r="AC91" s="629"/>
      <c r="AE91" s="704"/>
      <c r="AG91" s="341"/>
      <c r="AH91" s="341"/>
      <c r="AI91" s="103"/>
      <c r="AJ91" s="388"/>
      <c r="AN91" s="103"/>
      <c r="BC91" s="815"/>
      <c r="BD91" s="815"/>
      <c r="BE91" s="815"/>
      <c r="BF91" s="816"/>
      <c r="BG91" s="815"/>
      <c r="BH91" s="815"/>
      <c r="BI91" s="815"/>
      <c r="BJ91" s="814"/>
      <c r="BK91" s="814"/>
      <c r="BL91" s="814"/>
      <c r="BM91" s="814"/>
      <c r="BN91" s="814"/>
      <c r="BQ91" s="814"/>
      <c r="BR91" s="818"/>
      <c r="BS91" s="814"/>
      <c r="BT91" s="818"/>
      <c r="BV91" s="815"/>
      <c r="BW91" s="815"/>
      <c r="BX91" s="814"/>
      <c r="BY91" s="814"/>
      <c r="BZ91" s="814"/>
      <c r="CA91" s="818"/>
      <c r="CB91" s="814"/>
      <c r="CC91" s="814"/>
      <c r="CD91" s="814"/>
      <c r="CF91" s="815"/>
      <c r="CG91" s="815"/>
      <c r="CH91" s="818"/>
      <c r="CI91" s="818"/>
      <c r="CJ91" s="818"/>
      <c r="CK91" s="818"/>
      <c r="CL91" s="818"/>
      <c r="CM91" s="818"/>
      <c r="CN91" s="818"/>
      <c r="CP91" s="815"/>
      <c r="CQ91" s="815"/>
      <c r="CR91" s="815"/>
      <c r="CS91" s="815"/>
      <c r="CT91" s="815"/>
      <c r="CU91" s="815"/>
      <c r="CV91" s="815"/>
      <c r="CW91" s="815"/>
      <c r="CX91" s="815"/>
      <c r="CZ91" s="815"/>
      <c r="DA91" s="815"/>
      <c r="DB91" s="818"/>
      <c r="DC91" s="818"/>
      <c r="DD91" s="818"/>
      <c r="DE91" s="814"/>
      <c r="DF91" s="818"/>
      <c r="DG91" s="818"/>
      <c r="DH91" s="818"/>
      <c r="DJ91" s="815"/>
      <c r="DK91" s="815"/>
      <c r="DL91" s="815"/>
      <c r="DM91" s="815"/>
      <c r="DN91" s="815"/>
      <c r="DO91" s="815"/>
      <c r="DP91" s="815"/>
      <c r="DQ91" s="815"/>
      <c r="DR91" s="815"/>
      <c r="EE91" s="815"/>
      <c r="EF91" s="815"/>
      <c r="EG91" s="815"/>
      <c r="EH91" s="815"/>
      <c r="EI91" s="815"/>
      <c r="EJ91" s="815"/>
      <c r="EK91" s="815"/>
      <c r="EL91" s="815"/>
      <c r="EM91" s="815"/>
      <c r="EN91" s="815"/>
      <c r="EO91" s="815"/>
      <c r="EP91" s="815"/>
      <c r="EQ91" s="815"/>
      <c r="ER91" s="815"/>
      <c r="ES91" s="815"/>
      <c r="ET91" s="815"/>
      <c r="EU91" s="815"/>
      <c r="EV91" s="815"/>
    </row>
    <row r="92" spans="15:152" ht="13.5" customHeight="1">
      <c r="O92" s="359"/>
      <c r="P92" s="103"/>
      <c r="Q92" s="694" t="s">
        <v>3255</v>
      </c>
      <c r="R92" s="695" t="s">
        <v>1849</v>
      </c>
      <c r="S92" s="695" t="s">
        <v>224</v>
      </c>
      <c r="T92" s="244"/>
      <c r="U92" s="696">
        <v>26</v>
      </c>
      <c r="V92" s="697">
        <v>22.016</v>
      </c>
      <c r="W92" s="697">
        <v>23.54</v>
      </c>
      <c r="X92" s="698">
        <v>22.016</v>
      </c>
      <c r="AC92" s="629"/>
      <c r="AE92" s="704"/>
      <c r="AG92" s="341"/>
      <c r="AH92" s="341"/>
      <c r="AI92" s="103"/>
      <c r="AJ92" s="388"/>
      <c r="AN92" s="103"/>
      <c r="BC92" s="815"/>
      <c r="BD92" s="815"/>
      <c r="BE92" s="815"/>
      <c r="BF92" s="816"/>
      <c r="BG92" s="815"/>
      <c r="BH92" s="815"/>
      <c r="BI92" s="815"/>
      <c r="BJ92" s="814"/>
      <c r="BK92" s="814"/>
      <c r="BL92" s="814"/>
      <c r="BM92" s="814"/>
      <c r="BN92" s="814"/>
      <c r="BQ92" s="814"/>
      <c r="BR92" s="818"/>
      <c r="BS92" s="814"/>
      <c r="BT92" s="818"/>
      <c r="BV92" s="815"/>
      <c r="BW92" s="815"/>
      <c r="BX92" s="814"/>
      <c r="BY92" s="814"/>
      <c r="BZ92" s="814"/>
      <c r="CA92" s="818"/>
      <c r="CB92" s="814"/>
      <c r="CC92" s="814"/>
      <c r="CD92" s="814"/>
      <c r="CF92" s="815"/>
      <c r="CG92" s="815"/>
      <c r="CH92" s="818"/>
      <c r="CI92" s="818"/>
      <c r="CJ92" s="818"/>
      <c r="CK92" s="818"/>
      <c r="CL92" s="818"/>
      <c r="CM92" s="818"/>
      <c r="CN92" s="818"/>
      <c r="CP92" s="815"/>
      <c r="CQ92" s="815"/>
      <c r="CR92" s="815"/>
      <c r="CS92" s="815"/>
      <c r="CT92" s="815"/>
      <c r="CU92" s="815"/>
      <c r="CV92" s="815"/>
      <c r="CW92" s="815"/>
      <c r="CX92" s="815"/>
      <c r="CZ92" s="815"/>
      <c r="DA92" s="815"/>
      <c r="DB92" s="818"/>
      <c r="DC92" s="818"/>
      <c r="DD92" s="818"/>
      <c r="DE92" s="814"/>
      <c r="DF92" s="818"/>
      <c r="DG92" s="818"/>
      <c r="DH92" s="818"/>
      <c r="DJ92" s="815"/>
      <c r="DK92" s="815"/>
      <c r="DL92" s="815"/>
      <c r="DM92" s="815"/>
      <c r="DN92" s="815"/>
      <c r="DO92" s="815"/>
      <c r="DP92" s="815"/>
      <c r="DQ92" s="815"/>
      <c r="DR92" s="815"/>
      <c r="EE92" s="815"/>
      <c r="EF92" s="815"/>
      <c r="EG92" s="815"/>
      <c r="EH92" s="815"/>
      <c r="EI92" s="815"/>
      <c r="EJ92" s="815"/>
      <c r="EK92" s="815"/>
      <c r="EL92" s="815"/>
      <c r="EM92" s="815"/>
      <c r="EN92" s="815"/>
      <c r="EO92" s="815"/>
      <c r="EP92" s="815"/>
      <c r="EQ92" s="815"/>
      <c r="ER92" s="815"/>
      <c r="ES92" s="815"/>
      <c r="ET92" s="815"/>
      <c r="EU92" s="815"/>
      <c r="EV92" s="815"/>
    </row>
    <row r="93" spans="15:152" ht="13.5" customHeight="1">
      <c r="O93" s="359"/>
      <c r="P93" s="103"/>
      <c r="Q93" s="694" t="s">
        <v>3249</v>
      </c>
      <c r="R93" s="695" t="s">
        <v>1850</v>
      </c>
      <c r="S93" s="695" t="s">
        <v>198</v>
      </c>
      <c r="T93" s="244"/>
      <c r="U93" s="696">
        <v>36</v>
      </c>
      <c r="V93" s="697">
        <v>22.087</v>
      </c>
      <c r="W93" s="697">
        <v>22.258</v>
      </c>
      <c r="X93" s="698">
        <v>22.087</v>
      </c>
      <c r="AC93" s="629"/>
      <c r="AE93" s="704"/>
      <c r="AG93" s="341"/>
      <c r="AH93" s="341"/>
      <c r="AI93" s="103"/>
      <c r="AJ93" s="388"/>
      <c r="AN93" s="103"/>
      <c r="BC93" s="815"/>
      <c r="BD93" s="815"/>
      <c r="BE93" s="815"/>
      <c r="BF93" s="816"/>
      <c r="BG93" s="815"/>
      <c r="BH93" s="815"/>
      <c r="BI93" s="815"/>
      <c r="BJ93" s="814"/>
      <c r="BK93" s="814"/>
      <c r="BL93" s="814"/>
      <c r="BM93" s="814"/>
      <c r="BN93" s="814"/>
      <c r="BQ93" s="814"/>
      <c r="BR93" s="818"/>
      <c r="BS93" s="814"/>
      <c r="BT93" s="818"/>
      <c r="BV93" s="815"/>
      <c r="BW93" s="815"/>
      <c r="BX93" s="814"/>
      <c r="BY93" s="814"/>
      <c r="BZ93" s="814"/>
      <c r="CA93" s="818"/>
      <c r="CB93" s="814"/>
      <c r="CC93" s="814"/>
      <c r="CD93" s="814"/>
      <c r="CF93" s="815"/>
      <c r="CG93" s="815"/>
      <c r="CH93" s="818"/>
      <c r="CI93" s="818"/>
      <c r="CJ93" s="818"/>
      <c r="CK93" s="818"/>
      <c r="CL93" s="818"/>
      <c r="CM93" s="818"/>
      <c r="CN93" s="818"/>
      <c r="CP93" s="815"/>
      <c r="CQ93" s="815"/>
      <c r="CR93" s="815"/>
      <c r="CS93" s="815"/>
      <c r="CT93" s="815"/>
      <c r="CU93" s="815"/>
      <c r="CV93" s="815"/>
      <c r="CW93" s="815"/>
      <c r="CX93" s="815"/>
      <c r="CZ93" s="815"/>
      <c r="DA93" s="815"/>
      <c r="DB93" s="818"/>
      <c r="DC93" s="818"/>
      <c r="DD93" s="818"/>
      <c r="DE93" s="814"/>
      <c r="DF93" s="818"/>
      <c r="DG93" s="818"/>
      <c r="DH93" s="818"/>
      <c r="DJ93" s="815"/>
      <c r="DK93" s="815"/>
      <c r="DL93" s="815"/>
      <c r="DM93" s="815"/>
      <c r="DN93" s="815"/>
      <c r="DO93" s="815"/>
      <c r="DP93" s="815"/>
      <c r="DQ93" s="815"/>
      <c r="DR93" s="815"/>
      <c r="EE93" s="815"/>
      <c r="EF93" s="815"/>
      <c r="EG93" s="815"/>
      <c r="EH93" s="815"/>
      <c r="EI93" s="815"/>
      <c r="EJ93" s="815"/>
      <c r="EK93" s="815"/>
      <c r="EL93" s="815"/>
      <c r="EM93" s="815"/>
      <c r="EN93" s="815"/>
      <c r="EO93" s="815"/>
      <c r="EP93" s="815"/>
      <c r="EQ93" s="815"/>
      <c r="ER93" s="815"/>
      <c r="ES93" s="815"/>
      <c r="ET93" s="815"/>
      <c r="EU93" s="815"/>
      <c r="EV93" s="815"/>
    </row>
    <row r="94" spans="15:152" ht="13.5" customHeight="1">
      <c r="O94" s="359"/>
      <c r="P94" s="103"/>
      <c r="Q94" s="694" t="s">
        <v>3246</v>
      </c>
      <c r="R94" s="695" t="s">
        <v>2147</v>
      </c>
      <c r="S94" s="695" t="s">
        <v>200</v>
      </c>
      <c r="T94" s="244"/>
      <c r="U94" s="696">
        <v>31</v>
      </c>
      <c r="V94" s="697">
        <v>22.579</v>
      </c>
      <c r="W94" s="697">
        <v>22.223</v>
      </c>
      <c r="X94" s="698">
        <v>22.223</v>
      </c>
      <c r="AC94" s="629"/>
      <c r="AE94" s="704"/>
      <c r="AG94" s="341"/>
      <c r="AH94" s="341"/>
      <c r="AI94" s="103"/>
      <c r="AJ94" s="388"/>
      <c r="AN94" s="103"/>
      <c r="BC94" s="815"/>
      <c r="BD94" s="815"/>
      <c r="BE94" s="815"/>
      <c r="BF94" s="816"/>
      <c r="BG94" s="815"/>
      <c r="BH94" s="815"/>
      <c r="BI94" s="815"/>
      <c r="BJ94" s="814"/>
      <c r="BK94" s="814"/>
      <c r="BL94" s="814"/>
      <c r="BM94" s="814"/>
      <c r="BN94" s="814"/>
      <c r="BQ94" s="814"/>
      <c r="BR94" s="818"/>
      <c r="BS94" s="814"/>
      <c r="BT94" s="818"/>
      <c r="BV94" s="815"/>
      <c r="BW94" s="815"/>
      <c r="BX94" s="814"/>
      <c r="BY94" s="814"/>
      <c r="BZ94" s="814"/>
      <c r="CA94" s="818"/>
      <c r="CB94" s="814"/>
      <c r="CC94" s="814"/>
      <c r="CD94" s="814"/>
      <c r="CF94" s="815"/>
      <c r="CG94" s="815"/>
      <c r="CH94" s="818"/>
      <c r="CI94" s="818"/>
      <c r="CJ94" s="818"/>
      <c r="CK94" s="818"/>
      <c r="CL94" s="818"/>
      <c r="CM94" s="818"/>
      <c r="CN94" s="818"/>
      <c r="CP94" s="815"/>
      <c r="CQ94" s="815"/>
      <c r="CR94" s="815"/>
      <c r="CS94" s="815"/>
      <c r="CT94" s="815"/>
      <c r="CU94" s="815"/>
      <c r="CV94" s="815"/>
      <c r="CW94" s="815"/>
      <c r="CX94" s="815"/>
      <c r="CZ94" s="815"/>
      <c r="DA94" s="815"/>
      <c r="DB94" s="818"/>
      <c r="DC94" s="818"/>
      <c r="DD94" s="818"/>
      <c r="DE94" s="814"/>
      <c r="DF94" s="818"/>
      <c r="DG94" s="818"/>
      <c r="DH94" s="818"/>
      <c r="DJ94" s="815"/>
      <c r="DK94" s="815"/>
      <c r="DL94" s="815"/>
      <c r="DM94" s="815"/>
      <c r="DN94" s="815"/>
      <c r="DO94" s="815"/>
      <c r="DP94" s="815"/>
      <c r="DQ94" s="815"/>
      <c r="DR94" s="815"/>
      <c r="EE94" s="815"/>
      <c r="EF94" s="815"/>
      <c r="EG94" s="815"/>
      <c r="EH94" s="815"/>
      <c r="EI94" s="815"/>
      <c r="EJ94" s="815"/>
      <c r="EK94" s="815"/>
      <c r="EL94" s="815"/>
      <c r="EM94" s="815"/>
      <c r="EN94" s="815"/>
      <c r="EO94" s="815"/>
      <c r="EP94" s="815"/>
      <c r="EQ94" s="815"/>
      <c r="ER94" s="815"/>
      <c r="ES94" s="815"/>
      <c r="ET94" s="815"/>
      <c r="EU94" s="815"/>
      <c r="EV94" s="815"/>
    </row>
    <row r="95" spans="15:152" ht="13.5" customHeight="1">
      <c r="O95" s="359"/>
      <c r="P95" s="103"/>
      <c r="Q95" s="694" t="s">
        <v>3260</v>
      </c>
      <c r="R95" s="695" t="s">
        <v>2107</v>
      </c>
      <c r="S95" s="695" t="s">
        <v>198</v>
      </c>
      <c r="T95" s="244"/>
      <c r="U95" s="696">
        <v>12</v>
      </c>
      <c r="V95" s="697">
        <v>22.368</v>
      </c>
      <c r="W95" s="697">
        <v>22.473</v>
      </c>
      <c r="X95" s="698">
        <v>22.368</v>
      </c>
      <c r="AC95" s="629"/>
      <c r="AE95" s="704"/>
      <c r="AG95" s="341"/>
      <c r="AH95" s="341"/>
      <c r="AI95" s="103"/>
      <c r="AJ95" s="388"/>
      <c r="AN95" s="103"/>
      <c r="BC95" s="815"/>
      <c r="BD95" s="815"/>
      <c r="BE95" s="815"/>
      <c r="BF95" s="816"/>
      <c r="BG95" s="815"/>
      <c r="BH95" s="815"/>
      <c r="BI95" s="815"/>
      <c r="BJ95" s="814"/>
      <c r="BK95" s="814"/>
      <c r="BL95" s="814"/>
      <c r="BM95" s="814"/>
      <c r="BN95" s="814"/>
      <c r="BQ95" s="814"/>
      <c r="BR95" s="818"/>
      <c r="BS95" s="814"/>
      <c r="BT95" s="818"/>
      <c r="BV95" s="815"/>
      <c r="BW95" s="815"/>
      <c r="BX95" s="814"/>
      <c r="BY95" s="814"/>
      <c r="BZ95" s="814"/>
      <c r="CA95" s="818"/>
      <c r="CB95" s="814"/>
      <c r="CC95" s="814"/>
      <c r="CD95" s="814"/>
      <c r="CF95" s="815"/>
      <c r="CG95" s="815"/>
      <c r="CH95" s="818"/>
      <c r="CI95" s="818"/>
      <c r="CJ95" s="818"/>
      <c r="CK95" s="818"/>
      <c r="CL95" s="818"/>
      <c r="CM95" s="818"/>
      <c r="CN95" s="818"/>
      <c r="CP95" s="815"/>
      <c r="CQ95" s="815"/>
      <c r="CR95" s="815"/>
      <c r="CS95" s="815"/>
      <c r="CT95" s="815"/>
      <c r="CU95" s="815"/>
      <c r="CV95" s="815"/>
      <c r="CW95" s="815"/>
      <c r="CX95" s="815"/>
      <c r="CZ95" s="815"/>
      <c r="DA95" s="815"/>
      <c r="DB95" s="818"/>
      <c r="DC95" s="818"/>
      <c r="DD95" s="818"/>
      <c r="DE95" s="814"/>
      <c r="DF95" s="818"/>
      <c r="DG95" s="818"/>
      <c r="DH95" s="818"/>
      <c r="DJ95" s="815"/>
      <c r="DK95" s="815"/>
      <c r="DL95" s="815"/>
      <c r="DM95" s="815"/>
      <c r="DN95" s="815"/>
      <c r="DO95" s="815"/>
      <c r="DP95" s="815"/>
      <c r="DQ95" s="815"/>
      <c r="DR95" s="815"/>
      <c r="EE95" s="815"/>
      <c r="EF95" s="815"/>
      <c r="EG95" s="815"/>
      <c r="EH95" s="815"/>
      <c r="EI95" s="815"/>
      <c r="EJ95" s="815"/>
      <c r="EK95" s="815"/>
      <c r="EL95" s="815"/>
      <c r="EM95" s="815"/>
      <c r="EN95" s="815"/>
      <c r="EO95" s="815"/>
      <c r="EP95" s="815"/>
      <c r="EQ95" s="815"/>
      <c r="ER95" s="815"/>
      <c r="ES95" s="815"/>
      <c r="ET95" s="815"/>
      <c r="EU95" s="815"/>
      <c r="EV95" s="815"/>
    </row>
    <row r="96" spans="15:152" ht="13.5" customHeight="1">
      <c r="O96" s="359"/>
      <c r="P96" s="103"/>
      <c r="Q96" s="694" t="s">
        <v>3325</v>
      </c>
      <c r="R96" s="695" t="s">
        <v>2148</v>
      </c>
      <c r="S96" s="695" t="s">
        <v>224</v>
      </c>
      <c r="T96" s="244"/>
      <c r="U96" s="696">
        <v>38</v>
      </c>
      <c r="V96" s="697">
        <v>22.552</v>
      </c>
      <c r="W96" s="697">
        <v>23.599</v>
      </c>
      <c r="X96" s="698">
        <v>22.552</v>
      </c>
      <c r="AC96" s="629"/>
      <c r="AE96" s="704"/>
      <c r="AG96" s="341"/>
      <c r="AH96" s="341"/>
      <c r="AI96" s="103"/>
      <c r="AJ96" s="388"/>
      <c r="AN96" s="103"/>
      <c r="BC96" s="815"/>
      <c r="BD96" s="815"/>
      <c r="BE96" s="815"/>
      <c r="BF96" s="816"/>
      <c r="BG96" s="815"/>
      <c r="BH96" s="815"/>
      <c r="BI96" s="815"/>
      <c r="BJ96" s="814"/>
      <c r="BK96" s="814"/>
      <c r="BL96" s="814"/>
      <c r="BM96" s="814"/>
      <c r="BN96" s="814"/>
      <c r="BQ96" s="814"/>
      <c r="BR96" s="818"/>
      <c r="BS96" s="814"/>
      <c r="BT96" s="818"/>
      <c r="BV96" s="815"/>
      <c r="BW96" s="815"/>
      <c r="BX96" s="814"/>
      <c r="BY96" s="814"/>
      <c r="BZ96" s="814"/>
      <c r="CA96" s="818"/>
      <c r="CB96" s="814"/>
      <c r="CC96" s="814"/>
      <c r="CD96" s="814"/>
      <c r="CF96" s="815"/>
      <c r="CG96" s="815"/>
      <c r="CH96" s="818"/>
      <c r="CI96" s="818"/>
      <c r="CJ96" s="818"/>
      <c r="CK96" s="818"/>
      <c r="CL96" s="818"/>
      <c r="CM96" s="818"/>
      <c r="CN96" s="818"/>
      <c r="CP96" s="815"/>
      <c r="CQ96" s="815"/>
      <c r="CR96" s="815"/>
      <c r="CS96" s="815"/>
      <c r="CT96" s="815"/>
      <c r="CU96" s="815"/>
      <c r="CV96" s="815"/>
      <c r="CW96" s="815"/>
      <c r="CX96" s="815"/>
      <c r="CZ96" s="815"/>
      <c r="DA96" s="815"/>
      <c r="DB96" s="818"/>
      <c r="DC96" s="818"/>
      <c r="DD96" s="818"/>
      <c r="DE96" s="814"/>
      <c r="DF96" s="818"/>
      <c r="DG96" s="818"/>
      <c r="DH96" s="818"/>
      <c r="DJ96" s="815"/>
      <c r="DK96" s="815"/>
      <c r="DL96" s="815"/>
      <c r="DM96" s="815"/>
      <c r="DN96" s="815"/>
      <c r="DO96" s="815"/>
      <c r="DP96" s="815"/>
      <c r="DQ96" s="815"/>
      <c r="DR96" s="815"/>
      <c r="EE96" s="815"/>
      <c r="EF96" s="815"/>
      <c r="EG96" s="815"/>
      <c r="EH96" s="815"/>
      <c r="EI96" s="815"/>
      <c r="EJ96" s="815"/>
      <c r="EK96" s="815"/>
      <c r="EL96" s="815"/>
      <c r="EM96" s="815"/>
      <c r="EN96" s="815"/>
      <c r="EO96" s="815"/>
      <c r="EP96" s="815"/>
      <c r="EQ96" s="815"/>
      <c r="ER96" s="815"/>
      <c r="ES96" s="815"/>
      <c r="ET96" s="815"/>
      <c r="EU96" s="815"/>
      <c r="EV96" s="815"/>
    </row>
    <row r="97" spans="15:152" ht="13.5" customHeight="1">
      <c r="O97" s="359"/>
      <c r="P97" s="103"/>
      <c r="Q97" s="694" t="s">
        <v>3252</v>
      </c>
      <c r="R97" s="695" t="s">
        <v>2149</v>
      </c>
      <c r="S97" s="695" t="s">
        <v>232</v>
      </c>
      <c r="T97" s="244"/>
      <c r="U97" s="696">
        <v>15</v>
      </c>
      <c r="V97" s="697">
        <v>22.991</v>
      </c>
      <c r="W97" s="697">
        <v>22.896</v>
      </c>
      <c r="X97" s="698">
        <v>22.896</v>
      </c>
      <c r="AC97" s="629"/>
      <c r="AE97" s="704"/>
      <c r="AG97" s="341"/>
      <c r="AH97" s="341"/>
      <c r="AI97" s="103"/>
      <c r="AJ97" s="388"/>
      <c r="AN97" s="103"/>
      <c r="BC97" s="815"/>
      <c r="BD97" s="815"/>
      <c r="BE97" s="815"/>
      <c r="BF97" s="816"/>
      <c r="BG97" s="815"/>
      <c r="BH97" s="815"/>
      <c r="BI97" s="815"/>
      <c r="BJ97" s="814"/>
      <c r="BK97" s="814"/>
      <c r="BL97" s="814"/>
      <c r="BM97" s="814"/>
      <c r="BN97" s="814"/>
      <c r="BQ97" s="814"/>
      <c r="BR97" s="818"/>
      <c r="BS97" s="814"/>
      <c r="BT97" s="818"/>
      <c r="BV97" s="815"/>
      <c r="BW97" s="815"/>
      <c r="BX97" s="814"/>
      <c r="BY97" s="814"/>
      <c r="BZ97" s="814"/>
      <c r="CA97" s="818"/>
      <c r="CB97" s="814"/>
      <c r="CC97" s="814"/>
      <c r="CD97" s="814"/>
      <c r="CF97" s="815"/>
      <c r="CG97" s="815"/>
      <c r="CH97" s="818"/>
      <c r="CI97" s="818"/>
      <c r="CJ97" s="818"/>
      <c r="CK97" s="818"/>
      <c r="CL97" s="818"/>
      <c r="CM97" s="818"/>
      <c r="CN97" s="818"/>
      <c r="CP97" s="815"/>
      <c r="CQ97" s="815"/>
      <c r="CR97" s="815"/>
      <c r="CS97" s="815"/>
      <c r="CT97" s="815"/>
      <c r="CU97" s="815"/>
      <c r="CV97" s="815"/>
      <c r="CW97" s="815"/>
      <c r="CX97" s="815"/>
      <c r="CZ97" s="815"/>
      <c r="DA97" s="815"/>
      <c r="DB97" s="818"/>
      <c r="DC97" s="818"/>
      <c r="DD97" s="818"/>
      <c r="DE97" s="814"/>
      <c r="DF97" s="818"/>
      <c r="DG97" s="818"/>
      <c r="DH97" s="818"/>
      <c r="DJ97" s="815"/>
      <c r="DK97" s="815"/>
      <c r="DL97" s="815"/>
      <c r="DM97" s="815"/>
      <c r="DN97" s="815"/>
      <c r="DO97" s="815"/>
      <c r="DP97" s="815"/>
      <c r="DQ97" s="815"/>
      <c r="DR97" s="815"/>
      <c r="EE97" s="815"/>
      <c r="EF97" s="815"/>
      <c r="EG97" s="815"/>
      <c r="EH97" s="815"/>
      <c r="EI97" s="815"/>
      <c r="EJ97" s="815"/>
      <c r="EK97" s="815"/>
      <c r="EL97" s="815"/>
      <c r="EM97" s="815"/>
      <c r="EN97" s="815"/>
      <c r="EO97" s="815"/>
      <c r="EP97" s="815"/>
      <c r="EQ97" s="815"/>
      <c r="ER97" s="815"/>
      <c r="ES97" s="815"/>
      <c r="ET97" s="815"/>
      <c r="EU97" s="815"/>
      <c r="EV97" s="815"/>
    </row>
    <row r="98" spans="15:152" ht="13.5" customHeight="1">
      <c r="O98" s="359"/>
      <c r="P98" s="103"/>
      <c r="Q98" s="699" t="s">
        <v>3336</v>
      </c>
      <c r="R98" s="700" t="s">
        <v>1876</v>
      </c>
      <c r="S98" s="700" t="s">
        <v>200</v>
      </c>
      <c r="T98" s="264"/>
      <c r="U98" s="701">
        <v>25</v>
      </c>
      <c r="V98" s="702">
        <v>22.949</v>
      </c>
      <c r="W98" s="702" t="s">
        <v>3243</v>
      </c>
      <c r="X98" s="703">
        <v>22.949</v>
      </c>
      <c r="AC98" s="629"/>
      <c r="AE98" s="704"/>
      <c r="AG98" s="341"/>
      <c r="AH98" s="341"/>
      <c r="AI98" s="103"/>
      <c r="AJ98" s="388"/>
      <c r="AN98" s="103"/>
      <c r="BC98" s="815"/>
      <c r="BD98" s="815"/>
      <c r="BE98" s="815"/>
      <c r="BF98" s="816"/>
      <c r="BG98" s="815"/>
      <c r="BH98" s="815"/>
      <c r="BI98" s="815"/>
      <c r="BJ98" s="814"/>
      <c r="BK98" s="814"/>
      <c r="BL98" s="814"/>
      <c r="BM98" s="814"/>
      <c r="BN98" s="814"/>
      <c r="BQ98" s="814"/>
      <c r="BR98" s="818"/>
      <c r="BS98" s="814"/>
      <c r="BT98" s="818"/>
      <c r="BV98" s="815"/>
      <c r="BW98" s="815"/>
      <c r="BX98" s="814"/>
      <c r="BY98" s="814"/>
      <c r="BZ98" s="814"/>
      <c r="CA98" s="818"/>
      <c r="CB98" s="814"/>
      <c r="CC98" s="814"/>
      <c r="CD98" s="814"/>
      <c r="CF98" s="815"/>
      <c r="CG98" s="815"/>
      <c r="CH98" s="818"/>
      <c r="CI98" s="818"/>
      <c r="CJ98" s="818"/>
      <c r="CK98" s="818"/>
      <c r="CL98" s="818"/>
      <c r="CM98" s="818"/>
      <c r="CN98" s="818"/>
      <c r="CP98" s="815"/>
      <c r="CQ98" s="815"/>
      <c r="CR98" s="815"/>
      <c r="CS98" s="815"/>
      <c r="CT98" s="815"/>
      <c r="CU98" s="815"/>
      <c r="CV98" s="815"/>
      <c r="CW98" s="815"/>
      <c r="CX98" s="815"/>
      <c r="CZ98" s="815"/>
      <c r="DA98" s="815"/>
      <c r="DB98" s="818"/>
      <c r="DC98" s="818"/>
      <c r="DD98" s="818"/>
      <c r="DE98" s="814"/>
      <c r="DF98" s="818"/>
      <c r="DG98" s="818"/>
      <c r="DH98" s="818"/>
      <c r="DJ98" s="815"/>
      <c r="DK98" s="815"/>
      <c r="DL98" s="815"/>
      <c r="DM98" s="815"/>
      <c r="DN98" s="815"/>
      <c r="DO98" s="815"/>
      <c r="DP98" s="815"/>
      <c r="DQ98" s="815"/>
      <c r="DR98" s="815"/>
      <c r="EE98" s="815"/>
      <c r="EF98" s="815"/>
      <c r="EG98" s="815"/>
      <c r="EH98" s="815"/>
      <c r="EI98" s="815"/>
      <c r="EJ98" s="815"/>
      <c r="EK98" s="815"/>
      <c r="EL98" s="815"/>
      <c r="EM98" s="815"/>
      <c r="EN98" s="815"/>
      <c r="EO98" s="815"/>
      <c r="EP98" s="815"/>
      <c r="EQ98" s="815"/>
      <c r="ER98" s="815"/>
      <c r="ES98" s="815"/>
      <c r="ET98" s="815"/>
      <c r="EU98" s="815"/>
      <c r="EV98" s="815"/>
    </row>
    <row r="99" spans="15:152" ht="13.5" customHeight="1">
      <c r="O99" s="359"/>
      <c r="P99" s="103"/>
      <c r="Q99" s="694" t="s">
        <v>3337</v>
      </c>
      <c r="R99" s="695" t="s">
        <v>2150</v>
      </c>
      <c r="S99" s="695" t="s">
        <v>194</v>
      </c>
      <c r="T99" s="244"/>
      <c r="U99" s="696">
        <v>41</v>
      </c>
      <c r="V99" s="697">
        <v>22.992</v>
      </c>
      <c r="W99" s="697" t="s">
        <v>1653</v>
      </c>
      <c r="X99" s="698">
        <v>22.992</v>
      </c>
      <c r="AC99" s="629"/>
      <c r="AE99" s="704"/>
      <c r="AG99" s="341"/>
      <c r="AH99" s="341"/>
      <c r="AI99" s="103"/>
      <c r="AJ99" s="388"/>
      <c r="AN99" s="103"/>
      <c r="BC99" s="815"/>
      <c r="BD99" s="815"/>
      <c r="BE99" s="815"/>
      <c r="BF99" s="816"/>
      <c r="BG99" s="815"/>
      <c r="BH99" s="815"/>
      <c r="BI99" s="815"/>
      <c r="BJ99" s="814"/>
      <c r="BK99" s="814"/>
      <c r="BL99" s="814"/>
      <c r="BM99" s="814"/>
      <c r="BN99" s="814"/>
      <c r="BQ99" s="814"/>
      <c r="BR99" s="818"/>
      <c r="BS99" s="814"/>
      <c r="BT99" s="818"/>
      <c r="BV99" s="815"/>
      <c r="BW99" s="815"/>
      <c r="BX99" s="814"/>
      <c r="BY99" s="814"/>
      <c r="BZ99" s="814"/>
      <c r="CA99" s="818"/>
      <c r="CB99" s="814"/>
      <c r="CC99" s="814"/>
      <c r="CD99" s="814"/>
      <c r="CF99" s="815"/>
      <c r="CG99" s="815"/>
      <c r="CH99" s="818"/>
      <c r="CI99" s="818"/>
      <c r="CJ99" s="818"/>
      <c r="CK99" s="818"/>
      <c r="CL99" s="818"/>
      <c r="CM99" s="818"/>
      <c r="CN99" s="818"/>
      <c r="CP99" s="815"/>
      <c r="CQ99" s="815"/>
      <c r="CR99" s="815"/>
      <c r="CS99" s="815"/>
      <c r="CT99" s="815"/>
      <c r="CU99" s="815"/>
      <c r="CV99" s="815"/>
      <c r="CW99" s="815"/>
      <c r="CX99" s="815"/>
      <c r="CZ99" s="815"/>
      <c r="DA99" s="815"/>
      <c r="DB99" s="818"/>
      <c r="DC99" s="818"/>
      <c r="DD99" s="818"/>
      <c r="DE99" s="814"/>
      <c r="DF99" s="818"/>
      <c r="DG99" s="818"/>
      <c r="DH99" s="818"/>
      <c r="DJ99" s="815"/>
      <c r="DK99" s="815"/>
      <c r="DL99" s="815"/>
      <c r="DM99" s="815"/>
      <c r="DN99" s="815"/>
      <c r="DO99" s="815"/>
      <c r="DP99" s="815"/>
      <c r="DQ99" s="815"/>
      <c r="DR99" s="815"/>
      <c r="EE99" s="815"/>
      <c r="EF99" s="815"/>
      <c r="EG99" s="815"/>
      <c r="EH99" s="815"/>
      <c r="EI99" s="815"/>
      <c r="EJ99" s="815"/>
      <c r="EK99" s="815"/>
      <c r="EL99" s="815"/>
      <c r="EM99" s="815"/>
      <c r="EN99" s="815"/>
      <c r="EO99" s="815"/>
      <c r="EP99" s="815"/>
      <c r="EQ99" s="815"/>
      <c r="ER99" s="815"/>
      <c r="ES99" s="815"/>
      <c r="ET99" s="815"/>
      <c r="EU99" s="815"/>
      <c r="EV99" s="815"/>
    </row>
    <row r="100" spans="15:152" ht="13.5" customHeight="1">
      <c r="O100" s="359"/>
      <c r="P100" s="103"/>
      <c r="Q100" s="694" t="s">
        <v>3261</v>
      </c>
      <c r="R100" s="695" t="s">
        <v>2151</v>
      </c>
      <c r="S100" s="695" t="s">
        <v>232</v>
      </c>
      <c r="T100" s="244"/>
      <c r="U100" s="696">
        <v>39</v>
      </c>
      <c r="V100" s="697">
        <v>23.68</v>
      </c>
      <c r="W100" s="697">
        <v>23.514</v>
      </c>
      <c r="X100" s="698">
        <v>23.514</v>
      </c>
      <c r="AC100" s="629"/>
      <c r="AE100" s="704"/>
      <c r="AG100" s="341"/>
      <c r="AH100" s="341"/>
      <c r="AI100" s="103"/>
      <c r="AJ100" s="388"/>
      <c r="AN100" s="103"/>
      <c r="BC100" s="815"/>
      <c r="BD100" s="815"/>
      <c r="BE100" s="815"/>
      <c r="BF100" s="816"/>
      <c r="BG100" s="815"/>
      <c r="BH100" s="815"/>
      <c r="BI100" s="815"/>
      <c r="BJ100" s="814"/>
      <c r="BK100" s="814"/>
      <c r="BL100" s="814"/>
      <c r="BM100" s="814"/>
      <c r="BN100" s="814"/>
      <c r="BQ100" s="814"/>
      <c r="BR100" s="818"/>
      <c r="BS100" s="814"/>
      <c r="BT100" s="818"/>
      <c r="BV100" s="815"/>
      <c r="BW100" s="815"/>
      <c r="BX100" s="814"/>
      <c r="BY100" s="814"/>
      <c r="BZ100" s="814"/>
      <c r="CA100" s="818"/>
      <c r="CB100" s="814"/>
      <c r="CC100" s="814"/>
      <c r="CD100" s="814"/>
      <c r="CF100" s="815"/>
      <c r="CG100" s="815"/>
      <c r="CH100" s="818"/>
      <c r="CI100" s="818"/>
      <c r="CJ100" s="818"/>
      <c r="CK100" s="818"/>
      <c r="CL100" s="818"/>
      <c r="CM100" s="818"/>
      <c r="CN100" s="818"/>
      <c r="CP100" s="815"/>
      <c r="CQ100" s="815"/>
      <c r="CR100" s="815"/>
      <c r="CS100" s="815"/>
      <c r="CT100" s="815"/>
      <c r="CU100" s="815"/>
      <c r="CV100" s="815"/>
      <c r="CW100" s="815"/>
      <c r="CX100" s="815"/>
      <c r="CZ100" s="815"/>
      <c r="DA100" s="815"/>
      <c r="DB100" s="818"/>
      <c r="DC100" s="818"/>
      <c r="DD100" s="818"/>
      <c r="DE100" s="814"/>
      <c r="DF100" s="818"/>
      <c r="DG100" s="818"/>
      <c r="DH100" s="818"/>
      <c r="DJ100" s="815"/>
      <c r="DK100" s="815"/>
      <c r="DL100" s="815"/>
      <c r="DM100" s="815"/>
      <c r="DN100" s="815"/>
      <c r="DO100" s="815"/>
      <c r="DP100" s="815"/>
      <c r="DQ100" s="815"/>
      <c r="DR100" s="815"/>
      <c r="EE100" s="815"/>
      <c r="EF100" s="815"/>
      <c r="EG100" s="815"/>
      <c r="EH100" s="815"/>
      <c r="EI100" s="815"/>
      <c r="EJ100" s="815"/>
      <c r="EK100" s="815"/>
      <c r="EL100" s="815"/>
      <c r="EM100" s="815"/>
      <c r="EN100" s="815"/>
      <c r="EO100" s="815"/>
      <c r="EP100" s="815"/>
      <c r="EQ100" s="815"/>
      <c r="ER100" s="815"/>
      <c r="ES100" s="815"/>
      <c r="ET100" s="815"/>
      <c r="EU100" s="815"/>
      <c r="EV100" s="815"/>
    </row>
    <row r="101" spans="15:152" ht="13.5" customHeight="1">
      <c r="O101" s="359"/>
      <c r="P101" s="103"/>
      <c r="Q101" s="694" t="s">
        <v>3326</v>
      </c>
      <c r="R101" s="695" t="s">
        <v>2111</v>
      </c>
      <c r="S101" s="695" t="s">
        <v>224</v>
      </c>
      <c r="T101" s="244"/>
      <c r="U101" s="696">
        <v>20</v>
      </c>
      <c r="V101" s="697">
        <v>24.175</v>
      </c>
      <c r="W101" s="697">
        <v>23.713</v>
      </c>
      <c r="X101" s="698">
        <v>23.713</v>
      </c>
      <c r="AC101" s="629"/>
      <c r="AE101" s="704"/>
      <c r="AG101" s="341"/>
      <c r="AH101" s="341"/>
      <c r="AI101" s="103"/>
      <c r="AJ101" s="388"/>
      <c r="AN101" s="103"/>
      <c r="BC101" s="815"/>
      <c r="BD101" s="815"/>
      <c r="BE101" s="815"/>
      <c r="BF101" s="816"/>
      <c r="BG101" s="815"/>
      <c r="BH101" s="815"/>
      <c r="BI101" s="815"/>
      <c r="BJ101" s="814"/>
      <c r="BK101" s="814"/>
      <c r="BL101" s="814"/>
      <c r="BM101" s="814"/>
      <c r="BN101" s="814"/>
      <c r="BQ101" s="814"/>
      <c r="BR101" s="818"/>
      <c r="BS101" s="814"/>
      <c r="BT101" s="818"/>
      <c r="BV101" s="815"/>
      <c r="BW101" s="815"/>
      <c r="BX101" s="814"/>
      <c r="BY101" s="814"/>
      <c r="BZ101" s="814"/>
      <c r="CA101" s="818"/>
      <c r="CB101" s="814"/>
      <c r="CC101" s="814"/>
      <c r="CD101" s="814"/>
      <c r="CF101" s="815"/>
      <c r="CG101" s="815"/>
      <c r="CH101" s="818"/>
      <c r="CI101" s="818"/>
      <c r="CJ101" s="818"/>
      <c r="CK101" s="818"/>
      <c r="CL101" s="818"/>
      <c r="CM101" s="818"/>
      <c r="CN101" s="818"/>
      <c r="CP101" s="815"/>
      <c r="CQ101" s="815"/>
      <c r="CR101" s="815"/>
      <c r="CS101" s="815"/>
      <c r="CT101" s="815"/>
      <c r="CU101" s="815"/>
      <c r="CV101" s="815"/>
      <c r="CW101" s="815"/>
      <c r="CX101" s="815"/>
      <c r="CZ101" s="815"/>
      <c r="DA101" s="815"/>
      <c r="DB101" s="818"/>
      <c r="DC101" s="818"/>
      <c r="DD101" s="818"/>
      <c r="DE101" s="814"/>
      <c r="DF101" s="818"/>
      <c r="DG101" s="818"/>
      <c r="DH101" s="818"/>
      <c r="DJ101" s="815"/>
      <c r="DK101" s="815"/>
      <c r="DL101" s="815"/>
      <c r="DM101" s="815"/>
      <c r="DN101" s="815"/>
      <c r="DO101" s="815"/>
      <c r="DP101" s="815"/>
      <c r="DQ101" s="815"/>
      <c r="DR101" s="815"/>
      <c r="EE101" s="815"/>
      <c r="EF101" s="815"/>
      <c r="EG101" s="815"/>
      <c r="EH101" s="815"/>
      <c r="EI101" s="815"/>
      <c r="EJ101" s="815"/>
      <c r="EK101" s="815"/>
      <c r="EL101" s="815"/>
      <c r="EM101" s="815"/>
      <c r="EN101" s="815"/>
      <c r="EO101" s="815"/>
      <c r="EP101" s="815"/>
      <c r="EQ101" s="815"/>
      <c r="ER101" s="815"/>
      <c r="ES101" s="815"/>
      <c r="ET101" s="815"/>
      <c r="EU101" s="815"/>
      <c r="EV101" s="815"/>
    </row>
    <row r="102" spans="15:152" ht="13.5" customHeight="1">
      <c r="O102" s="359"/>
      <c r="P102" s="103"/>
      <c r="Q102" s="694" t="s">
        <v>3257</v>
      </c>
      <c r="R102" s="695" t="s">
        <v>2110</v>
      </c>
      <c r="S102" s="695" t="s">
        <v>232</v>
      </c>
      <c r="T102" s="244"/>
      <c r="U102" s="696">
        <v>27</v>
      </c>
      <c r="V102" s="697">
        <v>24.026</v>
      </c>
      <c r="W102" s="697">
        <v>29.539</v>
      </c>
      <c r="X102" s="698">
        <v>24.026</v>
      </c>
      <c r="AC102" s="629"/>
      <c r="AE102" s="704"/>
      <c r="AG102" s="341"/>
      <c r="AH102" s="341"/>
      <c r="AI102" s="103"/>
      <c r="AJ102" s="388"/>
      <c r="AN102" s="103"/>
      <c r="BC102" s="815"/>
      <c r="BD102" s="815"/>
      <c r="BE102" s="815"/>
      <c r="BF102" s="816"/>
      <c r="BG102" s="815"/>
      <c r="BH102" s="815"/>
      <c r="BI102" s="815"/>
      <c r="BJ102" s="814"/>
      <c r="BK102" s="814"/>
      <c r="BL102" s="814"/>
      <c r="BM102" s="814"/>
      <c r="BN102" s="814"/>
      <c r="BQ102" s="814"/>
      <c r="BR102" s="818"/>
      <c r="BS102" s="814"/>
      <c r="BT102" s="818"/>
      <c r="BV102" s="815"/>
      <c r="BW102" s="815"/>
      <c r="BX102" s="814"/>
      <c r="BY102" s="814"/>
      <c r="BZ102" s="814"/>
      <c r="CA102" s="818"/>
      <c r="CB102" s="814"/>
      <c r="CC102" s="814"/>
      <c r="CD102" s="814"/>
      <c r="CF102" s="815"/>
      <c r="CG102" s="815"/>
      <c r="CH102" s="818"/>
      <c r="CI102" s="818"/>
      <c r="CJ102" s="818"/>
      <c r="CK102" s="818"/>
      <c r="CL102" s="818"/>
      <c r="CM102" s="818"/>
      <c r="CN102" s="818"/>
      <c r="CP102" s="815"/>
      <c r="CQ102" s="815"/>
      <c r="CR102" s="815"/>
      <c r="CS102" s="815"/>
      <c r="CT102" s="815"/>
      <c r="CU102" s="815"/>
      <c r="CV102" s="815"/>
      <c r="CW102" s="815"/>
      <c r="CX102" s="815"/>
      <c r="CZ102" s="815"/>
      <c r="DA102" s="815"/>
      <c r="DB102" s="818"/>
      <c r="DC102" s="818"/>
      <c r="DD102" s="818"/>
      <c r="DE102" s="814"/>
      <c r="DF102" s="818"/>
      <c r="DG102" s="818"/>
      <c r="DH102" s="818"/>
      <c r="DJ102" s="815"/>
      <c r="DK102" s="815"/>
      <c r="DL102" s="815"/>
      <c r="DM102" s="815"/>
      <c r="DN102" s="815"/>
      <c r="DO102" s="815"/>
      <c r="DP102" s="815"/>
      <c r="DQ102" s="815"/>
      <c r="DR102" s="815"/>
      <c r="EE102" s="815"/>
      <c r="EF102" s="815"/>
      <c r="EG102" s="815"/>
      <c r="EH102" s="815"/>
      <c r="EI102" s="815"/>
      <c r="EJ102" s="815"/>
      <c r="EK102" s="815"/>
      <c r="EL102" s="815"/>
      <c r="EM102" s="815"/>
      <c r="EN102" s="815"/>
      <c r="EO102" s="815"/>
      <c r="EP102" s="815"/>
      <c r="EQ102" s="815"/>
      <c r="ER102" s="815"/>
      <c r="ES102" s="815"/>
      <c r="ET102" s="815"/>
      <c r="EU102" s="815"/>
      <c r="EV102" s="815"/>
    </row>
    <row r="103" spans="15:152" ht="13.5" customHeight="1">
      <c r="O103" s="359"/>
      <c r="P103" s="103"/>
      <c r="Q103" s="694" t="s">
        <v>3256</v>
      </c>
      <c r="R103" s="695" t="s">
        <v>2152</v>
      </c>
      <c r="S103" s="695" t="s">
        <v>232</v>
      </c>
      <c r="T103" s="244"/>
      <c r="U103" s="696">
        <v>3</v>
      </c>
      <c r="V103" s="697">
        <v>24.223</v>
      </c>
      <c r="W103" s="697">
        <v>29.609</v>
      </c>
      <c r="X103" s="698">
        <v>24.223</v>
      </c>
      <c r="AC103" s="629"/>
      <c r="AE103" s="704"/>
      <c r="AG103" s="341"/>
      <c r="AH103" s="341"/>
      <c r="AI103" s="103"/>
      <c r="AJ103" s="388"/>
      <c r="AN103" s="103"/>
      <c r="BC103" s="815"/>
      <c r="BD103" s="815"/>
      <c r="BE103" s="815"/>
      <c r="BF103" s="816"/>
      <c r="BG103" s="815"/>
      <c r="BH103" s="815"/>
      <c r="BI103" s="815"/>
      <c r="BJ103" s="814"/>
      <c r="BK103" s="814"/>
      <c r="BL103" s="814"/>
      <c r="BM103" s="814"/>
      <c r="BN103" s="814"/>
      <c r="BQ103" s="814"/>
      <c r="BR103" s="818"/>
      <c r="BS103" s="814"/>
      <c r="BT103" s="818"/>
      <c r="BV103" s="815"/>
      <c r="BW103" s="815"/>
      <c r="BX103" s="814"/>
      <c r="BY103" s="814"/>
      <c r="BZ103" s="814"/>
      <c r="CA103" s="818"/>
      <c r="CB103" s="814"/>
      <c r="CC103" s="814"/>
      <c r="CD103" s="814"/>
      <c r="CF103" s="815"/>
      <c r="CG103" s="815"/>
      <c r="CH103" s="818"/>
      <c r="CI103" s="818"/>
      <c r="CJ103" s="818"/>
      <c r="CK103" s="818"/>
      <c r="CL103" s="818"/>
      <c r="CM103" s="818"/>
      <c r="CN103" s="818"/>
      <c r="CP103" s="815"/>
      <c r="CQ103" s="815"/>
      <c r="CR103" s="815"/>
      <c r="CS103" s="815"/>
      <c r="CT103" s="815"/>
      <c r="CU103" s="815"/>
      <c r="CV103" s="815"/>
      <c r="CW103" s="815"/>
      <c r="CX103" s="815"/>
      <c r="CZ103" s="815"/>
      <c r="DA103" s="815"/>
      <c r="DB103" s="818"/>
      <c r="DC103" s="818"/>
      <c r="DD103" s="818"/>
      <c r="DE103" s="814"/>
      <c r="DF103" s="818"/>
      <c r="DG103" s="818"/>
      <c r="DH103" s="818"/>
      <c r="DJ103" s="815"/>
      <c r="DK103" s="815"/>
      <c r="DL103" s="815"/>
      <c r="DM103" s="815"/>
      <c r="DN103" s="815"/>
      <c r="DO103" s="815"/>
      <c r="DP103" s="815"/>
      <c r="DQ103" s="815"/>
      <c r="DR103" s="815"/>
      <c r="EE103" s="815"/>
      <c r="EF103" s="815"/>
      <c r="EG103" s="815"/>
      <c r="EH103" s="815"/>
      <c r="EI103" s="815"/>
      <c r="EJ103" s="815"/>
      <c r="EK103" s="815"/>
      <c r="EL103" s="815"/>
      <c r="EM103" s="815"/>
      <c r="EN103" s="815"/>
      <c r="EO103" s="815"/>
      <c r="EP103" s="815"/>
      <c r="EQ103" s="815"/>
      <c r="ER103" s="815"/>
      <c r="ES103" s="815"/>
      <c r="ET103" s="815"/>
      <c r="EU103" s="815"/>
      <c r="EV103" s="815"/>
    </row>
    <row r="104" spans="15:152" ht="13.5" customHeight="1">
      <c r="O104" s="359"/>
      <c r="P104" s="103"/>
      <c r="Q104" s="694" t="s">
        <v>3338</v>
      </c>
      <c r="R104" s="695" t="s">
        <v>2112</v>
      </c>
      <c r="S104" s="695" t="s">
        <v>224</v>
      </c>
      <c r="T104" s="244"/>
      <c r="U104" s="696">
        <v>2</v>
      </c>
      <c r="V104" s="697">
        <v>24.328</v>
      </c>
      <c r="W104" s="697">
        <v>27.13</v>
      </c>
      <c r="X104" s="698">
        <v>24.328</v>
      </c>
      <c r="AC104" s="629"/>
      <c r="AE104" s="704"/>
      <c r="AG104" s="341"/>
      <c r="AH104" s="341"/>
      <c r="AI104" s="103"/>
      <c r="AJ104" s="388"/>
      <c r="AN104" s="103"/>
      <c r="BC104" s="815"/>
      <c r="BD104" s="815"/>
      <c r="BE104" s="815"/>
      <c r="BF104" s="816"/>
      <c r="BG104" s="815"/>
      <c r="BH104" s="815"/>
      <c r="BI104" s="815"/>
      <c r="BJ104" s="814"/>
      <c r="BK104" s="814"/>
      <c r="BL104" s="814"/>
      <c r="BM104" s="814"/>
      <c r="BN104" s="814"/>
      <c r="BQ104" s="814"/>
      <c r="BR104" s="818"/>
      <c r="BS104" s="814"/>
      <c r="BT104" s="818"/>
      <c r="BV104" s="815"/>
      <c r="BW104" s="815"/>
      <c r="BX104" s="814"/>
      <c r="BY104" s="814"/>
      <c r="BZ104" s="814"/>
      <c r="CA104" s="818"/>
      <c r="CB104" s="814"/>
      <c r="CC104" s="814"/>
      <c r="CD104" s="814"/>
      <c r="CF104" s="815"/>
      <c r="CG104" s="815"/>
      <c r="CH104" s="818"/>
      <c r="CI104" s="818"/>
      <c r="CJ104" s="818"/>
      <c r="CK104" s="818"/>
      <c r="CL104" s="818"/>
      <c r="CM104" s="818"/>
      <c r="CN104" s="818"/>
      <c r="CP104" s="815"/>
      <c r="CQ104" s="815"/>
      <c r="CR104" s="815"/>
      <c r="CS104" s="815"/>
      <c r="CT104" s="815"/>
      <c r="CU104" s="815"/>
      <c r="CV104" s="815"/>
      <c r="CW104" s="815"/>
      <c r="CX104" s="815"/>
      <c r="CZ104" s="815"/>
      <c r="DA104" s="815"/>
      <c r="DB104" s="818"/>
      <c r="DC104" s="818"/>
      <c r="DD104" s="818"/>
      <c r="DE104" s="814"/>
      <c r="DF104" s="818"/>
      <c r="DG104" s="818"/>
      <c r="DH104" s="818"/>
      <c r="DJ104" s="815"/>
      <c r="DK104" s="815"/>
      <c r="DL104" s="815"/>
      <c r="DM104" s="815"/>
      <c r="DN104" s="815"/>
      <c r="DO104" s="815"/>
      <c r="DP104" s="815"/>
      <c r="DQ104" s="815"/>
      <c r="DR104" s="815"/>
      <c r="EE104" s="815"/>
      <c r="EF104" s="815"/>
      <c r="EG104" s="815"/>
      <c r="EH104" s="815"/>
      <c r="EI104" s="815"/>
      <c r="EJ104" s="815"/>
      <c r="EK104" s="815"/>
      <c r="EL104" s="815"/>
      <c r="EM104" s="815"/>
      <c r="EN104" s="815"/>
      <c r="EO104" s="815"/>
      <c r="EP104" s="815"/>
      <c r="EQ104" s="815"/>
      <c r="ER104" s="815"/>
      <c r="ES104" s="815"/>
      <c r="ET104" s="815"/>
      <c r="EU104" s="815"/>
      <c r="EV104" s="815"/>
    </row>
    <row r="105" spans="15:152" ht="13.5" customHeight="1">
      <c r="O105" s="359"/>
      <c r="P105" s="103"/>
      <c r="Q105" s="694" t="s">
        <v>3339</v>
      </c>
      <c r="R105" s="695" t="s">
        <v>2153</v>
      </c>
      <c r="S105" s="695" t="s">
        <v>198</v>
      </c>
      <c r="T105" s="244"/>
      <c r="U105" s="696">
        <v>18</v>
      </c>
      <c r="V105" s="697">
        <v>24.562</v>
      </c>
      <c r="W105" s="697">
        <v>24.33</v>
      </c>
      <c r="X105" s="698">
        <v>24.33</v>
      </c>
      <c r="AC105" s="629"/>
      <c r="AE105" s="704"/>
      <c r="AG105" s="341"/>
      <c r="AH105" s="341"/>
      <c r="AI105" s="103"/>
      <c r="AJ105" s="388"/>
      <c r="AN105" s="103"/>
      <c r="BC105" s="815"/>
      <c r="BD105" s="815"/>
      <c r="BE105" s="815"/>
      <c r="BF105" s="816"/>
      <c r="BG105" s="815"/>
      <c r="BH105" s="815"/>
      <c r="BI105" s="815"/>
      <c r="BJ105" s="814"/>
      <c r="BK105" s="814"/>
      <c r="BL105" s="814"/>
      <c r="BM105" s="814"/>
      <c r="BN105" s="814"/>
      <c r="BQ105" s="814"/>
      <c r="BR105" s="818"/>
      <c r="BS105" s="814"/>
      <c r="BT105" s="818"/>
      <c r="BV105" s="815"/>
      <c r="BW105" s="815"/>
      <c r="BX105" s="814"/>
      <c r="BY105" s="814"/>
      <c r="BZ105" s="814"/>
      <c r="CA105" s="818"/>
      <c r="CB105" s="814"/>
      <c r="CC105" s="814"/>
      <c r="CD105" s="814"/>
      <c r="CF105" s="815"/>
      <c r="CG105" s="815"/>
      <c r="CH105" s="818"/>
      <c r="CI105" s="818"/>
      <c r="CJ105" s="818"/>
      <c r="CK105" s="818"/>
      <c r="CL105" s="818"/>
      <c r="CM105" s="818"/>
      <c r="CN105" s="818"/>
      <c r="CP105" s="815"/>
      <c r="CQ105" s="815"/>
      <c r="CR105" s="815"/>
      <c r="CS105" s="815"/>
      <c r="CT105" s="815"/>
      <c r="CU105" s="815"/>
      <c r="CV105" s="815"/>
      <c r="CW105" s="815"/>
      <c r="CX105" s="815"/>
      <c r="CZ105" s="815"/>
      <c r="DA105" s="815"/>
      <c r="DB105" s="818"/>
      <c r="DC105" s="818"/>
      <c r="DD105" s="818"/>
      <c r="DE105" s="814"/>
      <c r="DF105" s="818"/>
      <c r="DG105" s="818"/>
      <c r="DH105" s="818"/>
      <c r="DJ105" s="815"/>
      <c r="DK105" s="815"/>
      <c r="DL105" s="815"/>
      <c r="DM105" s="815"/>
      <c r="DN105" s="815"/>
      <c r="DO105" s="815"/>
      <c r="DP105" s="815"/>
      <c r="DQ105" s="815"/>
      <c r="DR105" s="815"/>
      <c r="EE105" s="815"/>
      <c r="EF105" s="815"/>
      <c r="EG105" s="815"/>
      <c r="EH105" s="815"/>
      <c r="EI105" s="815"/>
      <c r="EJ105" s="815"/>
      <c r="EK105" s="815"/>
      <c r="EL105" s="815"/>
      <c r="EM105" s="815"/>
      <c r="EN105" s="815"/>
      <c r="EO105" s="815"/>
      <c r="EP105" s="815"/>
      <c r="EQ105" s="815"/>
      <c r="ER105" s="815"/>
      <c r="ES105" s="815"/>
      <c r="ET105" s="815"/>
      <c r="EU105" s="815"/>
      <c r="EV105" s="815"/>
    </row>
    <row r="106" spans="15:152" ht="13.5" customHeight="1">
      <c r="O106" s="359"/>
      <c r="P106" s="103"/>
      <c r="Q106" s="694" t="s">
        <v>3344</v>
      </c>
      <c r="R106" s="695" t="s">
        <v>2109</v>
      </c>
      <c r="S106" s="695" t="s">
        <v>232</v>
      </c>
      <c r="T106" s="244"/>
      <c r="U106" s="696">
        <v>9</v>
      </c>
      <c r="V106" s="697">
        <v>25.615</v>
      </c>
      <c r="W106" s="697">
        <v>24.944</v>
      </c>
      <c r="X106" s="698">
        <v>24.944</v>
      </c>
      <c r="AC106" s="629"/>
      <c r="AE106" s="704"/>
      <c r="AG106" s="341"/>
      <c r="AH106" s="341"/>
      <c r="AI106" s="103"/>
      <c r="AJ106" s="388"/>
      <c r="AN106" s="103"/>
      <c r="BC106" s="815"/>
      <c r="BD106" s="815"/>
      <c r="BE106" s="815"/>
      <c r="BF106" s="816"/>
      <c r="BG106" s="815"/>
      <c r="BH106" s="815"/>
      <c r="BI106" s="815"/>
      <c r="BJ106" s="814"/>
      <c r="BK106" s="814"/>
      <c r="BL106" s="814"/>
      <c r="BM106" s="814"/>
      <c r="BN106" s="814"/>
      <c r="BQ106" s="814"/>
      <c r="BR106" s="818"/>
      <c r="BS106" s="814"/>
      <c r="BT106" s="818"/>
      <c r="BV106" s="815"/>
      <c r="BW106" s="815"/>
      <c r="BX106" s="814"/>
      <c r="BY106" s="814"/>
      <c r="BZ106" s="814"/>
      <c r="CA106" s="818"/>
      <c r="CB106" s="814"/>
      <c r="CC106" s="814"/>
      <c r="CD106" s="814"/>
      <c r="CF106" s="815"/>
      <c r="CG106" s="815"/>
      <c r="CH106" s="818"/>
      <c r="CI106" s="818"/>
      <c r="CJ106" s="818"/>
      <c r="CK106" s="818"/>
      <c r="CL106" s="818"/>
      <c r="CM106" s="818"/>
      <c r="CN106" s="818"/>
      <c r="CP106" s="815"/>
      <c r="CQ106" s="815"/>
      <c r="CR106" s="815"/>
      <c r="CS106" s="815"/>
      <c r="CT106" s="815"/>
      <c r="CU106" s="815"/>
      <c r="CV106" s="815"/>
      <c r="CW106" s="815"/>
      <c r="CX106" s="815"/>
      <c r="CZ106" s="815"/>
      <c r="DA106" s="815"/>
      <c r="DB106" s="818"/>
      <c r="DC106" s="818"/>
      <c r="DD106" s="818"/>
      <c r="DE106" s="814"/>
      <c r="DF106" s="818"/>
      <c r="DG106" s="818"/>
      <c r="DH106" s="818"/>
      <c r="DJ106" s="815"/>
      <c r="DK106" s="815"/>
      <c r="DL106" s="815"/>
      <c r="DM106" s="815"/>
      <c r="DN106" s="815"/>
      <c r="DO106" s="815"/>
      <c r="DP106" s="815"/>
      <c r="DQ106" s="815"/>
      <c r="DR106" s="815"/>
      <c r="EE106" s="815"/>
      <c r="EF106" s="815"/>
      <c r="EG106" s="815"/>
      <c r="EH106" s="815"/>
      <c r="EI106" s="815"/>
      <c r="EJ106" s="815"/>
      <c r="EK106" s="815"/>
      <c r="EL106" s="815"/>
      <c r="EM106" s="815"/>
      <c r="EN106" s="815"/>
      <c r="EO106" s="815"/>
      <c r="EP106" s="815"/>
      <c r="EQ106" s="815"/>
      <c r="ER106" s="815"/>
      <c r="ES106" s="815"/>
      <c r="ET106" s="815"/>
      <c r="EU106" s="815"/>
      <c r="EV106" s="815"/>
    </row>
    <row r="107" spans="15:152" ht="13.5" customHeight="1">
      <c r="O107" s="359"/>
      <c r="P107" s="103"/>
      <c r="Q107" s="699" t="s">
        <v>3345</v>
      </c>
      <c r="R107" s="700" t="s">
        <v>1874</v>
      </c>
      <c r="S107" s="700" t="s">
        <v>200</v>
      </c>
      <c r="T107" s="264"/>
      <c r="U107" s="701">
        <v>7</v>
      </c>
      <c r="V107" s="702">
        <v>25.607</v>
      </c>
      <c r="W107" s="702">
        <v>26.945</v>
      </c>
      <c r="X107" s="703">
        <v>25.607</v>
      </c>
      <c r="AC107" s="629"/>
      <c r="AE107" s="704"/>
      <c r="AG107" s="341"/>
      <c r="AH107" s="341"/>
      <c r="AI107" s="103"/>
      <c r="AJ107" s="388"/>
      <c r="AN107" s="103"/>
      <c r="BC107" s="815"/>
      <c r="BD107" s="815"/>
      <c r="BE107" s="815"/>
      <c r="BF107" s="816"/>
      <c r="BG107" s="815"/>
      <c r="BH107" s="815"/>
      <c r="BI107" s="815"/>
      <c r="BJ107" s="814"/>
      <c r="BK107" s="814"/>
      <c r="BL107" s="814"/>
      <c r="BM107" s="814"/>
      <c r="BN107" s="814"/>
      <c r="BQ107" s="814"/>
      <c r="BR107" s="818"/>
      <c r="BS107" s="814"/>
      <c r="BT107" s="818"/>
      <c r="BV107" s="815"/>
      <c r="BW107" s="815"/>
      <c r="BX107" s="814"/>
      <c r="BY107" s="814"/>
      <c r="BZ107" s="814"/>
      <c r="CA107" s="818"/>
      <c r="CB107" s="814"/>
      <c r="CC107" s="814"/>
      <c r="CD107" s="814"/>
      <c r="CF107" s="815"/>
      <c r="CG107" s="815"/>
      <c r="CH107" s="818"/>
      <c r="CI107" s="818"/>
      <c r="CJ107" s="818"/>
      <c r="CK107" s="818"/>
      <c r="CL107" s="818"/>
      <c r="CM107" s="818"/>
      <c r="CN107" s="818"/>
      <c r="CP107" s="815"/>
      <c r="CQ107" s="815"/>
      <c r="CR107" s="815"/>
      <c r="CS107" s="815"/>
      <c r="CT107" s="815"/>
      <c r="CU107" s="815"/>
      <c r="CV107" s="815"/>
      <c r="CW107" s="815"/>
      <c r="CX107" s="815"/>
      <c r="CZ107" s="815"/>
      <c r="DA107" s="815"/>
      <c r="DB107" s="818"/>
      <c r="DC107" s="818"/>
      <c r="DD107" s="818"/>
      <c r="DE107" s="814"/>
      <c r="DF107" s="818"/>
      <c r="DG107" s="818"/>
      <c r="DH107" s="818"/>
      <c r="DJ107" s="815"/>
      <c r="DK107" s="815"/>
      <c r="DL107" s="815"/>
      <c r="DM107" s="815"/>
      <c r="DN107" s="815"/>
      <c r="DO107" s="815"/>
      <c r="DP107" s="815"/>
      <c r="DQ107" s="815"/>
      <c r="DR107" s="815"/>
      <c r="EE107" s="815"/>
      <c r="EF107" s="815"/>
      <c r="EG107" s="815"/>
      <c r="EH107" s="815"/>
      <c r="EI107" s="815"/>
      <c r="EJ107" s="815"/>
      <c r="EK107" s="815"/>
      <c r="EL107" s="815"/>
      <c r="EM107" s="815"/>
      <c r="EN107" s="815"/>
      <c r="EO107" s="815"/>
      <c r="EP107" s="815"/>
      <c r="EQ107" s="815"/>
      <c r="ER107" s="815"/>
      <c r="ES107" s="815"/>
      <c r="ET107" s="815"/>
      <c r="EU107" s="815"/>
      <c r="EV107" s="815"/>
    </row>
    <row r="108" spans="15:152" ht="13.5" customHeight="1">
      <c r="O108" s="359"/>
      <c r="P108" s="103"/>
      <c r="Q108" s="694" t="s">
        <v>3340</v>
      </c>
      <c r="R108" s="695" t="s">
        <v>2115</v>
      </c>
      <c r="S108" s="695" t="s">
        <v>224</v>
      </c>
      <c r="T108" s="244"/>
      <c r="U108" s="696">
        <v>32</v>
      </c>
      <c r="V108" s="697">
        <v>25.893</v>
      </c>
      <c r="W108" s="697" t="s">
        <v>1653</v>
      </c>
      <c r="X108" s="698">
        <v>25.893</v>
      </c>
      <c r="AC108" s="629"/>
      <c r="AE108" s="704"/>
      <c r="AG108" s="341"/>
      <c r="AH108" s="341"/>
      <c r="AI108" s="103"/>
      <c r="AJ108" s="388"/>
      <c r="AN108" s="103"/>
      <c r="BC108" s="815"/>
      <c r="BD108" s="815"/>
      <c r="BE108" s="815"/>
      <c r="BF108" s="816"/>
      <c r="BG108" s="815"/>
      <c r="BH108" s="815"/>
      <c r="BI108" s="815"/>
      <c r="BJ108" s="814"/>
      <c r="BK108" s="814"/>
      <c r="BL108" s="814"/>
      <c r="BM108" s="814"/>
      <c r="BN108" s="814"/>
      <c r="BQ108" s="814"/>
      <c r="BR108" s="818"/>
      <c r="BS108" s="814"/>
      <c r="BT108" s="818"/>
      <c r="BV108" s="815"/>
      <c r="BW108" s="815"/>
      <c r="BX108" s="814"/>
      <c r="BY108" s="814"/>
      <c r="BZ108" s="814"/>
      <c r="CA108" s="818"/>
      <c r="CB108" s="814"/>
      <c r="CC108" s="814"/>
      <c r="CD108" s="814"/>
      <c r="CF108" s="815"/>
      <c r="CG108" s="815"/>
      <c r="CH108" s="818"/>
      <c r="CI108" s="818"/>
      <c r="CJ108" s="818"/>
      <c r="CK108" s="818"/>
      <c r="CL108" s="818"/>
      <c r="CM108" s="818"/>
      <c r="CN108" s="818"/>
      <c r="CP108" s="815"/>
      <c r="CQ108" s="815"/>
      <c r="CR108" s="815"/>
      <c r="CS108" s="815"/>
      <c r="CT108" s="815"/>
      <c r="CU108" s="815"/>
      <c r="CV108" s="815"/>
      <c r="CW108" s="815"/>
      <c r="CX108" s="815"/>
      <c r="CZ108" s="815"/>
      <c r="DA108" s="815"/>
      <c r="DB108" s="818"/>
      <c r="DC108" s="818"/>
      <c r="DD108" s="818"/>
      <c r="DE108" s="814"/>
      <c r="DF108" s="818"/>
      <c r="DG108" s="818"/>
      <c r="DH108" s="818"/>
      <c r="DJ108" s="815"/>
      <c r="DK108" s="815"/>
      <c r="DL108" s="815"/>
      <c r="DM108" s="815"/>
      <c r="DN108" s="815"/>
      <c r="DO108" s="815"/>
      <c r="DP108" s="815"/>
      <c r="DQ108" s="815"/>
      <c r="DR108" s="815"/>
      <c r="EE108" s="815"/>
      <c r="EF108" s="815"/>
      <c r="EG108" s="815"/>
      <c r="EH108" s="815"/>
      <c r="EI108" s="815"/>
      <c r="EJ108" s="815"/>
      <c r="EK108" s="815"/>
      <c r="EL108" s="815"/>
      <c r="EM108" s="815"/>
      <c r="EN108" s="815"/>
      <c r="EO108" s="815"/>
      <c r="EP108" s="815"/>
      <c r="EQ108" s="815"/>
      <c r="ER108" s="815"/>
      <c r="ES108" s="815"/>
      <c r="ET108" s="815"/>
      <c r="EU108" s="815"/>
      <c r="EV108" s="815"/>
    </row>
    <row r="109" spans="15:152" ht="13.5" customHeight="1">
      <c r="O109" s="359"/>
      <c r="P109" s="103"/>
      <c r="Q109" s="694" t="s">
        <v>3341</v>
      </c>
      <c r="R109" s="695" t="s">
        <v>2154</v>
      </c>
      <c r="S109" s="695" t="s">
        <v>194</v>
      </c>
      <c r="T109" s="244"/>
      <c r="U109" s="696">
        <v>47</v>
      </c>
      <c r="V109" s="697" t="s">
        <v>3243</v>
      </c>
      <c r="W109" s="697">
        <v>26.477</v>
      </c>
      <c r="X109" s="698">
        <v>26.477</v>
      </c>
      <c r="AC109" s="629"/>
      <c r="AE109" s="704"/>
      <c r="AG109" s="341"/>
      <c r="AH109" s="341"/>
      <c r="AI109" s="103"/>
      <c r="AJ109" s="388"/>
      <c r="AN109" s="103"/>
      <c r="BC109" s="815"/>
      <c r="BD109" s="815"/>
      <c r="BE109" s="815"/>
      <c r="BF109" s="816"/>
      <c r="BG109" s="815"/>
      <c r="BH109" s="815"/>
      <c r="BI109" s="815"/>
      <c r="BJ109" s="814"/>
      <c r="BK109" s="814"/>
      <c r="BL109" s="814"/>
      <c r="BM109" s="814"/>
      <c r="BN109" s="814"/>
      <c r="BQ109" s="814"/>
      <c r="BR109" s="818"/>
      <c r="BS109" s="814"/>
      <c r="BT109" s="818"/>
      <c r="BV109" s="815"/>
      <c r="BW109" s="815"/>
      <c r="BX109" s="814"/>
      <c r="BY109" s="814"/>
      <c r="BZ109" s="814"/>
      <c r="CA109" s="818"/>
      <c r="CB109" s="814"/>
      <c r="CC109" s="814"/>
      <c r="CD109" s="814"/>
      <c r="CF109" s="815"/>
      <c r="CG109" s="815"/>
      <c r="CH109" s="818"/>
      <c r="CI109" s="818"/>
      <c r="CJ109" s="818"/>
      <c r="CK109" s="818"/>
      <c r="CL109" s="818"/>
      <c r="CM109" s="818"/>
      <c r="CN109" s="818"/>
      <c r="CP109" s="815"/>
      <c r="CQ109" s="815"/>
      <c r="CR109" s="815"/>
      <c r="CS109" s="815"/>
      <c r="CT109" s="815"/>
      <c r="CU109" s="815"/>
      <c r="CV109" s="815"/>
      <c r="CW109" s="815"/>
      <c r="CX109" s="815"/>
      <c r="CZ109" s="815"/>
      <c r="DA109" s="815"/>
      <c r="DB109" s="818"/>
      <c r="DC109" s="818"/>
      <c r="DD109" s="818"/>
      <c r="DE109" s="814"/>
      <c r="DF109" s="818"/>
      <c r="DG109" s="818"/>
      <c r="DH109" s="818"/>
      <c r="DJ109" s="815"/>
      <c r="DK109" s="815"/>
      <c r="DL109" s="815"/>
      <c r="DM109" s="815"/>
      <c r="DN109" s="815"/>
      <c r="DO109" s="815"/>
      <c r="DP109" s="815"/>
      <c r="DQ109" s="815"/>
      <c r="DR109" s="815"/>
      <c r="EE109" s="815"/>
      <c r="EF109" s="815"/>
      <c r="EG109" s="815"/>
      <c r="EH109" s="815"/>
      <c r="EI109" s="815"/>
      <c r="EJ109" s="815"/>
      <c r="EK109" s="815"/>
      <c r="EL109" s="815"/>
      <c r="EM109" s="815"/>
      <c r="EN109" s="815"/>
      <c r="EO109" s="815"/>
      <c r="EP109" s="815"/>
      <c r="EQ109" s="815"/>
      <c r="ER109" s="815"/>
      <c r="ES109" s="815"/>
      <c r="ET109" s="815"/>
      <c r="EU109" s="815"/>
      <c r="EV109" s="815"/>
    </row>
    <row r="110" spans="15:152" ht="13.5" customHeight="1">
      <c r="O110" s="359"/>
      <c r="P110" s="103"/>
      <c r="Q110" s="694" t="s">
        <v>3346</v>
      </c>
      <c r="R110" s="695" t="s">
        <v>2155</v>
      </c>
      <c r="S110" s="695" t="s">
        <v>232</v>
      </c>
      <c r="T110" s="244"/>
      <c r="U110" s="696">
        <v>21</v>
      </c>
      <c r="V110" s="697">
        <v>27.513</v>
      </c>
      <c r="W110" s="697">
        <v>26.495</v>
      </c>
      <c r="X110" s="698">
        <v>26.495</v>
      </c>
      <c r="AC110" s="629"/>
      <c r="AE110" s="704"/>
      <c r="AG110" s="341"/>
      <c r="AH110" s="341"/>
      <c r="AI110" s="103"/>
      <c r="AJ110" s="388"/>
      <c r="AN110" s="103"/>
      <c r="BC110" s="815"/>
      <c r="BD110" s="815"/>
      <c r="BE110" s="815"/>
      <c r="BF110" s="816"/>
      <c r="BG110" s="815"/>
      <c r="BH110" s="815"/>
      <c r="BI110" s="815"/>
      <c r="BJ110" s="814"/>
      <c r="BK110" s="814"/>
      <c r="BL110" s="814"/>
      <c r="BM110" s="814"/>
      <c r="BN110" s="814"/>
      <c r="BQ110" s="814"/>
      <c r="BR110" s="818"/>
      <c r="BS110" s="814"/>
      <c r="BT110" s="818"/>
      <c r="BV110" s="815"/>
      <c r="BW110" s="815"/>
      <c r="BX110" s="814"/>
      <c r="BY110" s="814"/>
      <c r="BZ110" s="814"/>
      <c r="CA110" s="818"/>
      <c r="CB110" s="814"/>
      <c r="CC110" s="814"/>
      <c r="CD110" s="814"/>
      <c r="CF110" s="815"/>
      <c r="CG110" s="815"/>
      <c r="CH110" s="818"/>
      <c r="CI110" s="818"/>
      <c r="CJ110" s="818"/>
      <c r="CK110" s="818"/>
      <c r="CL110" s="818"/>
      <c r="CM110" s="818"/>
      <c r="CN110" s="818"/>
      <c r="CP110" s="815"/>
      <c r="CQ110" s="815"/>
      <c r="CR110" s="815"/>
      <c r="CS110" s="815"/>
      <c r="CT110" s="815"/>
      <c r="CU110" s="815"/>
      <c r="CV110" s="815"/>
      <c r="CW110" s="815"/>
      <c r="CX110" s="815"/>
      <c r="CZ110" s="815"/>
      <c r="DA110" s="815"/>
      <c r="DB110" s="818"/>
      <c r="DC110" s="818"/>
      <c r="DD110" s="818"/>
      <c r="DE110" s="814"/>
      <c r="DF110" s="818"/>
      <c r="DG110" s="818"/>
      <c r="DH110" s="818"/>
      <c r="DJ110" s="815"/>
      <c r="DK110" s="815"/>
      <c r="DL110" s="815"/>
      <c r="DM110" s="815"/>
      <c r="DN110" s="815"/>
      <c r="DO110" s="815"/>
      <c r="DP110" s="815"/>
      <c r="DQ110" s="815"/>
      <c r="DR110" s="815"/>
      <c r="EE110" s="815"/>
      <c r="EF110" s="815"/>
      <c r="EG110" s="815"/>
      <c r="EH110" s="815"/>
      <c r="EI110" s="815"/>
      <c r="EJ110" s="815"/>
      <c r="EK110" s="815"/>
      <c r="EL110" s="815"/>
      <c r="EM110" s="815"/>
      <c r="EN110" s="815"/>
      <c r="EO110" s="815"/>
      <c r="EP110" s="815"/>
      <c r="EQ110" s="815"/>
      <c r="ER110" s="815"/>
      <c r="ES110" s="815"/>
      <c r="ET110" s="815"/>
      <c r="EU110" s="815"/>
      <c r="EV110" s="815"/>
    </row>
    <row r="111" spans="15:152" ht="13.5" customHeight="1">
      <c r="O111" s="359"/>
      <c r="P111" s="103"/>
      <c r="Q111" s="694" t="s">
        <v>3349</v>
      </c>
      <c r="R111" s="695" t="s">
        <v>2156</v>
      </c>
      <c r="S111" s="695" t="s">
        <v>203</v>
      </c>
      <c r="T111" s="244"/>
      <c r="U111" s="696">
        <v>40</v>
      </c>
      <c r="V111" s="697">
        <v>26.592</v>
      </c>
      <c r="W111" s="697" t="s">
        <v>1653</v>
      </c>
      <c r="X111" s="698">
        <v>26.592</v>
      </c>
      <c r="AC111" s="629"/>
      <c r="AE111" s="704"/>
      <c r="AG111" s="341"/>
      <c r="AH111" s="341"/>
      <c r="AI111" s="103"/>
      <c r="AJ111" s="388"/>
      <c r="AN111" s="103"/>
      <c r="BC111" s="815"/>
      <c r="BD111" s="815"/>
      <c r="BE111" s="815"/>
      <c r="BF111" s="816"/>
      <c r="BG111" s="815"/>
      <c r="BH111" s="815"/>
      <c r="BI111" s="815"/>
      <c r="BJ111" s="814"/>
      <c r="BK111" s="814"/>
      <c r="BL111" s="814"/>
      <c r="BM111" s="814"/>
      <c r="BN111" s="814"/>
      <c r="BQ111" s="814"/>
      <c r="BR111" s="818"/>
      <c r="BS111" s="814"/>
      <c r="BT111" s="818"/>
      <c r="BV111" s="815"/>
      <c r="BW111" s="815"/>
      <c r="BX111" s="814"/>
      <c r="BY111" s="814"/>
      <c r="BZ111" s="814"/>
      <c r="CA111" s="818"/>
      <c r="CB111" s="814"/>
      <c r="CC111" s="814"/>
      <c r="CD111" s="814"/>
      <c r="CF111" s="815"/>
      <c r="CG111" s="815"/>
      <c r="CH111" s="818"/>
      <c r="CI111" s="818"/>
      <c r="CJ111" s="818"/>
      <c r="CK111" s="818"/>
      <c r="CL111" s="818"/>
      <c r="CM111" s="818"/>
      <c r="CN111" s="818"/>
      <c r="CP111" s="815"/>
      <c r="CQ111" s="815"/>
      <c r="CR111" s="815"/>
      <c r="CS111" s="815"/>
      <c r="CT111" s="815"/>
      <c r="CU111" s="815"/>
      <c r="CV111" s="815"/>
      <c r="CW111" s="815"/>
      <c r="CX111" s="815"/>
      <c r="CZ111" s="815"/>
      <c r="DA111" s="815"/>
      <c r="DB111" s="818"/>
      <c r="DC111" s="818"/>
      <c r="DD111" s="818"/>
      <c r="DE111" s="814"/>
      <c r="DF111" s="818"/>
      <c r="DG111" s="818"/>
      <c r="DH111" s="818"/>
      <c r="DJ111" s="815"/>
      <c r="DK111" s="815"/>
      <c r="DL111" s="815"/>
      <c r="DM111" s="815"/>
      <c r="DN111" s="815"/>
      <c r="DO111" s="815"/>
      <c r="DP111" s="815"/>
      <c r="DQ111" s="815"/>
      <c r="DR111" s="815"/>
      <c r="EE111" s="815"/>
      <c r="EF111" s="815"/>
      <c r="EG111" s="815"/>
      <c r="EH111" s="815"/>
      <c r="EI111" s="815"/>
      <c r="EJ111" s="815"/>
      <c r="EK111" s="815"/>
      <c r="EL111" s="815"/>
      <c r="EM111" s="815"/>
      <c r="EN111" s="815"/>
      <c r="EO111" s="815"/>
      <c r="EP111" s="815"/>
      <c r="EQ111" s="815"/>
      <c r="ER111" s="815"/>
      <c r="ES111" s="815"/>
      <c r="ET111" s="815"/>
      <c r="EU111" s="815"/>
      <c r="EV111" s="815"/>
    </row>
    <row r="112" spans="15:152" ht="13.5" customHeight="1">
      <c r="O112" s="359"/>
      <c r="P112" s="103"/>
      <c r="Q112" s="694" t="s">
        <v>3327</v>
      </c>
      <c r="R112" s="695" t="s">
        <v>2157</v>
      </c>
      <c r="S112" s="695" t="s">
        <v>203</v>
      </c>
      <c r="T112" s="244"/>
      <c r="U112" s="696">
        <v>16</v>
      </c>
      <c r="V112" s="697">
        <v>27.128</v>
      </c>
      <c r="W112" s="697" t="s">
        <v>1653</v>
      </c>
      <c r="X112" s="698">
        <v>27.128</v>
      </c>
      <c r="AC112" s="629"/>
      <c r="AE112" s="704"/>
      <c r="AG112" s="341"/>
      <c r="AH112" s="341"/>
      <c r="AI112" s="103"/>
      <c r="AJ112" s="388"/>
      <c r="AN112" s="103"/>
      <c r="BC112" s="815"/>
      <c r="BD112" s="815"/>
      <c r="BE112" s="815"/>
      <c r="BF112" s="816"/>
      <c r="BG112" s="815"/>
      <c r="BH112" s="815"/>
      <c r="BI112" s="815"/>
      <c r="BJ112" s="814"/>
      <c r="BK112" s="814"/>
      <c r="BL112" s="814"/>
      <c r="BM112" s="814"/>
      <c r="BN112" s="814"/>
      <c r="BQ112" s="814"/>
      <c r="BR112" s="818"/>
      <c r="BS112" s="814"/>
      <c r="BT112" s="818"/>
      <c r="BV112" s="815"/>
      <c r="BW112" s="815"/>
      <c r="BX112" s="814"/>
      <c r="BY112" s="814"/>
      <c r="BZ112" s="814"/>
      <c r="CA112" s="818"/>
      <c r="CB112" s="814"/>
      <c r="CC112" s="814"/>
      <c r="CD112" s="814"/>
      <c r="CF112" s="815"/>
      <c r="CG112" s="815"/>
      <c r="CH112" s="818"/>
      <c r="CI112" s="818"/>
      <c r="CJ112" s="818"/>
      <c r="CK112" s="818"/>
      <c r="CL112" s="818"/>
      <c r="CM112" s="818"/>
      <c r="CN112" s="818"/>
      <c r="CP112" s="815"/>
      <c r="CQ112" s="815"/>
      <c r="CR112" s="815"/>
      <c r="CS112" s="815"/>
      <c r="CT112" s="815"/>
      <c r="CU112" s="815"/>
      <c r="CV112" s="815"/>
      <c r="CW112" s="815"/>
      <c r="CX112" s="815"/>
      <c r="CZ112" s="815"/>
      <c r="DA112" s="815"/>
      <c r="DB112" s="818"/>
      <c r="DC112" s="818"/>
      <c r="DD112" s="818"/>
      <c r="DE112" s="814"/>
      <c r="DF112" s="818"/>
      <c r="DG112" s="818"/>
      <c r="DH112" s="818"/>
      <c r="DJ112" s="815"/>
      <c r="DK112" s="815"/>
      <c r="DL112" s="815"/>
      <c r="DM112" s="815"/>
      <c r="DN112" s="815"/>
      <c r="DO112" s="815"/>
      <c r="DP112" s="815"/>
      <c r="DQ112" s="815"/>
      <c r="DR112" s="815"/>
      <c r="EE112" s="815"/>
      <c r="EF112" s="815"/>
      <c r="EG112" s="815"/>
      <c r="EH112" s="815"/>
      <c r="EI112" s="815"/>
      <c r="EJ112" s="815"/>
      <c r="EK112" s="815"/>
      <c r="EL112" s="815"/>
      <c r="EM112" s="815"/>
      <c r="EN112" s="815"/>
      <c r="EO112" s="815"/>
      <c r="EP112" s="815"/>
      <c r="EQ112" s="815"/>
      <c r="ER112" s="815"/>
      <c r="ES112" s="815"/>
      <c r="ET112" s="815"/>
      <c r="EU112" s="815"/>
      <c r="EV112" s="815"/>
    </row>
    <row r="113" spans="15:152" ht="13.5" customHeight="1">
      <c r="O113" s="359"/>
      <c r="P113" s="103"/>
      <c r="Q113" s="694" t="s">
        <v>3350</v>
      </c>
      <c r="R113" s="695" t="s">
        <v>2158</v>
      </c>
      <c r="S113" s="695" t="s">
        <v>194</v>
      </c>
      <c r="T113" s="244"/>
      <c r="U113" s="696">
        <v>23</v>
      </c>
      <c r="V113" s="697">
        <v>46.907</v>
      </c>
      <c r="W113" s="697">
        <v>28.417</v>
      </c>
      <c r="X113" s="698">
        <v>28.417</v>
      </c>
      <c r="AC113" s="629"/>
      <c r="AE113" s="704"/>
      <c r="AG113" s="341"/>
      <c r="AH113" s="341"/>
      <c r="AI113" s="103"/>
      <c r="AJ113" s="388"/>
      <c r="AN113" s="103"/>
      <c r="BC113" s="815"/>
      <c r="BD113" s="815"/>
      <c r="BE113" s="815"/>
      <c r="BF113" s="816"/>
      <c r="BG113" s="815"/>
      <c r="BH113" s="815"/>
      <c r="BI113" s="815"/>
      <c r="BJ113" s="814"/>
      <c r="BK113" s="814"/>
      <c r="BL113" s="814"/>
      <c r="BM113" s="814"/>
      <c r="BN113" s="814"/>
      <c r="BQ113" s="814"/>
      <c r="BR113" s="818"/>
      <c r="BS113" s="814"/>
      <c r="BT113" s="818"/>
      <c r="BV113" s="815"/>
      <c r="BW113" s="815"/>
      <c r="BX113" s="814"/>
      <c r="BY113" s="814"/>
      <c r="BZ113" s="814"/>
      <c r="CA113" s="818"/>
      <c r="CB113" s="814"/>
      <c r="CC113" s="814"/>
      <c r="CD113" s="814"/>
      <c r="CF113" s="815"/>
      <c r="CG113" s="815"/>
      <c r="CH113" s="818"/>
      <c r="CI113" s="818"/>
      <c r="CJ113" s="818"/>
      <c r="CK113" s="818"/>
      <c r="CL113" s="818"/>
      <c r="CM113" s="818"/>
      <c r="CN113" s="818"/>
      <c r="CP113" s="815"/>
      <c r="CQ113" s="815"/>
      <c r="CR113" s="815"/>
      <c r="CS113" s="815"/>
      <c r="CT113" s="815"/>
      <c r="CU113" s="815"/>
      <c r="CV113" s="815"/>
      <c r="CW113" s="815"/>
      <c r="CX113" s="815"/>
      <c r="CZ113" s="815"/>
      <c r="DA113" s="815"/>
      <c r="DB113" s="818"/>
      <c r="DC113" s="818"/>
      <c r="DD113" s="818"/>
      <c r="DE113" s="814"/>
      <c r="DF113" s="818"/>
      <c r="DG113" s="818"/>
      <c r="DH113" s="818"/>
      <c r="DJ113" s="815"/>
      <c r="DK113" s="815"/>
      <c r="DL113" s="815"/>
      <c r="DM113" s="815"/>
      <c r="DN113" s="815"/>
      <c r="DO113" s="815"/>
      <c r="DP113" s="815"/>
      <c r="DQ113" s="815"/>
      <c r="DR113" s="815"/>
      <c r="EE113" s="815"/>
      <c r="EF113" s="815"/>
      <c r="EG113" s="815"/>
      <c r="EH113" s="815"/>
      <c r="EI113" s="815"/>
      <c r="EJ113" s="815"/>
      <c r="EK113" s="815"/>
      <c r="EL113" s="815"/>
      <c r="EM113" s="815"/>
      <c r="EN113" s="815"/>
      <c r="EO113" s="815"/>
      <c r="EP113" s="815"/>
      <c r="EQ113" s="815"/>
      <c r="ER113" s="815"/>
      <c r="ES113" s="815"/>
      <c r="ET113" s="815"/>
      <c r="EU113" s="815"/>
      <c r="EV113" s="815"/>
    </row>
    <row r="114" spans="15:152" ht="13.5" customHeight="1">
      <c r="O114" s="359"/>
      <c r="P114" s="103"/>
      <c r="Q114" s="694" t="s">
        <v>3351</v>
      </c>
      <c r="R114" s="695" t="s">
        <v>2159</v>
      </c>
      <c r="S114" s="695" t="s">
        <v>203</v>
      </c>
      <c r="T114" s="244"/>
      <c r="U114" s="696">
        <v>10</v>
      </c>
      <c r="V114" s="697">
        <v>28.517</v>
      </c>
      <c r="W114" s="697" t="s">
        <v>1653</v>
      </c>
      <c r="X114" s="698">
        <v>28.517</v>
      </c>
      <c r="AC114" s="629"/>
      <c r="AE114" s="704"/>
      <c r="AG114" s="341"/>
      <c r="AH114" s="341"/>
      <c r="AI114" s="103"/>
      <c r="AJ114" s="388"/>
      <c r="AN114" s="103"/>
      <c r="BC114" s="815"/>
      <c r="BD114" s="815"/>
      <c r="BE114" s="815"/>
      <c r="BF114" s="816"/>
      <c r="BG114" s="815"/>
      <c r="BH114" s="815"/>
      <c r="BI114" s="815"/>
      <c r="BJ114" s="814"/>
      <c r="BK114" s="814"/>
      <c r="BL114" s="814"/>
      <c r="BM114" s="814"/>
      <c r="BN114" s="814"/>
      <c r="BQ114" s="814"/>
      <c r="BR114" s="818"/>
      <c r="BS114" s="814"/>
      <c r="BT114" s="818"/>
      <c r="BV114" s="815"/>
      <c r="BW114" s="815"/>
      <c r="BX114" s="814"/>
      <c r="BY114" s="814"/>
      <c r="BZ114" s="814"/>
      <c r="CA114" s="818"/>
      <c r="CB114" s="814"/>
      <c r="CC114" s="814"/>
      <c r="CD114" s="814"/>
      <c r="CF114" s="815"/>
      <c r="CG114" s="815"/>
      <c r="CH114" s="818"/>
      <c r="CI114" s="818"/>
      <c r="CJ114" s="818"/>
      <c r="CK114" s="818"/>
      <c r="CL114" s="818"/>
      <c r="CM114" s="818"/>
      <c r="CN114" s="818"/>
      <c r="CP114" s="815"/>
      <c r="CQ114" s="815"/>
      <c r="CR114" s="815"/>
      <c r="CS114" s="815"/>
      <c r="CT114" s="815"/>
      <c r="CU114" s="815"/>
      <c r="CV114" s="815"/>
      <c r="CW114" s="815"/>
      <c r="CX114" s="815"/>
      <c r="CZ114" s="815"/>
      <c r="DA114" s="815"/>
      <c r="DB114" s="818"/>
      <c r="DC114" s="818"/>
      <c r="DD114" s="818"/>
      <c r="DE114" s="814"/>
      <c r="DF114" s="818"/>
      <c r="DG114" s="818"/>
      <c r="DH114" s="818"/>
      <c r="DJ114" s="815"/>
      <c r="DK114" s="815"/>
      <c r="DL114" s="815"/>
      <c r="DM114" s="815"/>
      <c r="DN114" s="815"/>
      <c r="DO114" s="815"/>
      <c r="DP114" s="815"/>
      <c r="DQ114" s="815"/>
      <c r="DR114" s="815"/>
      <c r="EE114" s="815"/>
      <c r="EF114" s="815"/>
      <c r="EG114" s="815"/>
      <c r="EH114" s="815"/>
      <c r="EI114" s="815"/>
      <c r="EJ114" s="815"/>
      <c r="EK114" s="815"/>
      <c r="EL114" s="815"/>
      <c r="EM114" s="815"/>
      <c r="EN114" s="815"/>
      <c r="EO114" s="815"/>
      <c r="EP114" s="815"/>
      <c r="EQ114" s="815"/>
      <c r="ER114" s="815"/>
      <c r="ES114" s="815"/>
      <c r="ET114" s="815"/>
      <c r="EU114" s="815"/>
      <c r="EV114" s="815"/>
    </row>
    <row r="115" spans="15:152" ht="13.5" customHeight="1">
      <c r="O115" s="359"/>
      <c r="P115" s="103"/>
      <c r="Q115" s="694" t="s">
        <v>3352</v>
      </c>
      <c r="R115" s="695" t="s">
        <v>2113</v>
      </c>
      <c r="S115" s="695" t="s">
        <v>232</v>
      </c>
      <c r="T115" s="244"/>
      <c r="U115" s="696">
        <v>45</v>
      </c>
      <c r="V115" s="697">
        <v>30.554</v>
      </c>
      <c r="W115" s="697">
        <v>28.614</v>
      </c>
      <c r="X115" s="698">
        <v>28.614</v>
      </c>
      <c r="AC115" s="629"/>
      <c r="AE115" s="704"/>
      <c r="AG115" s="341"/>
      <c r="AH115" s="341"/>
      <c r="AI115" s="103"/>
      <c r="AJ115" s="388"/>
      <c r="AN115" s="103"/>
      <c r="BC115" s="815"/>
      <c r="BD115" s="815"/>
      <c r="BE115" s="815"/>
      <c r="BF115" s="816"/>
      <c r="BG115" s="815"/>
      <c r="BH115" s="815"/>
      <c r="BI115" s="815"/>
      <c r="BJ115" s="814"/>
      <c r="BK115" s="814"/>
      <c r="BL115" s="814"/>
      <c r="BM115" s="814"/>
      <c r="BN115" s="814"/>
      <c r="BQ115" s="814"/>
      <c r="BR115" s="818"/>
      <c r="BS115" s="814"/>
      <c r="BT115" s="818"/>
      <c r="BV115" s="815"/>
      <c r="BW115" s="815"/>
      <c r="BX115" s="814"/>
      <c r="BY115" s="814"/>
      <c r="BZ115" s="814"/>
      <c r="CA115" s="818"/>
      <c r="CB115" s="814"/>
      <c r="CC115" s="814"/>
      <c r="CD115" s="814"/>
      <c r="CF115" s="815"/>
      <c r="CG115" s="815"/>
      <c r="CH115" s="818"/>
      <c r="CI115" s="818"/>
      <c r="CJ115" s="818"/>
      <c r="CK115" s="818"/>
      <c r="CL115" s="818"/>
      <c r="CM115" s="818"/>
      <c r="CN115" s="818"/>
      <c r="CP115" s="815"/>
      <c r="CQ115" s="815"/>
      <c r="CR115" s="815"/>
      <c r="CS115" s="815"/>
      <c r="CT115" s="815"/>
      <c r="CU115" s="815"/>
      <c r="CV115" s="815"/>
      <c r="CW115" s="815"/>
      <c r="CX115" s="815"/>
      <c r="CZ115" s="815"/>
      <c r="DA115" s="815"/>
      <c r="DB115" s="818"/>
      <c r="DC115" s="818"/>
      <c r="DD115" s="818"/>
      <c r="DE115" s="814"/>
      <c r="DF115" s="818"/>
      <c r="DG115" s="818"/>
      <c r="DH115" s="818"/>
      <c r="DJ115" s="815"/>
      <c r="DK115" s="815"/>
      <c r="DL115" s="815"/>
      <c r="DM115" s="815"/>
      <c r="DN115" s="815"/>
      <c r="DO115" s="815"/>
      <c r="DP115" s="815"/>
      <c r="DQ115" s="815"/>
      <c r="DR115" s="815"/>
      <c r="EE115" s="815"/>
      <c r="EF115" s="815"/>
      <c r="EG115" s="815"/>
      <c r="EH115" s="815"/>
      <c r="EI115" s="815"/>
      <c r="EJ115" s="815"/>
      <c r="EK115" s="815"/>
      <c r="EL115" s="815"/>
      <c r="EM115" s="815"/>
      <c r="EN115" s="815"/>
      <c r="EO115" s="815"/>
      <c r="EP115" s="815"/>
      <c r="EQ115" s="815"/>
      <c r="ER115" s="815"/>
      <c r="ES115" s="815"/>
      <c r="ET115" s="815"/>
      <c r="EU115" s="815"/>
      <c r="EV115" s="815"/>
    </row>
    <row r="116" spans="15:152" ht="13.5" customHeight="1">
      <c r="O116" s="359"/>
      <c r="P116" s="103"/>
      <c r="Q116" s="694" t="s">
        <v>3353</v>
      </c>
      <c r="R116" s="695" t="s">
        <v>2114</v>
      </c>
      <c r="S116" s="695" t="s">
        <v>224</v>
      </c>
      <c r="T116" s="244"/>
      <c r="U116" s="696">
        <v>44</v>
      </c>
      <c r="V116" s="697">
        <v>28.876</v>
      </c>
      <c r="W116" s="697" t="s">
        <v>1653</v>
      </c>
      <c r="X116" s="698">
        <v>28.876</v>
      </c>
      <c r="AC116" s="629"/>
      <c r="AE116" s="704"/>
      <c r="AG116" s="341"/>
      <c r="AH116" s="341"/>
      <c r="AI116" s="103"/>
      <c r="AJ116" s="388"/>
      <c r="AN116" s="103"/>
      <c r="BC116" s="815"/>
      <c r="BD116" s="815"/>
      <c r="BE116" s="815"/>
      <c r="BF116" s="816"/>
      <c r="BG116" s="815"/>
      <c r="BH116" s="815"/>
      <c r="BI116" s="815"/>
      <c r="BJ116" s="814"/>
      <c r="BK116" s="814"/>
      <c r="BL116" s="814"/>
      <c r="BM116" s="814"/>
      <c r="BN116" s="814"/>
      <c r="BQ116" s="814"/>
      <c r="BR116" s="818"/>
      <c r="BS116" s="814"/>
      <c r="BT116" s="818"/>
      <c r="BV116" s="815"/>
      <c r="BW116" s="815"/>
      <c r="BX116" s="814"/>
      <c r="BY116" s="814"/>
      <c r="BZ116" s="814"/>
      <c r="CA116" s="818"/>
      <c r="CB116" s="814"/>
      <c r="CC116" s="814"/>
      <c r="CD116" s="814"/>
      <c r="CF116" s="815"/>
      <c r="CG116" s="815"/>
      <c r="CH116" s="818"/>
      <c r="CI116" s="818"/>
      <c r="CJ116" s="818"/>
      <c r="CK116" s="818"/>
      <c r="CL116" s="818"/>
      <c r="CM116" s="818"/>
      <c r="CN116" s="818"/>
      <c r="CP116" s="815"/>
      <c r="CQ116" s="815"/>
      <c r="CR116" s="815"/>
      <c r="CS116" s="815"/>
      <c r="CT116" s="815"/>
      <c r="CU116" s="815"/>
      <c r="CV116" s="815"/>
      <c r="CW116" s="815"/>
      <c r="CX116" s="815"/>
      <c r="CZ116" s="815"/>
      <c r="DA116" s="815"/>
      <c r="DB116" s="818"/>
      <c r="DC116" s="818"/>
      <c r="DD116" s="818"/>
      <c r="DE116" s="814"/>
      <c r="DF116" s="818"/>
      <c r="DG116" s="818"/>
      <c r="DH116" s="818"/>
      <c r="DJ116" s="815"/>
      <c r="DK116" s="815"/>
      <c r="DL116" s="815"/>
      <c r="DM116" s="815"/>
      <c r="DN116" s="815"/>
      <c r="DO116" s="815"/>
      <c r="DP116" s="815"/>
      <c r="DQ116" s="815"/>
      <c r="DR116" s="815"/>
      <c r="EE116" s="815"/>
      <c r="EF116" s="815"/>
      <c r="EG116" s="815"/>
      <c r="EH116" s="815"/>
      <c r="EI116" s="815"/>
      <c r="EJ116" s="815"/>
      <c r="EK116" s="815"/>
      <c r="EL116" s="815"/>
      <c r="EM116" s="815"/>
      <c r="EN116" s="815"/>
      <c r="EO116" s="815"/>
      <c r="EP116" s="815"/>
      <c r="EQ116" s="815"/>
      <c r="ER116" s="815"/>
      <c r="ES116" s="815"/>
      <c r="ET116" s="815"/>
      <c r="EU116" s="815"/>
      <c r="EV116" s="815"/>
    </row>
    <row r="117" spans="15:152" ht="13.5" customHeight="1">
      <c r="O117" s="359"/>
      <c r="P117" s="103"/>
      <c r="Q117" s="694" t="s">
        <v>3354</v>
      </c>
      <c r="R117" s="695" t="s">
        <v>2160</v>
      </c>
      <c r="S117" s="695" t="s">
        <v>203</v>
      </c>
      <c r="T117" s="244"/>
      <c r="U117" s="696">
        <v>46</v>
      </c>
      <c r="V117" s="697">
        <v>29.629</v>
      </c>
      <c r="W117" s="697" t="s">
        <v>1653</v>
      </c>
      <c r="X117" s="698">
        <v>29.629</v>
      </c>
      <c r="AC117" s="629"/>
      <c r="AE117" s="704"/>
      <c r="AG117" s="341"/>
      <c r="AH117" s="341"/>
      <c r="AI117" s="103"/>
      <c r="AJ117" s="388"/>
      <c r="AN117" s="103"/>
      <c r="BC117" s="815"/>
      <c r="BD117" s="815"/>
      <c r="BE117" s="815"/>
      <c r="BF117" s="816"/>
      <c r="BG117" s="815"/>
      <c r="BH117" s="815"/>
      <c r="BI117" s="815"/>
      <c r="BJ117" s="814"/>
      <c r="BK117" s="814"/>
      <c r="BL117" s="814"/>
      <c r="BM117" s="814"/>
      <c r="BN117" s="814"/>
      <c r="BQ117" s="814"/>
      <c r="BR117" s="818"/>
      <c r="BS117" s="814"/>
      <c r="BT117" s="818"/>
      <c r="BV117" s="815"/>
      <c r="BW117" s="815"/>
      <c r="BX117" s="814"/>
      <c r="BY117" s="814"/>
      <c r="BZ117" s="814"/>
      <c r="CA117" s="818"/>
      <c r="CB117" s="814"/>
      <c r="CC117" s="814"/>
      <c r="CD117" s="814"/>
      <c r="CF117" s="815"/>
      <c r="CG117" s="815"/>
      <c r="CH117" s="818"/>
      <c r="CI117" s="818"/>
      <c r="CJ117" s="818"/>
      <c r="CK117" s="818"/>
      <c r="CL117" s="818"/>
      <c r="CM117" s="818"/>
      <c r="CN117" s="818"/>
      <c r="CP117" s="815"/>
      <c r="CQ117" s="815"/>
      <c r="CR117" s="815"/>
      <c r="CS117" s="815"/>
      <c r="CT117" s="815"/>
      <c r="CU117" s="815"/>
      <c r="CV117" s="815"/>
      <c r="CW117" s="815"/>
      <c r="CX117" s="815"/>
      <c r="CZ117" s="815"/>
      <c r="DA117" s="815"/>
      <c r="DB117" s="818"/>
      <c r="DC117" s="818"/>
      <c r="DD117" s="818"/>
      <c r="DE117" s="814"/>
      <c r="DF117" s="818"/>
      <c r="DG117" s="818"/>
      <c r="DH117" s="818"/>
      <c r="DJ117" s="815"/>
      <c r="DK117" s="815"/>
      <c r="DL117" s="815"/>
      <c r="DM117" s="815"/>
      <c r="DN117" s="815"/>
      <c r="DO117" s="815"/>
      <c r="DP117" s="815"/>
      <c r="DQ117" s="815"/>
      <c r="DR117" s="815"/>
      <c r="EE117" s="815"/>
      <c r="EF117" s="815"/>
      <c r="EG117" s="815"/>
      <c r="EH117" s="815"/>
      <c r="EI117" s="815"/>
      <c r="EJ117" s="815"/>
      <c r="EK117" s="815"/>
      <c r="EL117" s="815"/>
      <c r="EM117" s="815"/>
      <c r="EN117" s="815"/>
      <c r="EO117" s="815"/>
      <c r="EP117" s="815"/>
      <c r="EQ117" s="815"/>
      <c r="ER117" s="815"/>
      <c r="ES117" s="815"/>
      <c r="ET117" s="815"/>
      <c r="EU117" s="815"/>
      <c r="EV117" s="815"/>
    </row>
    <row r="118" spans="15:152" ht="13.5" customHeight="1">
      <c r="O118" s="359"/>
      <c r="P118" s="103"/>
      <c r="Q118" s="694" t="s">
        <v>3355</v>
      </c>
      <c r="R118" s="695" t="s">
        <v>2161</v>
      </c>
      <c r="S118" s="695" t="s">
        <v>203</v>
      </c>
      <c r="T118" s="244"/>
      <c r="U118" s="696">
        <v>4</v>
      </c>
      <c r="V118" s="697">
        <v>30.495</v>
      </c>
      <c r="W118" s="697" t="s">
        <v>1653</v>
      </c>
      <c r="X118" s="698">
        <v>30.495</v>
      </c>
      <c r="AC118" s="629"/>
      <c r="AE118" s="704"/>
      <c r="AG118" s="341"/>
      <c r="AH118" s="341"/>
      <c r="AI118" s="103"/>
      <c r="AJ118" s="388"/>
      <c r="AN118" s="103"/>
      <c r="BC118" s="815"/>
      <c r="BD118" s="815"/>
      <c r="BE118" s="815"/>
      <c r="BF118" s="816"/>
      <c r="BG118" s="815"/>
      <c r="BH118" s="815"/>
      <c r="BI118" s="815"/>
      <c r="BJ118" s="814"/>
      <c r="BK118" s="814"/>
      <c r="BL118" s="814"/>
      <c r="BM118" s="814"/>
      <c r="BN118" s="814"/>
      <c r="BQ118" s="814"/>
      <c r="BR118" s="818"/>
      <c r="BS118" s="814"/>
      <c r="BT118" s="818"/>
      <c r="BV118" s="815"/>
      <c r="BW118" s="815"/>
      <c r="BX118" s="814"/>
      <c r="BY118" s="814"/>
      <c r="BZ118" s="814"/>
      <c r="CA118" s="818"/>
      <c r="CB118" s="814"/>
      <c r="CC118" s="814"/>
      <c r="CD118" s="814"/>
      <c r="CF118" s="815"/>
      <c r="CG118" s="815"/>
      <c r="CH118" s="818"/>
      <c r="CI118" s="818"/>
      <c r="CJ118" s="818"/>
      <c r="CK118" s="818"/>
      <c r="CL118" s="818"/>
      <c r="CM118" s="818"/>
      <c r="CN118" s="818"/>
      <c r="CP118" s="815"/>
      <c r="CQ118" s="815"/>
      <c r="CR118" s="815"/>
      <c r="CS118" s="815"/>
      <c r="CT118" s="815"/>
      <c r="CU118" s="815"/>
      <c r="CV118" s="815"/>
      <c r="CW118" s="815"/>
      <c r="CX118" s="815"/>
      <c r="CZ118" s="815"/>
      <c r="DA118" s="815"/>
      <c r="DB118" s="818"/>
      <c r="DC118" s="818"/>
      <c r="DD118" s="818"/>
      <c r="DE118" s="814"/>
      <c r="DF118" s="818"/>
      <c r="DG118" s="818"/>
      <c r="DH118" s="818"/>
      <c r="DJ118" s="815"/>
      <c r="DK118" s="815"/>
      <c r="DL118" s="815"/>
      <c r="DM118" s="815"/>
      <c r="DN118" s="815"/>
      <c r="DO118" s="815"/>
      <c r="DP118" s="815"/>
      <c r="DQ118" s="815"/>
      <c r="DR118" s="815"/>
      <c r="EE118" s="815"/>
      <c r="EF118" s="815"/>
      <c r="EG118" s="815"/>
      <c r="EH118" s="815"/>
      <c r="EI118" s="815"/>
      <c r="EJ118" s="815"/>
      <c r="EK118" s="815"/>
      <c r="EL118" s="815"/>
      <c r="EM118" s="815"/>
      <c r="EN118" s="815"/>
      <c r="EO118" s="815"/>
      <c r="EP118" s="815"/>
      <c r="EQ118" s="815"/>
      <c r="ER118" s="815"/>
      <c r="ES118" s="815"/>
      <c r="ET118" s="815"/>
      <c r="EU118" s="815"/>
      <c r="EV118" s="815"/>
    </row>
    <row r="119" spans="15:152" ht="13.5" customHeight="1">
      <c r="O119" s="359"/>
      <c r="P119" s="103"/>
      <c r="Q119" s="694" t="s">
        <v>3356</v>
      </c>
      <c r="R119" s="695" t="s">
        <v>2162</v>
      </c>
      <c r="S119" s="695" t="s">
        <v>194</v>
      </c>
      <c r="T119" s="244"/>
      <c r="U119" s="696">
        <v>35</v>
      </c>
      <c r="V119" s="697">
        <v>52.838</v>
      </c>
      <c r="W119" s="697">
        <v>31.514</v>
      </c>
      <c r="X119" s="698">
        <v>31.514</v>
      </c>
      <c r="AC119" s="341"/>
      <c r="AE119" s="704"/>
      <c r="AF119" s="341"/>
      <c r="AG119" s="333"/>
      <c r="AH119" s="333"/>
      <c r="AI119" s="333"/>
      <c r="AJ119" s="388"/>
      <c r="AN119" s="103"/>
      <c r="BC119" s="815"/>
      <c r="BD119" s="815"/>
      <c r="BE119" s="815"/>
      <c r="BF119" s="816"/>
      <c r="BG119" s="815"/>
      <c r="BH119" s="815"/>
      <c r="BI119" s="815"/>
      <c r="BJ119" s="814"/>
      <c r="BK119" s="814"/>
      <c r="BL119" s="814"/>
      <c r="BM119" s="814"/>
      <c r="BN119" s="814"/>
      <c r="BQ119" s="814"/>
      <c r="BR119" s="818"/>
      <c r="BS119" s="814"/>
      <c r="BT119" s="818"/>
      <c r="BV119" s="815"/>
      <c r="BW119" s="815"/>
      <c r="BX119" s="814"/>
      <c r="BY119" s="814"/>
      <c r="BZ119" s="814"/>
      <c r="CA119" s="818"/>
      <c r="CB119" s="814"/>
      <c r="CC119" s="814"/>
      <c r="CD119" s="814"/>
      <c r="CF119" s="815"/>
      <c r="CG119" s="815"/>
      <c r="CH119" s="818"/>
      <c r="CI119" s="818"/>
      <c r="CJ119" s="818"/>
      <c r="CK119" s="818"/>
      <c r="CL119" s="818"/>
      <c r="CM119" s="818"/>
      <c r="CN119" s="818"/>
      <c r="CP119" s="815"/>
      <c r="CQ119" s="815"/>
      <c r="CR119" s="815"/>
      <c r="CS119" s="815"/>
      <c r="CT119" s="815"/>
      <c r="CU119" s="815"/>
      <c r="CV119" s="815"/>
      <c r="CW119" s="815"/>
      <c r="CX119" s="815"/>
      <c r="CZ119" s="815"/>
      <c r="DA119" s="815"/>
      <c r="DB119" s="818"/>
      <c r="DC119" s="818"/>
      <c r="DD119" s="818"/>
      <c r="DE119" s="814"/>
      <c r="DF119" s="818"/>
      <c r="DG119" s="818"/>
      <c r="DH119" s="818"/>
      <c r="DJ119" s="815"/>
      <c r="DK119" s="815"/>
      <c r="DL119" s="815"/>
      <c r="DM119" s="815"/>
      <c r="DN119" s="815"/>
      <c r="DO119" s="815"/>
      <c r="DP119" s="815"/>
      <c r="DQ119" s="815"/>
      <c r="DR119" s="815"/>
      <c r="EE119" s="815"/>
      <c r="EF119" s="815"/>
      <c r="EG119" s="815"/>
      <c r="EH119" s="815"/>
      <c r="EI119" s="815"/>
      <c r="EJ119" s="815"/>
      <c r="EK119" s="815"/>
      <c r="EL119" s="815"/>
      <c r="EM119" s="815"/>
      <c r="EN119" s="815"/>
      <c r="EO119" s="815"/>
      <c r="EP119" s="815"/>
      <c r="EQ119" s="815"/>
      <c r="ER119" s="815"/>
      <c r="ES119" s="815"/>
      <c r="ET119" s="815"/>
      <c r="EU119" s="815"/>
      <c r="EV119" s="815"/>
    </row>
    <row r="120" spans="15:152" ht="13.5" customHeight="1">
      <c r="O120" s="359"/>
      <c r="P120" s="103"/>
      <c r="Q120" s="694" t="s">
        <v>3357</v>
      </c>
      <c r="R120" s="695" t="s">
        <v>2163</v>
      </c>
      <c r="S120" s="695" t="s">
        <v>203</v>
      </c>
      <c r="T120" s="244"/>
      <c r="U120" s="696">
        <v>28</v>
      </c>
      <c r="V120" s="697">
        <v>32.059</v>
      </c>
      <c r="W120" s="697" t="s">
        <v>1653</v>
      </c>
      <c r="X120" s="698">
        <v>32.059</v>
      </c>
      <c r="AC120" s="629"/>
      <c r="AE120" s="704"/>
      <c r="AG120" s="341"/>
      <c r="AH120" s="341"/>
      <c r="AI120" s="103"/>
      <c r="AJ120" s="388"/>
      <c r="AN120" s="103"/>
      <c r="BC120" s="815"/>
      <c r="BD120" s="815"/>
      <c r="BE120" s="815"/>
      <c r="BF120" s="816"/>
      <c r="BG120" s="815"/>
      <c r="BH120" s="815"/>
      <c r="BI120" s="815"/>
      <c r="BJ120" s="814"/>
      <c r="BK120" s="814"/>
      <c r="BL120" s="814"/>
      <c r="BM120" s="814"/>
      <c r="BN120" s="814"/>
      <c r="BQ120" s="814"/>
      <c r="BR120" s="818"/>
      <c r="BS120" s="814"/>
      <c r="BT120" s="818"/>
      <c r="BV120" s="815"/>
      <c r="BW120" s="815"/>
      <c r="BX120" s="814"/>
      <c r="BY120" s="814"/>
      <c r="BZ120" s="814"/>
      <c r="CA120" s="818"/>
      <c r="CB120" s="814"/>
      <c r="CC120" s="814"/>
      <c r="CD120" s="814"/>
      <c r="CF120" s="815"/>
      <c r="CG120" s="815"/>
      <c r="CH120" s="818"/>
      <c r="CI120" s="818"/>
      <c r="CJ120" s="818"/>
      <c r="CK120" s="818"/>
      <c r="CL120" s="818"/>
      <c r="CM120" s="818"/>
      <c r="CN120" s="818"/>
      <c r="CP120" s="815"/>
      <c r="CQ120" s="815"/>
      <c r="CR120" s="815"/>
      <c r="CS120" s="815"/>
      <c r="CT120" s="815"/>
      <c r="CU120" s="815"/>
      <c r="CV120" s="815"/>
      <c r="CW120" s="815"/>
      <c r="CX120" s="815"/>
      <c r="CZ120" s="815"/>
      <c r="DA120" s="815"/>
      <c r="DB120" s="818"/>
      <c r="DC120" s="818"/>
      <c r="DD120" s="818"/>
      <c r="DE120" s="814"/>
      <c r="DF120" s="818"/>
      <c r="DG120" s="818"/>
      <c r="DH120" s="818"/>
      <c r="DJ120" s="815"/>
      <c r="DK120" s="815"/>
      <c r="DL120" s="815"/>
      <c r="DM120" s="815"/>
      <c r="DN120" s="815"/>
      <c r="DO120" s="815"/>
      <c r="DP120" s="815"/>
      <c r="DQ120" s="815"/>
      <c r="DR120" s="815"/>
      <c r="EE120" s="815"/>
      <c r="EF120" s="815"/>
      <c r="EG120" s="815"/>
      <c r="EH120" s="815"/>
      <c r="EI120" s="815"/>
      <c r="EJ120" s="815"/>
      <c r="EK120" s="815"/>
      <c r="EL120" s="815"/>
      <c r="EM120" s="815"/>
      <c r="EN120" s="815"/>
      <c r="EO120" s="815"/>
      <c r="EP120" s="815"/>
      <c r="EQ120" s="815"/>
      <c r="ER120" s="815"/>
      <c r="ES120" s="815"/>
      <c r="ET120" s="815"/>
      <c r="EU120" s="815"/>
      <c r="EV120" s="815"/>
    </row>
    <row r="121" spans="15:152" ht="13.5" customHeight="1">
      <c r="O121" s="359"/>
      <c r="P121" s="103"/>
      <c r="Q121" s="694" t="s">
        <v>3358</v>
      </c>
      <c r="R121" s="695" t="s">
        <v>2164</v>
      </c>
      <c r="S121" s="695" t="s">
        <v>194</v>
      </c>
      <c r="T121" s="244"/>
      <c r="U121" s="696">
        <v>29</v>
      </c>
      <c r="V121" s="697">
        <v>37.72</v>
      </c>
      <c r="W121" s="697">
        <v>32.3</v>
      </c>
      <c r="X121" s="698">
        <v>32.3</v>
      </c>
      <c r="AC121" s="629"/>
      <c r="AE121" s="704"/>
      <c r="AG121" s="341"/>
      <c r="AH121" s="341"/>
      <c r="AI121" s="103"/>
      <c r="AJ121" s="388"/>
      <c r="AN121" s="103"/>
      <c r="BC121" s="815"/>
      <c r="BD121" s="815"/>
      <c r="BE121" s="815"/>
      <c r="BF121" s="816"/>
      <c r="BG121" s="815"/>
      <c r="BH121" s="815"/>
      <c r="BI121" s="815"/>
      <c r="BJ121" s="814"/>
      <c r="BK121" s="814"/>
      <c r="BL121" s="814"/>
      <c r="BM121" s="814"/>
      <c r="BN121" s="814"/>
      <c r="BQ121" s="814"/>
      <c r="BR121" s="818"/>
      <c r="BS121" s="814"/>
      <c r="BT121" s="818"/>
      <c r="BV121" s="815"/>
      <c r="BW121" s="815"/>
      <c r="BX121" s="814"/>
      <c r="BY121" s="814"/>
      <c r="BZ121" s="814"/>
      <c r="CA121" s="818"/>
      <c r="CB121" s="814"/>
      <c r="CC121" s="814"/>
      <c r="CD121" s="814"/>
      <c r="CF121" s="815"/>
      <c r="CG121" s="815"/>
      <c r="CH121" s="818"/>
      <c r="CI121" s="818"/>
      <c r="CJ121" s="818"/>
      <c r="CK121" s="818"/>
      <c r="CL121" s="818"/>
      <c r="CM121" s="818"/>
      <c r="CN121" s="818"/>
      <c r="CP121" s="815"/>
      <c r="CQ121" s="815"/>
      <c r="CR121" s="815"/>
      <c r="CS121" s="815"/>
      <c r="CT121" s="815"/>
      <c r="CU121" s="815"/>
      <c r="CV121" s="815"/>
      <c r="CW121" s="815"/>
      <c r="CX121" s="815"/>
      <c r="CZ121" s="815"/>
      <c r="DA121" s="815"/>
      <c r="DB121" s="818"/>
      <c r="DC121" s="818"/>
      <c r="DD121" s="818"/>
      <c r="DE121" s="814"/>
      <c r="DF121" s="818"/>
      <c r="DG121" s="818"/>
      <c r="DH121" s="818"/>
      <c r="DJ121" s="815"/>
      <c r="DK121" s="815"/>
      <c r="DL121" s="815"/>
      <c r="DM121" s="815"/>
      <c r="DN121" s="815"/>
      <c r="DO121" s="815"/>
      <c r="DP121" s="815"/>
      <c r="DQ121" s="815"/>
      <c r="DR121" s="815"/>
      <c r="EE121" s="815"/>
      <c r="EF121" s="815"/>
      <c r="EG121" s="815"/>
      <c r="EH121" s="815"/>
      <c r="EI121" s="815"/>
      <c r="EJ121" s="815"/>
      <c r="EK121" s="815"/>
      <c r="EL121" s="815"/>
      <c r="EM121" s="815"/>
      <c r="EN121" s="815"/>
      <c r="EO121" s="815"/>
      <c r="EP121" s="815"/>
      <c r="EQ121" s="815"/>
      <c r="ER121" s="815"/>
      <c r="ES121" s="815"/>
      <c r="ET121" s="815"/>
      <c r="EU121" s="815"/>
      <c r="EV121" s="815"/>
    </row>
    <row r="122" spans="15:152" ht="13.5" customHeight="1">
      <c r="O122" s="359"/>
      <c r="P122" s="103"/>
      <c r="Q122" s="694" t="s">
        <v>3359</v>
      </c>
      <c r="R122" s="695" t="s">
        <v>2165</v>
      </c>
      <c r="S122" s="695" t="s">
        <v>232</v>
      </c>
      <c r="T122" s="244"/>
      <c r="U122" s="696">
        <v>33</v>
      </c>
      <c r="V122" s="697">
        <v>33.439</v>
      </c>
      <c r="W122" s="697" t="s">
        <v>1653</v>
      </c>
      <c r="X122" s="698">
        <v>33.439</v>
      </c>
      <c r="AB122" s="102"/>
      <c r="AC122" s="704"/>
      <c r="AE122" s="704"/>
      <c r="AF122" s="341"/>
      <c r="AH122" s="333"/>
      <c r="AI122" s="333"/>
      <c r="AJ122" s="344"/>
      <c r="AN122" s="103"/>
      <c r="BC122" s="815"/>
      <c r="BD122" s="815"/>
      <c r="BE122" s="815"/>
      <c r="BF122" s="816"/>
      <c r="BG122" s="815"/>
      <c r="BH122" s="815"/>
      <c r="BI122" s="815"/>
      <c r="BJ122" s="814"/>
      <c r="BK122" s="814"/>
      <c r="BL122" s="814"/>
      <c r="BM122" s="814"/>
      <c r="BN122" s="814"/>
      <c r="BQ122" s="814"/>
      <c r="BR122" s="818"/>
      <c r="BS122" s="814"/>
      <c r="BT122" s="818"/>
      <c r="BV122" s="815"/>
      <c r="BW122" s="815"/>
      <c r="BX122" s="814"/>
      <c r="BY122" s="814"/>
      <c r="BZ122" s="814"/>
      <c r="CA122" s="818"/>
      <c r="CB122" s="814"/>
      <c r="CC122" s="814"/>
      <c r="CD122" s="814"/>
      <c r="CF122" s="815"/>
      <c r="CG122" s="815"/>
      <c r="CH122" s="818"/>
      <c r="CI122" s="818"/>
      <c r="CJ122" s="818"/>
      <c r="CK122" s="818"/>
      <c r="CL122" s="818"/>
      <c r="CM122" s="818"/>
      <c r="CN122" s="818"/>
      <c r="CP122" s="815"/>
      <c r="CQ122" s="815"/>
      <c r="CR122" s="815"/>
      <c r="CS122" s="815"/>
      <c r="CT122" s="815"/>
      <c r="CU122" s="815"/>
      <c r="CV122" s="815"/>
      <c r="CW122" s="815"/>
      <c r="CX122" s="815"/>
      <c r="CZ122" s="815"/>
      <c r="DA122" s="815"/>
      <c r="DB122" s="818"/>
      <c r="DC122" s="818"/>
      <c r="DD122" s="818"/>
      <c r="DE122" s="814"/>
      <c r="DF122" s="818"/>
      <c r="DG122" s="818"/>
      <c r="DH122" s="818"/>
      <c r="DJ122" s="815"/>
      <c r="DK122" s="815"/>
      <c r="DL122" s="815"/>
      <c r="DM122" s="815"/>
      <c r="DN122" s="815"/>
      <c r="DO122" s="815"/>
      <c r="DP122" s="815"/>
      <c r="DQ122" s="815"/>
      <c r="DR122" s="815"/>
      <c r="EE122" s="815"/>
      <c r="EF122" s="815"/>
      <c r="EG122" s="815"/>
      <c r="EH122" s="815"/>
      <c r="EI122" s="815"/>
      <c r="EJ122" s="815"/>
      <c r="EK122" s="815"/>
      <c r="EL122" s="815"/>
      <c r="EM122" s="815"/>
      <c r="EN122" s="815"/>
      <c r="EO122" s="815"/>
      <c r="EP122" s="815"/>
      <c r="EQ122" s="815"/>
      <c r="ER122" s="815"/>
      <c r="ES122" s="815"/>
      <c r="ET122" s="815"/>
      <c r="EU122" s="815"/>
      <c r="EV122" s="815"/>
    </row>
    <row r="123" spans="15:152" ht="13.5" customHeight="1">
      <c r="O123" s="359"/>
      <c r="P123" s="103"/>
      <c r="Q123" s="694" t="s">
        <v>3360</v>
      </c>
      <c r="R123" s="695" t="s">
        <v>2166</v>
      </c>
      <c r="S123" s="695" t="s">
        <v>203</v>
      </c>
      <c r="T123" s="244"/>
      <c r="U123" s="696">
        <v>34</v>
      </c>
      <c r="V123" s="697">
        <v>33.492</v>
      </c>
      <c r="W123" s="697" t="s">
        <v>1653</v>
      </c>
      <c r="X123" s="698">
        <v>33.492</v>
      </c>
      <c r="AB123" s="102"/>
      <c r="AC123" s="704"/>
      <c r="AE123" s="704"/>
      <c r="AF123" s="341"/>
      <c r="AH123" s="333"/>
      <c r="AI123" s="333"/>
      <c r="AJ123" s="344"/>
      <c r="AN123" s="103"/>
      <c r="BC123" s="815"/>
      <c r="BD123" s="815"/>
      <c r="BE123" s="815"/>
      <c r="BF123" s="816"/>
      <c r="BG123" s="815"/>
      <c r="BH123" s="815"/>
      <c r="BI123" s="815"/>
      <c r="BJ123" s="814"/>
      <c r="BK123" s="814"/>
      <c r="BL123" s="814"/>
      <c r="BM123" s="814"/>
      <c r="BN123" s="814"/>
      <c r="BQ123" s="814"/>
      <c r="BR123" s="818"/>
      <c r="BS123" s="814"/>
      <c r="BT123" s="818"/>
      <c r="BV123" s="815"/>
      <c r="BW123" s="815"/>
      <c r="BX123" s="814"/>
      <c r="BY123" s="814"/>
      <c r="BZ123" s="814"/>
      <c r="CA123" s="818"/>
      <c r="CB123" s="814"/>
      <c r="CC123" s="814"/>
      <c r="CD123" s="814"/>
      <c r="CF123" s="815"/>
      <c r="CG123" s="815"/>
      <c r="CH123" s="818"/>
      <c r="CI123" s="818"/>
      <c r="CJ123" s="818"/>
      <c r="CK123" s="818"/>
      <c r="CL123" s="818"/>
      <c r="CM123" s="818"/>
      <c r="CN123" s="818"/>
      <c r="CP123" s="815"/>
      <c r="CQ123" s="815"/>
      <c r="CR123" s="815"/>
      <c r="CS123" s="815"/>
      <c r="CT123" s="815"/>
      <c r="CU123" s="815"/>
      <c r="CV123" s="815"/>
      <c r="CW123" s="815"/>
      <c r="CX123" s="815"/>
      <c r="CZ123" s="815"/>
      <c r="DA123" s="815"/>
      <c r="DB123" s="818"/>
      <c r="DC123" s="818"/>
      <c r="DD123" s="818"/>
      <c r="DE123" s="814"/>
      <c r="DF123" s="818"/>
      <c r="DG123" s="818"/>
      <c r="DH123" s="818"/>
      <c r="DJ123" s="815"/>
      <c r="DK123" s="815"/>
      <c r="DL123" s="815"/>
      <c r="DM123" s="815"/>
      <c r="DN123" s="815"/>
      <c r="DO123" s="815"/>
      <c r="DP123" s="815"/>
      <c r="DQ123" s="815"/>
      <c r="DR123" s="815"/>
      <c r="EE123" s="815"/>
      <c r="EF123" s="815"/>
      <c r="EG123" s="815"/>
      <c r="EH123" s="815"/>
      <c r="EI123" s="815"/>
      <c r="EJ123" s="815"/>
      <c r="EK123" s="815"/>
      <c r="EL123" s="815"/>
      <c r="EM123" s="815"/>
      <c r="EN123" s="815"/>
      <c r="EO123" s="815"/>
      <c r="EP123" s="815"/>
      <c r="EQ123" s="815"/>
      <c r="ER123" s="815"/>
      <c r="ES123" s="815"/>
      <c r="ET123" s="815"/>
      <c r="EU123" s="815"/>
      <c r="EV123" s="815"/>
    </row>
    <row r="124" spans="15:152" ht="13.5" customHeight="1">
      <c r="O124" s="359"/>
      <c r="P124" s="103"/>
      <c r="Q124" s="694" t="s">
        <v>3361</v>
      </c>
      <c r="R124" s="695" t="s">
        <v>2167</v>
      </c>
      <c r="S124" s="695" t="s">
        <v>203</v>
      </c>
      <c r="T124" s="244"/>
      <c r="U124" s="696">
        <v>22</v>
      </c>
      <c r="V124" s="697">
        <v>34.203</v>
      </c>
      <c r="W124" s="697" t="s">
        <v>1653</v>
      </c>
      <c r="X124" s="698">
        <v>34.203</v>
      </c>
      <c r="AB124" s="102"/>
      <c r="AC124" s="704"/>
      <c r="AE124" s="704"/>
      <c r="AF124" s="341"/>
      <c r="AH124" s="333"/>
      <c r="AI124" s="333"/>
      <c r="AJ124" s="344"/>
      <c r="AN124" s="103"/>
      <c r="BC124" s="815"/>
      <c r="BD124" s="815"/>
      <c r="BE124" s="815"/>
      <c r="BF124" s="816"/>
      <c r="BG124" s="815"/>
      <c r="BH124" s="815"/>
      <c r="BI124" s="815"/>
      <c r="BJ124" s="814"/>
      <c r="BK124" s="814"/>
      <c r="BL124" s="814"/>
      <c r="BM124" s="814"/>
      <c r="BN124" s="814"/>
      <c r="BQ124" s="814"/>
      <c r="BR124" s="818"/>
      <c r="BS124" s="814"/>
      <c r="BT124" s="818"/>
      <c r="BV124" s="815"/>
      <c r="BW124" s="815"/>
      <c r="BX124" s="814"/>
      <c r="BY124" s="814"/>
      <c r="BZ124" s="814"/>
      <c r="CA124" s="818"/>
      <c r="CB124" s="814"/>
      <c r="CC124" s="814"/>
      <c r="CD124" s="814"/>
      <c r="CF124" s="815"/>
      <c r="CG124" s="815"/>
      <c r="CH124" s="818"/>
      <c r="CI124" s="818"/>
      <c r="CJ124" s="818"/>
      <c r="CK124" s="818"/>
      <c r="CL124" s="818"/>
      <c r="CM124" s="818"/>
      <c r="CN124" s="818"/>
      <c r="CP124" s="815"/>
      <c r="CQ124" s="815"/>
      <c r="CR124" s="815"/>
      <c r="CS124" s="815"/>
      <c r="CT124" s="815"/>
      <c r="CU124" s="815"/>
      <c r="CV124" s="815"/>
      <c r="CW124" s="815"/>
      <c r="CX124" s="815"/>
      <c r="CZ124" s="815"/>
      <c r="DA124" s="815"/>
      <c r="DB124" s="818"/>
      <c r="DC124" s="818"/>
      <c r="DD124" s="818"/>
      <c r="DE124" s="814"/>
      <c r="DF124" s="818"/>
      <c r="DG124" s="818"/>
      <c r="DH124" s="818"/>
      <c r="DJ124" s="815"/>
      <c r="DK124" s="815"/>
      <c r="DL124" s="815"/>
      <c r="DM124" s="815"/>
      <c r="DN124" s="815"/>
      <c r="DO124" s="815"/>
      <c r="DP124" s="815"/>
      <c r="DQ124" s="815"/>
      <c r="DR124" s="815"/>
      <c r="EE124" s="815"/>
      <c r="EF124" s="815"/>
      <c r="EG124" s="815"/>
      <c r="EH124" s="815"/>
      <c r="EI124" s="815"/>
      <c r="EJ124" s="815"/>
      <c r="EK124" s="815"/>
      <c r="EL124" s="815"/>
      <c r="EM124" s="815"/>
      <c r="EN124" s="815"/>
      <c r="EO124" s="815"/>
      <c r="EP124" s="815"/>
      <c r="EQ124" s="815"/>
      <c r="ER124" s="815"/>
      <c r="ES124" s="815"/>
      <c r="ET124" s="815"/>
      <c r="EU124" s="815"/>
      <c r="EV124" s="815"/>
    </row>
    <row r="125" spans="15:152" ht="13.5" customHeight="1" thickBot="1">
      <c r="O125" s="359"/>
      <c r="P125" s="103"/>
      <c r="Q125" s="705" t="s">
        <v>3362</v>
      </c>
      <c r="R125" s="706" t="s">
        <v>2168</v>
      </c>
      <c r="S125" s="706" t="s">
        <v>194</v>
      </c>
      <c r="T125" s="261"/>
      <c r="U125" s="707">
        <v>17</v>
      </c>
      <c r="V125" s="708">
        <v>41.643</v>
      </c>
      <c r="W125" s="708" t="s">
        <v>1653</v>
      </c>
      <c r="X125" s="709">
        <v>41.643</v>
      </c>
      <c r="AB125" s="102"/>
      <c r="AC125" s="704"/>
      <c r="AE125" s="704"/>
      <c r="AF125" s="341"/>
      <c r="AH125" s="333"/>
      <c r="AI125" s="333"/>
      <c r="AJ125" s="344"/>
      <c r="AN125" s="103"/>
      <c r="BC125" s="815"/>
      <c r="BD125" s="815"/>
      <c r="BE125" s="815"/>
      <c r="BF125" s="816"/>
      <c r="BG125" s="815"/>
      <c r="BH125" s="815"/>
      <c r="BI125" s="815"/>
      <c r="BJ125" s="814"/>
      <c r="BK125" s="814"/>
      <c r="BL125" s="814"/>
      <c r="BM125" s="814"/>
      <c r="BN125" s="814"/>
      <c r="BQ125" s="814"/>
      <c r="BR125" s="818"/>
      <c r="BS125" s="814"/>
      <c r="BT125" s="818"/>
      <c r="BV125" s="815"/>
      <c r="BW125" s="815"/>
      <c r="BX125" s="814"/>
      <c r="BY125" s="814"/>
      <c r="BZ125" s="814"/>
      <c r="CA125" s="818"/>
      <c r="CB125" s="814"/>
      <c r="CC125" s="814"/>
      <c r="CD125" s="814"/>
      <c r="CF125" s="815"/>
      <c r="CG125" s="815"/>
      <c r="CH125" s="818"/>
      <c r="CI125" s="818"/>
      <c r="CJ125" s="818"/>
      <c r="CK125" s="818"/>
      <c r="CL125" s="818"/>
      <c r="CM125" s="818"/>
      <c r="CN125" s="818"/>
      <c r="CP125" s="815"/>
      <c r="CQ125" s="815"/>
      <c r="CR125" s="815"/>
      <c r="CS125" s="815"/>
      <c r="CT125" s="815"/>
      <c r="CU125" s="815"/>
      <c r="CV125" s="815"/>
      <c r="CW125" s="815"/>
      <c r="CX125" s="815"/>
      <c r="CZ125" s="815"/>
      <c r="DA125" s="815"/>
      <c r="DB125" s="818"/>
      <c r="DC125" s="818"/>
      <c r="DD125" s="818"/>
      <c r="DE125" s="814"/>
      <c r="DF125" s="818"/>
      <c r="DG125" s="818"/>
      <c r="DH125" s="818"/>
      <c r="DJ125" s="815"/>
      <c r="DK125" s="815"/>
      <c r="DL125" s="815"/>
      <c r="DM125" s="815"/>
      <c r="DN125" s="815"/>
      <c r="DO125" s="815"/>
      <c r="DP125" s="815"/>
      <c r="DQ125" s="815"/>
      <c r="DR125" s="815"/>
      <c r="EE125" s="815"/>
      <c r="EF125" s="815"/>
      <c r="EG125" s="815"/>
      <c r="EH125" s="815"/>
      <c r="EI125" s="815"/>
      <c r="EJ125" s="815"/>
      <c r="EK125" s="815"/>
      <c r="EL125" s="815"/>
      <c r="EM125" s="815"/>
      <c r="EN125" s="815"/>
      <c r="EO125" s="815"/>
      <c r="EP125" s="815"/>
      <c r="EQ125" s="815"/>
      <c r="ER125" s="815"/>
      <c r="ES125" s="815"/>
      <c r="ET125" s="815"/>
      <c r="EU125" s="815"/>
      <c r="EV125" s="815"/>
    </row>
    <row r="126" spans="17:152" ht="13.5" customHeight="1">
      <c r="Q126" s="333"/>
      <c r="R126" s="304"/>
      <c r="V126" s="102"/>
      <c r="X126" s="102"/>
      <c r="Y126" s="304"/>
      <c r="Z126" s="102"/>
      <c r="AC126" s="629"/>
      <c r="AE126" s="704"/>
      <c r="AG126" s="341"/>
      <c r="AH126" s="341"/>
      <c r="AI126" s="103"/>
      <c r="AJ126" s="388"/>
      <c r="AN126" s="103"/>
      <c r="BC126" s="815"/>
      <c r="BD126" s="815"/>
      <c r="BE126" s="815"/>
      <c r="BF126" s="816"/>
      <c r="BG126" s="815"/>
      <c r="BH126" s="815"/>
      <c r="BI126" s="815"/>
      <c r="BJ126" s="814"/>
      <c r="BK126" s="814"/>
      <c r="BL126" s="814"/>
      <c r="BM126" s="814"/>
      <c r="BN126" s="814"/>
      <c r="BQ126" s="814"/>
      <c r="BR126" s="818"/>
      <c r="BS126" s="814"/>
      <c r="BT126" s="818"/>
      <c r="BV126" s="815"/>
      <c r="BW126" s="815"/>
      <c r="BX126" s="814"/>
      <c r="BY126" s="814"/>
      <c r="BZ126" s="814"/>
      <c r="CA126" s="818"/>
      <c r="CB126" s="814"/>
      <c r="CC126" s="814"/>
      <c r="CD126" s="814"/>
      <c r="CF126" s="815"/>
      <c r="CG126" s="815"/>
      <c r="CH126" s="818"/>
      <c r="CI126" s="818"/>
      <c r="CJ126" s="818"/>
      <c r="CK126" s="818"/>
      <c r="CL126" s="818"/>
      <c r="CM126" s="818"/>
      <c r="CN126" s="818"/>
      <c r="CP126" s="815"/>
      <c r="CQ126" s="815"/>
      <c r="CR126" s="815"/>
      <c r="CS126" s="815"/>
      <c r="CT126" s="815"/>
      <c r="CU126" s="815"/>
      <c r="CV126" s="815"/>
      <c r="CW126" s="815"/>
      <c r="CX126" s="815"/>
      <c r="CZ126" s="815"/>
      <c r="DA126" s="815"/>
      <c r="DB126" s="818"/>
      <c r="DC126" s="818"/>
      <c r="DD126" s="818"/>
      <c r="DE126" s="814"/>
      <c r="DF126" s="818"/>
      <c r="DG126" s="818"/>
      <c r="DH126" s="818"/>
      <c r="DJ126" s="815"/>
      <c r="DK126" s="815"/>
      <c r="DL126" s="815"/>
      <c r="DM126" s="815"/>
      <c r="DN126" s="815"/>
      <c r="DO126" s="815"/>
      <c r="DP126" s="815"/>
      <c r="DQ126" s="815"/>
      <c r="DR126" s="815"/>
      <c r="EE126" s="815"/>
      <c r="EF126" s="815"/>
      <c r="EG126" s="815"/>
      <c r="EH126" s="815"/>
      <c r="EI126" s="815"/>
      <c r="EJ126" s="815"/>
      <c r="EK126" s="815"/>
      <c r="EL126" s="815"/>
      <c r="EM126" s="815"/>
      <c r="EN126" s="815"/>
      <c r="EO126" s="815"/>
      <c r="EP126" s="815"/>
      <c r="EQ126" s="815"/>
      <c r="ER126" s="815"/>
      <c r="ES126" s="815"/>
      <c r="ET126" s="815"/>
      <c r="EU126" s="815"/>
      <c r="EV126" s="815"/>
    </row>
    <row r="127" spans="17:152" ht="13.5" customHeight="1">
      <c r="Q127" s="333"/>
      <c r="R127" s="304"/>
      <c r="V127" s="102"/>
      <c r="X127" s="102"/>
      <c r="Y127" s="304"/>
      <c r="Z127" s="102"/>
      <c r="AC127" s="629"/>
      <c r="AE127" s="704"/>
      <c r="AG127" s="341"/>
      <c r="AH127" s="341"/>
      <c r="AI127" s="103"/>
      <c r="AJ127" s="388"/>
      <c r="AN127" s="103"/>
      <c r="BC127" s="815"/>
      <c r="BD127" s="815"/>
      <c r="BE127" s="815"/>
      <c r="BF127" s="816"/>
      <c r="BG127" s="815"/>
      <c r="BH127" s="815"/>
      <c r="BI127" s="815"/>
      <c r="BJ127" s="814"/>
      <c r="BK127" s="814"/>
      <c r="BL127" s="814"/>
      <c r="BM127" s="814"/>
      <c r="BN127" s="814"/>
      <c r="BQ127" s="814"/>
      <c r="BR127" s="818"/>
      <c r="BS127" s="814"/>
      <c r="BT127" s="818"/>
      <c r="BV127" s="815"/>
      <c r="BW127" s="815"/>
      <c r="BX127" s="814"/>
      <c r="BY127" s="814"/>
      <c r="BZ127" s="814"/>
      <c r="CA127" s="818"/>
      <c r="CB127" s="814"/>
      <c r="CC127" s="814"/>
      <c r="CD127" s="814"/>
      <c r="CF127" s="815"/>
      <c r="CG127" s="815"/>
      <c r="CH127" s="818"/>
      <c r="CI127" s="818"/>
      <c r="CJ127" s="818"/>
      <c r="CK127" s="818"/>
      <c r="CL127" s="818"/>
      <c r="CM127" s="818"/>
      <c r="CN127" s="818"/>
      <c r="CP127" s="815"/>
      <c r="CQ127" s="815"/>
      <c r="CR127" s="815"/>
      <c r="CS127" s="815"/>
      <c r="CT127" s="815"/>
      <c r="CU127" s="815"/>
      <c r="CV127" s="815"/>
      <c r="CW127" s="815"/>
      <c r="CX127" s="815"/>
      <c r="CZ127" s="815"/>
      <c r="DA127" s="815"/>
      <c r="DB127" s="818"/>
      <c r="DC127" s="818"/>
      <c r="DD127" s="818"/>
      <c r="DE127" s="814"/>
      <c r="DF127" s="818"/>
      <c r="DG127" s="818"/>
      <c r="DH127" s="818"/>
      <c r="DJ127" s="815"/>
      <c r="DK127" s="815"/>
      <c r="DL127" s="815"/>
      <c r="DM127" s="815"/>
      <c r="DN127" s="815"/>
      <c r="DO127" s="815"/>
      <c r="DP127" s="815"/>
      <c r="DQ127" s="815"/>
      <c r="DR127" s="815"/>
      <c r="EE127" s="815"/>
      <c r="EF127" s="815"/>
      <c r="EG127" s="815"/>
      <c r="EH127" s="815"/>
      <c r="EI127" s="815"/>
      <c r="EJ127" s="815"/>
      <c r="EK127" s="815"/>
      <c r="EL127" s="815"/>
      <c r="EM127" s="815"/>
      <c r="EN127" s="815"/>
      <c r="EO127" s="815"/>
      <c r="EP127" s="815"/>
      <c r="EQ127" s="815"/>
      <c r="ER127" s="815"/>
      <c r="ES127" s="815"/>
      <c r="ET127" s="815"/>
      <c r="EU127" s="815"/>
      <c r="EV127" s="815"/>
    </row>
    <row r="128" spans="17:152" ht="13.5" customHeight="1">
      <c r="Q128" s="333"/>
      <c r="R128" s="304"/>
      <c r="V128" s="102"/>
      <c r="X128" s="102"/>
      <c r="Y128" s="304"/>
      <c r="Z128" s="102"/>
      <c r="AC128" s="629"/>
      <c r="AE128" s="704"/>
      <c r="AG128" s="341"/>
      <c r="AH128" s="341"/>
      <c r="AI128" s="103"/>
      <c r="AJ128" s="388"/>
      <c r="AN128" s="103"/>
      <c r="BC128" s="815"/>
      <c r="BD128" s="815"/>
      <c r="BE128" s="815"/>
      <c r="BF128" s="816"/>
      <c r="BG128" s="815"/>
      <c r="BH128" s="815"/>
      <c r="BI128" s="815"/>
      <c r="BJ128" s="814"/>
      <c r="BK128" s="814"/>
      <c r="BL128" s="814"/>
      <c r="BM128" s="814"/>
      <c r="BN128" s="814"/>
      <c r="BQ128" s="814"/>
      <c r="BR128" s="818"/>
      <c r="BS128" s="814"/>
      <c r="BT128" s="818"/>
      <c r="BV128" s="815"/>
      <c r="BW128" s="815"/>
      <c r="BX128" s="814"/>
      <c r="BY128" s="814"/>
      <c r="BZ128" s="814"/>
      <c r="CA128" s="818"/>
      <c r="CB128" s="814"/>
      <c r="CC128" s="814"/>
      <c r="CD128" s="814"/>
      <c r="CF128" s="815"/>
      <c r="CG128" s="815"/>
      <c r="CH128" s="818"/>
      <c r="CI128" s="818"/>
      <c r="CJ128" s="818"/>
      <c r="CK128" s="818"/>
      <c r="CL128" s="818"/>
      <c r="CM128" s="818"/>
      <c r="CN128" s="818"/>
      <c r="CP128" s="815"/>
      <c r="CQ128" s="815"/>
      <c r="CR128" s="815"/>
      <c r="CS128" s="815"/>
      <c r="CT128" s="815"/>
      <c r="CU128" s="815"/>
      <c r="CV128" s="815"/>
      <c r="CW128" s="815"/>
      <c r="CX128" s="815"/>
      <c r="CZ128" s="815"/>
      <c r="DA128" s="815"/>
      <c r="DB128" s="818"/>
      <c r="DC128" s="818"/>
      <c r="DD128" s="818"/>
      <c r="DE128" s="814"/>
      <c r="DF128" s="818"/>
      <c r="DG128" s="818"/>
      <c r="DH128" s="818"/>
      <c r="DJ128" s="815"/>
      <c r="DK128" s="815"/>
      <c r="DL128" s="815"/>
      <c r="DM128" s="815"/>
      <c r="DN128" s="815"/>
      <c r="DO128" s="815"/>
      <c r="DP128" s="815"/>
      <c r="DQ128" s="815"/>
      <c r="DR128" s="815"/>
      <c r="EE128" s="815"/>
      <c r="EF128" s="815"/>
      <c r="EG128" s="815"/>
      <c r="EH128" s="815"/>
      <c r="EI128" s="815"/>
      <c r="EJ128" s="815"/>
      <c r="EK128" s="815"/>
      <c r="EL128" s="815"/>
      <c r="EM128" s="815"/>
      <c r="EN128" s="815"/>
      <c r="EO128" s="815"/>
      <c r="EP128" s="815"/>
      <c r="EQ128" s="815"/>
      <c r="ER128" s="815"/>
      <c r="ES128" s="815"/>
      <c r="ET128" s="815"/>
      <c r="EU128" s="815"/>
      <c r="EV128" s="815"/>
    </row>
    <row r="129" spans="17:40" ht="13.5" customHeight="1">
      <c r="Q129" s="333"/>
      <c r="R129" s="304"/>
      <c r="V129" s="102"/>
      <c r="X129" s="102"/>
      <c r="Y129" s="304"/>
      <c r="Z129" s="102"/>
      <c r="AC129" s="629"/>
      <c r="AE129" s="704"/>
      <c r="AG129" s="341"/>
      <c r="AH129" s="341"/>
      <c r="AI129" s="103"/>
      <c r="AJ129" s="388"/>
      <c r="AN129" s="103"/>
    </row>
    <row r="130" spans="17:40" ht="13.5" customHeight="1">
      <c r="Q130" s="333"/>
      <c r="R130" s="304"/>
      <c r="V130" s="102"/>
      <c r="X130" s="102"/>
      <c r="Y130" s="102"/>
      <c r="Z130" s="102"/>
      <c r="AA130" s="102"/>
      <c r="AC130" s="629"/>
      <c r="AE130" s="704"/>
      <c r="AG130" s="341"/>
      <c r="AH130" s="341"/>
      <c r="AI130" s="103"/>
      <c r="AJ130" s="388"/>
      <c r="AN130" s="103"/>
    </row>
    <row r="131" spans="17:40" ht="13.5" customHeight="1">
      <c r="Q131" s="333"/>
      <c r="R131" s="304"/>
      <c r="V131" s="102"/>
      <c r="X131" s="102"/>
      <c r="Y131" s="102"/>
      <c r="Z131" s="102"/>
      <c r="AA131" s="102"/>
      <c r="AC131" s="629"/>
      <c r="AE131" s="704"/>
      <c r="AG131" s="341"/>
      <c r="AH131" s="341"/>
      <c r="AI131" s="103"/>
      <c r="AJ131" s="388"/>
      <c r="AN131" s="103"/>
    </row>
    <row r="132" spans="17:40" ht="13.5" customHeight="1">
      <c r="Q132" s="333"/>
      <c r="R132" s="304"/>
      <c r="V132" s="102"/>
      <c r="X132" s="102"/>
      <c r="Y132" s="102"/>
      <c r="Z132" s="102"/>
      <c r="AA132" s="102"/>
      <c r="AC132" s="629"/>
      <c r="AE132" s="704"/>
      <c r="AG132" s="341"/>
      <c r="AH132" s="341"/>
      <c r="AI132" s="103"/>
      <c r="AJ132" s="388"/>
      <c r="AN132" s="103"/>
    </row>
    <row r="133" spans="17:40" ht="13.5" customHeight="1">
      <c r="Q133" s="333"/>
      <c r="R133" s="304"/>
      <c r="V133" s="102"/>
      <c r="X133" s="102"/>
      <c r="Y133" s="102"/>
      <c r="Z133" s="102"/>
      <c r="AA133" s="102"/>
      <c r="AC133" s="629"/>
      <c r="AE133" s="704"/>
      <c r="AG133" s="341"/>
      <c r="AH133" s="341"/>
      <c r="AI133" s="103"/>
      <c r="AJ133" s="388"/>
      <c r="AN133" s="103"/>
    </row>
    <row r="134" spans="17:40" ht="13.5" customHeight="1">
      <c r="Q134" s="333"/>
      <c r="R134" s="304"/>
      <c r="V134" s="102"/>
      <c r="X134" s="102"/>
      <c r="Y134" s="102"/>
      <c r="Z134" s="102"/>
      <c r="AA134" s="102"/>
      <c r="AC134" s="629"/>
      <c r="AE134" s="704"/>
      <c r="AG134" s="341"/>
      <c r="AH134" s="341"/>
      <c r="AI134" s="103"/>
      <c r="AJ134" s="388"/>
      <c r="AN134" s="103"/>
    </row>
    <row r="135" spans="17:27" ht="13.5" customHeight="1">
      <c r="Q135" s="333"/>
      <c r="R135" s="304"/>
      <c r="V135" s="102"/>
      <c r="X135" s="102"/>
      <c r="Y135" s="102"/>
      <c r="Z135" s="102"/>
      <c r="AA135" s="102"/>
    </row>
    <row r="136" spans="17:27" ht="13.5" customHeight="1">
      <c r="Q136" s="333"/>
      <c r="R136" s="304"/>
      <c r="V136" s="102"/>
      <c r="X136" s="102"/>
      <c r="Y136" s="102"/>
      <c r="Z136" s="102"/>
      <c r="AA136" s="102"/>
    </row>
    <row r="137" spans="17:27" ht="13.5" customHeight="1">
      <c r="Q137" s="333"/>
      <c r="R137" s="304"/>
      <c r="V137" s="102"/>
      <c r="X137" s="102"/>
      <c r="Y137" s="102"/>
      <c r="Z137" s="102"/>
      <c r="AA137" s="102"/>
    </row>
    <row r="138" spans="17:27" ht="13.5" customHeight="1">
      <c r="Q138" s="333"/>
      <c r="R138" s="304"/>
      <c r="V138" s="102"/>
      <c r="X138" s="102"/>
      <c r="Y138" s="102"/>
      <c r="Z138" s="102"/>
      <c r="AA138" s="102"/>
    </row>
    <row r="139" ht="13.5" customHeight="1">
      <c r="U139" s="304"/>
    </row>
    <row r="140" ht="13.5" customHeight="1">
      <c r="U140" s="304"/>
    </row>
    <row r="141" ht="13.5" customHeight="1">
      <c r="U141" s="304"/>
    </row>
    <row r="142" ht="13.5" customHeight="1">
      <c r="U142" s="304"/>
    </row>
    <row r="143" ht="13.5" customHeight="1">
      <c r="U143" s="304"/>
    </row>
    <row r="144" ht="13.5" customHeight="1">
      <c r="U144" s="304"/>
    </row>
    <row r="145" ht="13.5" customHeight="1">
      <c r="U145" s="304"/>
    </row>
    <row r="146" ht="13.5" customHeight="1">
      <c r="U146" s="304"/>
    </row>
    <row r="147" ht="13.5" customHeight="1">
      <c r="U147" s="304"/>
    </row>
    <row r="148" ht="13.5" customHeight="1">
      <c r="U148" s="304"/>
    </row>
    <row r="149" ht="13.5" customHeight="1">
      <c r="U149" s="304"/>
    </row>
    <row r="150" ht="13.5" customHeight="1">
      <c r="U150" s="304"/>
    </row>
    <row r="151" ht="13.5" customHeight="1">
      <c r="U151" s="304"/>
    </row>
    <row r="152" ht="13.5" customHeight="1">
      <c r="U152" s="304"/>
    </row>
  </sheetData>
  <sheetProtection password="ED8C" sheet="1" objects="1" scenarios="1" selectLockedCells="1" selectUnlockedCells="1"/>
  <mergeCells count="55">
    <mergeCell ref="EM2:EO2"/>
    <mergeCell ref="EP2:ER2"/>
    <mergeCell ref="ES2:EU2"/>
    <mergeCell ref="EV2:EV3"/>
    <mergeCell ref="EG3:EI3"/>
    <mergeCell ref="EJ3:EL3"/>
    <mergeCell ref="EM3:EO3"/>
    <mergeCell ref="EP3:ER3"/>
    <mergeCell ref="ES3:EU3"/>
    <mergeCell ref="EG2:EI2"/>
    <mergeCell ref="EJ2:EL2"/>
    <mergeCell ref="BK19:BN19"/>
    <mergeCell ref="BL20:BM20"/>
    <mergeCell ref="BL21:BM21"/>
    <mergeCell ref="BL22:BM22"/>
    <mergeCell ref="BD17:BE17"/>
    <mergeCell ref="BD18:BE18"/>
    <mergeCell ref="BL25:BM25"/>
    <mergeCell ref="BL26:BM26"/>
    <mergeCell ref="EE2:EE3"/>
    <mergeCell ref="EF2:EF3"/>
    <mergeCell ref="BD14:BE14"/>
    <mergeCell ref="BH14:BI14"/>
    <mergeCell ref="BK23:BN23"/>
    <mergeCell ref="BL24:BM24"/>
    <mergeCell ref="BC15:BF15"/>
    <mergeCell ref="BG15:BJ15"/>
    <mergeCell ref="BK15:BN15"/>
    <mergeCell ref="BH16:BI16"/>
    <mergeCell ref="BH17:BI17"/>
    <mergeCell ref="BH18:BI18"/>
    <mergeCell ref="BG11:BJ11"/>
    <mergeCell ref="BK11:BN11"/>
    <mergeCell ref="BD12:BE12"/>
    <mergeCell ref="BH12:BI12"/>
    <mergeCell ref="BD13:BE13"/>
    <mergeCell ref="BH13:BI13"/>
    <mergeCell ref="BG2:BJ2"/>
    <mergeCell ref="BK2:BN2"/>
    <mergeCell ref="BC3:BF3"/>
    <mergeCell ref="BG3:BJ3"/>
    <mergeCell ref="BK3:BN3"/>
    <mergeCell ref="BC7:BF7"/>
    <mergeCell ref="BG7:BJ7"/>
    <mergeCell ref="BK7:BN7"/>
    <mergeCell ref="Q1:AA1"/>
    <mergeCell ref="BD16:BE16"/>
    <mergeCell ref="T12:U12"/>
    <mergeCell ref="V12:X12"/>
    <mergeCell ref="Y12:Z12"/>
    <mergeCell ref="T2:U2"/>
    <mergeCell ref="V2:X2"/>
    <mergeCell ref="Y2:Z2"/>
    <mergeCell ref="BC2:BF2"/>
    <mergeCell ref="BC11:BF11"/>
  </mergeCells>
  <conditionalFormatting sqref="Q25:Q81 Q13:Q18 Q3:Q11">
    <cfRule type="cellIs" priority="1" dxfId="10" operator="equal" stopIfTrue="1">
      <formula>1</formula>
    </cfRule>
    <cfRule type="cellIs" priority="2" dxfId="11" operator="equal" stopIfTrue="1">
      <formula>2</formula>
    </cfRule>
    <cfRule type="cellIs" priority="3" dxfId="12" operator="equal" stopIfTrue="1">
      <formula>3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4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B1"/>
    </sheetView>
  </sheetViews>
  <sheetFormatPr defaultColWidth="9.00390625" defaultRowHeight="12.75"/>
  <cols>
    <col min="1" max="1" width="18.25390625" style="33" bestFit="1" customWidth="1"/>
    <col min="2" max="2" width="4.25390625" style="9" customWidth="1"/>
    <col min="3" max="3" width="8.75390625" style="9" bestFit="1" customWidth="1"/>
    <col min="4" max="4" width="10.375" style="34" bestFit="1" customWidth="1"/>
    <col min="5" max="5" width="8.25390625" style="34" bestFit="1" customWidth="1"/>
    <col min="6" max="6" width="4.25390625" style="9" bestFit="1" customWidth="1"/>
    <col min="7" max="7" width="8.25390625" style="34" bestFit="1" customWidth="1"/>
    <col min="8" max="8" width="4.25390625" style="34" bestFit="1" customWidth="1"/>
    <col min="9" max="9" width="8.25390625" style="34" customWidth="1"/>
    <col min="10" max="10" width="4.25390625" style="9" customWidth="1"/>
    <col min="11" max="11" width="8.75390625" style="9" bestFit="1" customWidth="1"/>
    <col min="12" max="12" width="10.375" style="34" bestFit="1" customWidth="1"/>
    <col min="13" max="13" width="8.25390625" style="34" bestFit="1" customWidth="1"/>
    <col min="14" max="14" width="4.25390625" style="9" customWidth="1"/>
    <col min="15" max="15" width="8.25390625" style="34" bestFit="1" customWidth="1"/>
    <col min="16" max="16" width="9.75390625" style="36" bestFit="1" customWidth="1"/>
    <col min="17" max="17" width="8.75390625" style="36" bestFit="1" customWidth="1"/>
    <col min="18" max="18" width="10.375" style="34" bestFit="1" customWidth="1"/>
    <col min="19" max="19" width="10.00390625" style="9" bestFit="1" customWidth="1"/>
    <col min="20" max="20" width="8.75390625" style="9" bestFit="1" customWidth="1"/>
    <col min="21" max="21" width="10.375" style="34" bestFit="1" customWidth="1"/>
    <col min="22" max="22" width="8.25390625" style="34" bestFit="1" customWidth="1"/>
    <col min="23" max="23" width="9.125" style="53" bestFit="1" customWidth="1"/>
    <col min="24" max="24" width="8.75390625" style="9" bestFit="1" customWidth="1"/>
    <col min="25" max="25" width="10.375" style="34" bestFit="1" customWidth="1"/>
    <col min="26" max="26" width="8.375" style="35" bestFit="1" customWidth="1"/>
    <col min="27" max="27" width="17.25390625" style="110" bestFit="1" customWidth="1"/>
    <col min="28" max="28" width="18.25390625" style="37" bestFit="1" customWidth="1"/>
    <col min="29" max="29" width="14.125" style="2" bestFit="1" customWidth="1"/>
    <col min="30" max="33" width="9.125" style="2" customWidth="1"/>
  </cols>
  <sheetData>
    <row r="1" spans="1:28" ht="27" thickBot="1">
      <c r="A1" s="1689" t="s">
        <v>3284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690"/>
      <c r="M1" s="1690"/>
      <c r="N1" s="1690"/>
      <c r="O1" s="1690"/>
      <c r="P1" s="1690"/>
      <c r="Q1" s="1690"/>
      <c r="R1" s="1690"/>
      <c r="S1" s="1691"/>
      <c r="T1" s="1691"/>
      <c r="U1" s="1691"/>
      <c r="V1" s="1691"/>
      <c r="W1" s="1691"/>
      <c r="X1" s="1691"/>
      <c r="Y1" s="1691"/>
      <c r="Z1" s="1691"/>
      <c r="AA1" s="1691"/>
      <c r="AB1" s="1692"/>
    </row>
    <row r="2" spans="1:33" ht="12.75">
      <c r="A2" s="3" t="s">
        <v>3285</v>
      </c>
      <c r="B2" s="4" t="s">
        <v>3333</v>
      </c>
      <c r="C2" s="5" t="s">
        <v>3287</v>
      </c>
      <c r="D2" s="6" t="s">
        <v>3288</v>
      </c>
      <c r="E2" s="7" t="s">
        <v>3289</v>
      </c>
      <c r="F2" s="4" t="s">
        <v>3332</v>
      </c>
      <c r="G2" s="7" t="s">
        <v>3289</v>
      </c>
      <c r="H2" s="4" t="s">
        <v>34</v>
      </c>
      <c r="I2" s="7" t="s">
        <v>3289</v>
      </c>
      <c r="J2" s="4" t="s">
        <v>3331</v>
      </c>
      <c r="K2" s="5" t="s">
        <v>3287</v>
      </c>
      <c r="L2" s="6" t="s">
        <v>3288</v>
      </c>
      <c r="M2" s="7" t="s">
        <v>3289</v>
      </c>
      <c r="N2" s="4" t="s">
        <v>3330</v>
      </c>
      <c r="O2" s="7" t="s">
        <v>3289</v>
      </c>
      <c r="P2" s="89" t="s">
        <v>3290</v>
      </c>
      <c r="Q2" s="8" t="s">
        <v>3287</v>
      </c>
      <c r="R2" s="7" t="s">
        <v>3288</v>
      </c>
      <c r="S2" s="4" t="s">
        <v>3304</v>
      </c>
      <c r="T2" s="5" t="s">
        <v>3287</v>
      </c>
      <c r="U2" s="6" t="s">
        <v>3288</v>
      </c>
      <c r="V2" s="7" t="s">
        <v>3289</v>
      </c>
      <c r="W2" s="51" t="s">
        <v>3291</v>
      </c>
      <c r="X2" s="5" t="s">
        <v>3287</v>
      </c>
      <c r="Y2" s="6" t="s">
        <v>3288</v>
      </c>
      <c r="Z2" s="7" t="s">
        <v>3292</v>
      </c>
      <c r="AA2" s="107" t="s">
        <v>3293</v>
      </c>
      <c r="AB2" s="54" t="s">
        <v>3294</v>
      </c>
      <c r="AC2" s="9"/>
      <c r="AD2" s="9"/>
      <c r="AE2" s="9"/>
      <c r="AF2" s="9"/>
      <c r="AG2" s="9"/>
    </row>
    <row r="3" spans="1:33" ht="12.75">
      <c r="A3" s="10" t="s">
        <v>3317</v>
      </c>
      <c r="B3" s="11">
        <v>19</v>
      </c>
      <c r="C3" s="12">
        <v>0</v>
      </c>
      <c r="D3" s="13">
        <f>C3/B3</f>
        <v>0</v>
      </c>
      <c r="E3" s="14">
        <f>B3/26</f>
        <v>0.7307692307692307</v>
      </c>
      <c r="F3" s="15">
        <v>0</v>
      </c>
      <c r="G3" s="14">
        <f>F3/14</f>
        <v>0</v>
      </c>
      <c r="H3" s="15">
        <v>0</v>
      </c>
      <c r="I3" s="14">
        <f>H3/1</f>
        <v>0</v>
      </c>
      <c r="J3" s="11">
        <v>0</v>
      </c>
      <c r="K3" s="12">
        <v>0</v>
      </c>
      <c r="L3" s="116">
        <v>0</v>
      </c>
      <c r="M3" s="14">
        <f>J3/22</f>
        <v>0</v>
      </c>
      <c r="N3" s="15">
        <v>0</v>
      </c>
      <c r="O3" s="14">
        <f>N3/1</f>
        <v>0</v>
      </c>
      <c r="P3" s="11">
        <v>0</v>
      </c>
      <c r="Q3" s="17">
        <v>0</v>
      </c>
      <c r="R3" s="14">
        <v>0</v>
      </c>
      <c r="S3" s="18">
        <v>0</v>
      </c>
      <c r="T3" s="19">
        <v>0</v>
      </c>
      <c r="U3" s="13">
        <v>0</v>
      </c>
      <c r="V3" s="14">
        <f>S3/7</f>
        <v>0</v>
      </c>
      <c r="W3" s="50">
        <v>19</v>
      </c>
      <c r="X3" s="19">
        <v>0</v>
      </c>
      <c r="Y3" s="13">
        <f>X3/W3</f>
        <v>0</v>
      </c>
      <c r="Z3" s="132">
        <v>19</v>
      </c>
      <c r="AA3" s="74" t="s">
        <v>744</v>
      </c>
      <c r="AB3" s="97" t="s">
        <v>3231</v>
      </c>
      <c r="AC3" s="20"/>
      <c r="AD3" s="1366"/>
      <c r="AE3" s="20"/>
      <c r="AF3" s="20"/>
      <c r="AG3" s="20"/>
    </row>
    <row r="4" spans="1:33" ht="12.75">
      <c r="A4" s="10" t="s">
        <v>3275</v>
      </c>
      <c r="B4" s="11">
        <v>25</v>
      </c>
      <c r="C4" s="12">
        <v>2</v>
      </c>
      <c r="D4" s="13">
        <f aca="true" t="shared" si="0" ref="D4:D26">C4/B4</f>
        <v>0.08</v>
      </c>
      <c r="E4" s="14">
        <f aca="true" t="shared" si="1" ref="E4:E26">B4/26</f>
        <v>0.9615384615384616</v>
      </c>
      <c r="F4" s="15">
        <v>9</v>
      </c>
      <c r="G4" s="14">
        <f aca="true" t="shared" si="2" ref="G4:G46">F4/14</f>
        <v>0.6428571428571429</v>
      </c>
      <c r="H4" s="15">
        <v>0</v>
      </c>
      <c r="I4" s="14">
        <f aca="true" t="shared" si="3" ref="I4:I46">H4/1</f>
        <v>0</v>
      </c>
      <c r="J4" s="11">
        <v>0</v>
      </c>
      <c r="K4" s="12">
        <v>0</v>
      </c>
      <c r="L4" s="116">
        <v>0</v>
      </c>
      <c r="M4" s="14">
        <f aca="true" t="shared" si="4" ref="M4:M46">J4/22</f>
        <v>0</v>
      </c>
      <c r="N4" s="15">
        <v>0</v>
      </c>
      <c r="O4" s="14">
        <f aca="true" t="shared" si="5" ref="O4:O46">N4/1</f>
        <v>0</v>
      </c>
      <c r="P4" s="11">
        <v>1</v>
      </c>
      <c r="Q4" s="17">
        <v>0</v>
      </c>
      <c r="R4" s="14">
        <f>Q4/P4</f>
        <v>0</v>
      </c>
      <c r="S4" s="18">
        <v>0</v>
      </c>
      <c r="T4" s="19">
        <v>0</v>
      </c>
      <c r="U4" s="13">
        <v>0</v>
      </c>
      <c r="V4" s="14">
        <f aca="true" t="shared" si="6" ref="V4:V46">S4/7</f>
        <v>0</v>
      </c>
      <c r="W4" s="50">
        <v>35</v>
      </c>
      <c r="X4" s="19">
        <v>2</v>
      </c>
      <c r="Y4" s="13">
        <f aca="true" t="shared" si="7" ref="Y4:Y46">X4/W4</f>
        <v>0.05714285714285714</v>
      </c>
      <c r="Z4" s="132">
        <v>25</v>
      </c>
      <c r="AA4" s="74" t="s">
        <v>871</v>
      </c>
      <c r="AB4" s="58" t="s">
        <v>3232</v>
      </c>
      <c r="AC4" s="20"/>
      <c r="AD4" s="1366"/>
      <c r="AE4" s="20"/>
      <c r="AF4" s="20"/>
      <c r="AG4" s="20"/>
    </row>
    <row r="5" spans="1:33" ht="12.75">
      <c r="A5" s="10" t="s">
        <v>28</v>
      </c>
      <c r="B5" s="11">
        <v>0</v>
      </c>
      <c r="C5" s="12">
        <v>0</v>
      </c>
      <c r="D5" s="13">
        <v>0</v>
      </c>
      <c r="E5" s="14">
        <f t="shared" si="1"/>
        <v>0</v>
      </c>
      <c r="F5" s="15">
        <v>5</v>
      </c>
      <c r="G5" s="14">
        <f t="shared" si="2"/>
        <v>0.35714285714285715</v>
      </c>
      <c r="H5" s="15">
        <v>1</v>
      </c>
      <c r="I5" s="14">
        <f t="shared" si="3"/>
        <v>1</v>
      </c>
      <c r="J5" s="11">
        <v>0</v>
      </c>
      <c r="K5" s="12">
        <v>0</v>
      </c>
      <c r="L5" s="116">
        <v>0</v>
      </c>
      <c r="M5" s="14">
        <f t="shared" si="4"/>
        <v>0</v>
      </c>
      <c r="N5" s="15">
        <v>0</v>
      </c>
      <c r="O5" s="14">
        <f t="shared" si="5"/>
        <v>0</v>
      </c>
      <c r="P5" s="11">
        <v>0</v>
      </c>
      <c r="Q5" s="17">
        <v>0</v>
      </c>
      <c r="R5" s="14">
        <v>0</v>
      </c>
      <c r="S5" s="18">
        <v>0</v>
      </c>
      <c r="T5" s="19">
        <v>0</v>
      </c>
      <c r="U5" s="13">
        <v>0</v>
      </c>
      <c r="V5" s="14">
        <f t="shared" si="6"/>
        <v>0</v>
      </c>
      <c r="W5" s="50">
        <v>6</v>
      </c>
      <c r="X5" s="19">
        <v>0</v>
      </c>
      <c r="Y5" s="13">
        <f t="shared" si="7"/>
        <v>0</v>
      </c>
      <c r="Z5" s="132">
        <v>5</v>
      </c>
      <c r="AA5" s="74" t="s">
        <v>750</v>
      </c>
      <c r="AB5" s="129">
        <v>14.785</v>
      </c>
      <c r="AC5" s="20"/>
      <c r="AD5" s="1366"/>
      <c r="AE5" s="20"/>
      <c r="AF5" s="20"/>
      <c r="AG5" s="20"/>
    </row>
    <row r="6" spans="1:33" ht="12.75">
      <c r="A6" s="10" t="s">
        <v>3270</v>
      </c>
      <c r="B6" s="11">
        <v>10</v>
      </c>
      <c r="C6" s="12">
        <v>1</v>
      </c>
      <c r="D6" s="13">
        <f t="shared" si="0"/>
        <v>0.1</v>
      </c>
      <c r="E6" s="14">
        <f t="shared" si="1"/>
        <v>0.38461538461538464</v>
      </c>
      <c r="F6" s="15">
        <v>0</v>
      </c>
      <c r="G6" s="14">
        <f t="shared" si="2"/>
        <v>0</v>
      </c>
      <c r="H6" s="15">
        <v>1</v>
      </c>
      <c r="I6" s="14">
        <f t="shared" si="3"/>
        <v>1</v>
      </c>
      <c r="J6" s="11">
        <v>0</v>
      </c>
      <c r="K6" s="12">
        <v>0</v>
      </c>
      <c r="L6" s="116">
        <v>0</v>
      </c>
      <c r="M6" s="14">
        <f t="shared" si="4"/>
        <v>0</v>
      </c>
      <c r="N6" s="15">
        <v>0</v>
      </c>
      <c r="O6" s="14">
        <f t="shared" si="5"/>
        <v>0</v>
      </c>
      <c r="P6" s="11">
        <v>0</v>
      </c>
      <c r="Q6" s="17">
        <v>0</v>
      </c>
      <c r="R6" s="14">
        <v>0</v>
      </c>
      <c r="S6" s="18">
        <v>7</v>
      </c>
      <c r="T6" s="19">
        <v>4</v>
      </c>
      <c r="U6" s="13">
        <f>T6/S6</f>
        <v>0.5714285714285714</v>
      </c>
      <c r="V6" s="14">
        <f t="shared" si="6"/>
        <v>1</v>
      </c>
      <c r="W6" s="50">
        <v>18</v>
      </c>
      <c r="X6" s="19">
        <v>5</v>
      </c>
      <c r="Y6" s="13">
        <f t="shared" si="7"/>
        <v>0.2777777777777778</v>
      </c>
      <c r="Z6" s="132">
        <v>14</v>
      </c>
      <c r="AA6" s="74" t="s">
        <v>2235</v>
      </c>
      <c r="AB6" s="55" t="s">
        <v>3321</v>
      </c>
      <c r="AC6" s="20"/>
      <c r="AD6" s="1366"/>
      <c r="AE6" s="20"/>
      <c r="AF6" s="20"/>
      <c r="AG6" s="20"/>
    </row>
    <row r="7" spans="1:33" ht="12.75">
      <c r="A7" s="10" t="s">
        <v>3334</v>
      </c>
      <c r="B7" s="11">
        <v>5</v>
      </c>
      <c r="C7" s="12">
        <v>2</v>
      </c>
      <c r="D7" s="13">
        <f t="shared" si="0"/>
        <v>0.4</v>
      </c>
      <c r="E7" s="14">
        <f t="shared" si="1"/>
        <v>0.19230769230769232</v>
      </c>
      <c r="F7" s="15">
        <v>10</v>
      </c>
      <c r="G7" s="14">
        <f t="shared" si="2"/>
        <v>0.7142857142857143</v>
      </c>
      <c r="H7" s="15">
        <v>0</v>
      </c>
      <c r="I7" s="14">
        <f t="shared" si="3"/>
        <v>0</v>
      </c>
      <c r="J7" s="11">
        <v>0</v>
      </c>
      <c r="K7" s="12">
        <v>0</v>
      </c>
      <c r="L7" s="116">
        <v>0</v>
      </c>
      <c r="M7" s="14">
        <f t="shared" si="4"/>
        <v>0</v>
      </c>
      <c r="N7" s="15">
        <v>0</v>
      </c>
      <c r="O7" s="14">
        <f t="shared" si="5"/>
        <v>0</v>
      </c>
      <c r="P7" s="11">
        <v>0</v>
      </c>
      <c r="Q7" s="17">
        <v>0</v>
      </c>
      <c r="R7" s="14">
        <v>0</v>
      </c>
      <c r="S7" s="18">
        <v>0</v>
      </c>
      <c r="T7" s="19">
        <v>0</v>
      </c>
      <c r="U7" s="13">
        <v>0</v>
      </c>
      <c r="V7" s="14">
        <f t="shared" si="6"/>
        <v>0</v>
      </c>
      <c r="W7" s="50">
        <v>17</v>
      </c>
      <c r="X7" s="19">
        <v>2</v>
      </c>
      <c r="Y7" s="13">
        <f t="shared" si="7"/>
        <v>0.11764705882352941</v>
      </c>
      <c r="Z7" s="132">
        <v>16</v>
      </c>
      <c r="AA7" s="74" t="s">
        <v>747</v>
      </c>
      <c r="AB7" s="97" t="s">
        <v>41</v>
      </c>
      <c r="AC7" s="20"/>
      <c r="AD7" s="1367"/>
      <c r="AE7" s="20"/>
      <c r="AF7" s="20"/>
      <c r="AG7" s="20"/>
    </row>
    <row r="8" spans="1:33" ht="12.75">
      <c r="A8" s="10" t="s">
        <v>3279</v>
      </c>
      <c r="B8" s="11">
        <v>5</v>
      </c>
      <c r="C8" s="12">
        <v>0</v>
      </c>
      <c r="D8" s="13">
        <f t="shared" si="0"/>
        <v>0</v>
      </c>
      <c r="E8" s="14">
        <f t="shared" si="1"/>
        <v>0.19230769230769232</v>
      </c>
      <c r="F8" s="15">
        <v>14</v>
      </c>
      <c r="G8" s="14">
        <f t="shared" si="2"/>
        <v>1</v>
      </c>
      <c r="H8" s="15">
        <v>0</v>
      </c>
      <c r="I8" s="14">
        <f t="shared" si="3"/>
        <v>0</v>
      </c>
      <c r="J8" s="11">
        <v>0</v>
      </c>
      <c r="K8" s="12">
        <v>0</v>
      </c>
      <c r="L8" s="116">
        <v>0</v>
      </c>
      <c r="M8" s="14">
        <f t="shared" si="4"/>
        <v>0</v>
      </c>
      <c r="N8" s="15">
        <v>0</v>
      </c>
      <c r="O8" s="14">
        <f t="shared" si="5"/>
        <v>0</v>
      </c>
      <c r="P8" s="11">
        <v>0</v>
      </c>
      <c r="Q8" s="17">
        <v>0</v>
      </c>
      <c r="R8" s="14">
        <v>0</v>
      </c>
      <c r="S8" s="18">
        <v>0</v>
      </c>
      <c r="T8" s="19">
        <v>0</v>
      </c>
      <c r="U8" s="13">
        <v>0</v>
      </c>
      <c r="V8" s="14">
        <f t="shared" si="6"/>
        <v>0</v>
      </c>
      <c r="W8" s="50">
        <v>18</v>
      </c>
      <c r="X8" s="19">
        <v>0</v>
      </c>
      <c r="Y8" s="13">
        <f t="shared" si="7"/>
        <v>0</v>
      </c>
      <c r="Z8" s="132">
        <v>17</v>
      </c>
      <c r="AA8" s="74" t="s">
        <v>745</v>
      </c>
      <c r="AB8" s="57">
        <v>14.41</v>
      </c>
      <c r="AC8" s="20"/>
      <c r="AD8" s="1366"/>
      <c r="AE8" s="20"/>
      <c r="AF8" s="20"/>
      <c r="AG8" s="20"/>
    </row>
    <row r="9" spans="1:33" s="49" customFormat="1" ht="12.75">
      <c r="A9" s="10" t="s">
        <v>3280</v>
      </c>
      <c r="B9" s="11">
        <v>4</v>
      </c>
      <c r="C9" s="12">
        <v>0</v>
      </c>
      <c r="D9" s="13">
        <f t="shared" si="0"/>
        <v>0</v>
      </c>
      <c r="E9" s="14">
        <f t="shared" si="1"/>
        <v>0.15384615384615385</v>
      </c>
      <c r="F9" s="15">
        <v>9</v>
      </c>
      <c r="G9" s="14">
        <f t="shared" si="2"/>
        <v>0.6428571428571429</v>
      </c>
      <c r="H9" s="15">
        <v>0</v>
      </c>
      <c r="I9" s="14">
        <f t="shared" si="3"/>
        <v>0</v>
      </c>
      <c r="J9" s="11">
        <v>0</v>
      </c>
      <c r="K9" s="12">
        <v>0</v>
      </c>
      <c r="L9" s="116">
        <v>0</v>
      </c>
      <c r="M9" s="14">
        <f t="shared" si="4"/>
        <v>0</v>
      </c>
      <c r="N9" s="15">
        <v>0</v>
      </c>
      <c r="O9" s="14">
        <f t="shared" si="5"/>
        <v>0</v>
      </c>
      <c r="P9" s="11">
        <v>0</v>
      </c>
      <c r="Q9" s="17">
        <v>0</v>
      </c>
      <c r="R9" s="14">
        <v>0</v>
      </c>
      <c r="S9" s="15">
        <v>7</v>
      </c>
      <c r="T9" s="72">
        <v>4</v>
      </c>
      <c r="U9" s="13">
        <f>T9/S9</f>
        <v>0.5714285714285714</v>
      </c>
      <c r="V9" s="14">
        <f t="shared" si="6"/>
        <v>1</v>
      </c>
      <c r="W9" s="50">
        <v>21</v>
      </c>
      <c r="X9" s="19">
        <v>4</v>
      </c>
      <c r="Y9" s="13">
        <f t="shared" si="7"/>
        <v>0.19047619047619047</v>
      </c>
      <c r="Z9" s="132">
        <v>15</v>
      </c>
      <c r="AA9" s="108" t="s">
        <v>746</v>
      </c>
      <c r="AB9" s="56" t="s">
        <v>3323</v>
      </c>
      <c r="AC9" s="73"/>
      <c r="AD9" s="1366"/>
      <c r="AE9" s="73"/>
      <c r="AF9" s="73"/>
      <c r="AG9" s="73"/>
    </row>
    <row r="10" spans="1:33" s="49" customFormat="1" ht="12.75">
      <c r="A10" s="10" t="s">
        <v>39</v>
      </c>
      <c r="B10" s="11">
        <v>1</v>
      </c>
      <c r="C10" s="12">
        <v>0</v>
      </c>
      <c r="D10" s="13">
        <f t="shared" si="0"/>
        <v>0</v>
      </c>
      <c r="E10" s="14">
        <f t="shared" si="1"/>
        <v>0.038461538461538464</v>
      </c>
      <c r="F10" s="15">
        <v>0</v>
      </c>
      <c r="G10" s="14">
        <f t="shared" si="2"/>
        <v>0</v>
      </c>
      <c r="H10" s="15">
        <v>0</v>
      </c>
      <c r="I10" s="14">
        <f t="shared" si="3"/>
        <v>0</v>
      </c>
      <c r="J10" s="11">
        <v>0</v>
      </c>
      <c r="K10" s="12">
        <v>0</v>
      </c>
      <c r="L10" s="116">
        <v>0</v>
      </c>
      <c r="M10" s="14">
        <f t="shared" si="4"/>
        <v>0</v>
      </c>
      <c r="N10" s="15">
        <v>0</v>
      </c>
      <c r="O10" s="14">
        <f t="shared" si="5"/>
        <v>0</v>
      </c>
      <c r="P10" s="11">
        <v>0</v>
      </c>
      <c r="Q10" s="17">
        <v>0</v>
      </c>
      <c r="R10" s="14">
        <v>0</v>
      </c>
      <c r="S10" s="15">
        <v>0</v>
      </c>
      <c r="T10" s="72">
        <v>0</v>
      </c>
      <c r="U10" s="13">
        <v>0</v>
      </c>
      <c r="V10" s="14">
        <f t="shared" si="6"/>
        <v>0</v>
      </c>
      <c r="W10" s="50">
        <v>1</v>
      </c>
      <c r="X10" s="19">
        <v>0</v>
      </c>
      <c r="Y10" s="13">
        <f t="shared" si="7"/>
        <v>0</v>
      </c>
      <c r="Z10" s="132">
        <v>1</v>
      </c>
      <c r="AA10" s="108" t="s">
        <v>3308</v>
      </c>
      <c r="AB10" s="56" t="s">
        <v>3308</v>
      </c>
      <c r="AC10" s="73"/>
      <c r="AD10" s="1367"/>
      <c r="AE10" s="73"/>
      <c r="AF10" s="73"/>
      <c r="AG10" s="73"/>
    </row>
    <row r="11" spans="1:33" s="49" customFormat="1" ht="12.75">
      <c r="A11" s="10" t="s">
        <v>3329</v>
      </c>
      <c r="B11" s="11">
        <v>3</v>
      </c>
      <c r="C11" s="12">
        <v>0</v>
      </c>
      <c r="D11" s="13">
        <f t="shared" si="0"/>
        <v>0</v>
      </c>
      <c r="E11" s="14">
        <f t="shared" si="1"/>
        <v>0.11538461538461539</v>
      </c>
      <c r="F11" s="15">
        <v>0</v>
      </c>
      <c r="G11" s="14">
        <f t="shared" si="2"/>
        <v>0</v>
      </c>
      <c r="H11" s="15">
        <v>0</v>
      </c>
      <c r="I11" s="14">
        <f t="shared" si="3"/>
        <v>0</v>
      </c>
      <c r="J11" s="11">
        <v>0</v>
      </c>
      <c r="K11" s="12">
        <v>0</v>
      </c>
      <c r="L11" s="116">
        <v>0</v>
      </c>
      <c r="M11" s="14">
        <f t="shared" si="4"/>
        <v>0</v>
      </c>
      <c r="N11" s="15">
        <v>0</v>
      </c>
      <c r="O11" s="14">
        <f t="shared" si="5"/>
        <v>0</v>
      </c>
      <c r="P11" s="11">
        <v>0</v>
      </c>
      <c r="Q11" s="17">
        <v>0</v>
      </c>
      <c r="R11" s="14">
        <v>0</v>
      </c>
      <c r="S11" s="15">
        <v>0</v>
      </c>
      <c r="T11" s="72">
        <v>0</v>
      </c>
      <c r="U11" s="13">
        <v>0</v>
      </c>
      <c r="V11" s="14">
        <f t="shared" si="6"/>
        <v>0</v>
      </c>
      <c r="W11" s="50">
        <v>3</v>
      </c>
      <c r="X11" s="19">
        <v>0</v>
      </c>
      <c r="Y11" s="13">
        <f t="shared" si="7"/>
        <v>0</v>
      </c>
      <c r="Z11" s="132">
        <v>3</v>
      </c>
      <c r="AA11" s="108" t="s">
        <v>3308</v>
      </c>
      <c r="AB11" s="56" t="s">
        <v>3308</v>
      </c>
      <c r="AC11" s="73"/>
      <c r="AD11" s="1366"/>
      <c r="AE11" s="73"/>
      <c r="AF11" s="73"/>
      <c r="AG11" s="73"/>
    </row>
    <row r="12" spans="1:33" ht="12.75">
      <c r="A12" s="10" t="s">
        <v>3269</v>
      </c>
      <c r="B12" s="11">
        <v>18</v>
      </c>
      <c r="C12" s="12">
        <v>1</v>
      </c>
      <c r="D12" s="13">
        <f t="shared" si="0"/>
        <v>0.05555555555555555</v>
      </c>
      <c r="E12" s="14">
        <f t="shared" si="1"/>
        <v>0.6923076923076923</v>
      </c>
      <c r="F12" s="15">
        <v>0</v>
      </c>
      <c r="G12" s="14">
        <f t="shared" si="2"/>
        <v>0</v>
      </c>
      <c r="H12" s="15">
        <v>0</v>
      </c>
      <c r="I12" s="14">
        <f t="shared" si="3"/>
        <v>0</v>
      </c>
      <c r="J12" s="11">
        <v>0</v>
      </c>
      <c r="K12" s="12">
        <v>0</v>
      </c>
      <c r="L12" s="116">
        <v>0</v>
      </c>
      <c r="M12" s="14">
        <f t="shared" si="4"/>
        <v>0</v>
      </c>
      <c r="N12" s="15">
        <v>0</v>
      </c>
      <c r="O12" s="14">
        <f t="shared" si="5"/>
        <v>0</v>
      </c>
      <c r="P12" s="11">
        <v>1</v>
      </c>
      <c r="Q12" s="17">
        <v>0</v>
      </c>
      <c r="R12" s="14">
        <v>0</v>
      </c>
      <c r="S12" s="18">
        <v>7</v>
      </c>
      <c r="T12" s="19">
        <v>4</v>
      </c>
      <c r="U12" s="13">
        <f>T12/S12</f>
        <v>0.5714285714285714</v>
      </c>
      <c r="V12" s="14">
        <f t="shared" si="6"/>
        <v>1</v>
      </c>
      <c r="W12" s="50">
        <v>26</v>
      </c>
      <c r="X12" s="19">
        <v>5</v>
      </c>
      <c r="Y12" s="13">
        <f t="shared" si="7"/>
        <v>0.19230769230769232</v>
      </c>
      <c r="Z12" s="132">
        <v>19</v>
      </c>
      <c r="AA12" s="74" t="s">
        <v>2235</v>
      </c>
      <c r="AB12" s="55" t="s">
        <v>3321</v>
      </c>
      <c r="AC12" s="20"/>
      <c r="AD12" s="1366"/>
      <c r="AE12" s="20"/>
      <c r="AF12" s="20"/>
      <c r="AG12" s="20"/>
    </row>
    <row r="13" spans="1:33" ht="12.75">
      <c r="A13" s="10" t="s">
        <v>3277</v>
      </c>
      <c r="B13" s="11">
        <v>8</v>
      </c>
      <c r="C13" s="12">
        <v>1</v>
      </c>
      <c r="D13" s="13">
        <f t="shared" si="0"/>
        <v>0.125</v>
      </c>
      <c r="E13" s="14">
        <f t="shared" si="1"/>
        <v>0.3076923076923077</v>
      </c>
      <c r="F13" s="15">
        <v>14</v>
      </c>
      <c r="G13" s="14">
        <f t="shared" si="2"/>
        <v>1</v>
      </c>
      <c r="H13" s="15">
        <v>1</v>
      </c>
      <c r="I13" s="14">
        <f t="shared" si="3"/>
        <v>1</v>
      </c>
      <c r="J13" s="11">
        <v>0</v>
      </c>
      <c r="K13" s="12">
        <v>0</v>
      </c>
      <c r="L13" s="116">
        <v>0</v>
      </c>
      <c r="M13" s="14">
        <f t="shared" si="4"/>
        <v>0</v>
      </c>
      <c r="N13" s="15">
        <v>0</v>
      </c>
      <c r="O13" s="14">
        <f t="shared" si="5"/>
        <v>0</v>
      </c>
      <c r="P13" s="11">
        <v>0</v>
      </c>
      <c r="Q13" s="17">
        <v>0</v>
      </c>
      <c r="R13" s="14">
        <v>0</v>
      </c>
      <c r="S13" s="18">
        <v>0</v>
      </c>
      <c r="T13" s="19">
        <v>0</v>
      </c>
      <c r="U13" s="13">
        <v>0</v>
      </c>
      <c r="V13" s="14">
        <f t="shared" si="6"/>
        <v>0</v>
      </c>
      <c r="W13" s="50">
        <v>23</v>
      </c>
      <c r="X13" s="19">
        <v>1</v>
      </c>
      <c r="Y13" s="13">
        <f t="shared" si="7"/>
        <v>0.043478260869565216</v>
      </c>
      <c r="Z13" s="132">
        <v>22</v>
      </c>
      <c r="AA13" s="74" t="s">
        <v>747</v>
      </c>
      <c r="AB13" s="55" t="s">
        <v>37</v>
      </c>
      <c r="AC13" s="20"/>
      <c r="AD13" s="1366"/>
      <c r="AE13" s="20"/>
      <c r="AF13" s="20"/>
      <c r="AG13" s="20"/>
    </row>
    <row r="14" spans="1:33" ht="12.75">
      <c r="A14" s="10" t="s">
        <v>2839</v>
      </c>
      <c r="B14" s="11">
        <v>2</v>
      </c>
      <c r="C14" s="12">
        <v>0</v>
      </c>
      <c r="D14" s="13">
        <f t="shared" si="0"/>
        <v>0</v>
      </c>
      <c r="E14" s="14">
        <f t="shared" si="1"/>
        <v>0.07692307692307693</v>
      </c>
      <c r="F14" s="15">
        <v>0</v>
      </c>
      <c r="G14" s="14">
        <f t="shared" si="2"/>
        <v>0</v>
      </c>
      <c r="H14" s="15">
        <v>0</v>
      </c>
      <c r="I14" s="14">
        <f t="shared" si="3"/>
        <v>0</v>
      </c>
      <c r="J14" s="11">
        <v>0</v>
      </c>
      <c r="K14" s="12">
        <v>0</v>
      </c>
      <c r="L14" s="116">
        <v>0</v>
      </c>
      <c r="M14" s="14">
        <f t="shared" si="4"/>
        <v>0</v>
      </c>
      <c r="N14" s="15">
        <v>0</v>
      </c>
      <c r="O14" s="14">
        <f t="shared" si="5"/>
        <v>0</v>
      </c>
      <c r="P14" s="11">
        <v>0</v>
      </c>
      <c r="Q14" s="17">
        <v>0</v>
      </c>
      <c r="R14" s="14">
        <v>0</v>
      </c>
      <c r="S14" s="18">
        <v>0</v>
      </c>
      <c r="T14" s="19">
        <v>0</v>
      </c>
      <c r="U14" s="13">
        <v>0</v>
      </c>
      <c r="V14" s="14">
        <f t="shared" si="6"/>
        <v>0</v>
      </c>
      <c r="W14" s="50">
        <v>2</v>
      </c>
      <c r="X14" s="19">
        <v>0</v>
      </c>
      <c r="Y14" s="13">
        <f t="shared" si="7"/>
        <v>0</v>
      </c>
      <c r="Z14" s="132">
        <v>2</v>
      </c>
      <c r="AA14" s="74" t="s">
        <v>3308</v>
      </c>
      <c r="AB14" s="97" t="s">
        <v>3308</v>
      </c>
      <c r="AC14" s="20"/>
      <c r="AD14" s="1366"/>
      <c r="AE14" s="20"/>
      <c r="AF14" s="20"/>
      <c r="AG14" s="20"/>
    </row>
    <row r="15" spans="1:33" ht="12.75">
      <c r="A15" s="10" t="s">
        <v>3276</v>
      </c>
      <c r="B15" s="11">
        <v>17</v>
      </c>
      <c r="C15" s="12">
        <v>2</v>
      </c>
      <c r="D15" s="13">
        <f t="shared" si="0"/>
        <v>0.11764705882352941</v>
      </c>
      <c r="E15" s="14">
        <f t="shared" si="1"/>
        <v>0.6538461538461539</v>
      </c>
      <c r="F15" s="15">
        <v>1</v>
      </c>
      <c r="G15" s="14">
        <f t="shared" si="2"/>
        <v>0.07142857142857142</v>
      </c>
      <c r="H15" s="15">
        <v>0</v>
      </c>
      <c r="I15" s="14">
        <f t="shared" si="3"/>
        <v>0</v>
      </c>
      <c r="J15" s="11">
        <v>0</v>
      </c>
      <c r="K15" s="12">
        <v>0</v>
      </c>
      <c r="L15" s="116">
        <v>0</v>
      </c>
      <c r="M15" s="14">
        <f t="shared" si="4"/>
        <v>0</v>
      </c>
      <c r="N15" s="15">
        <v>0</v>
      </c>
      <c r="O15" s="14">
        <f t="shared" si="5"/>
        <v>0</v>
      </c>
      <c r="P15" s="11">
        <v>2</v>
      </c>
      <c r="Q15" s="17">
        <v>1</v>
      </c>
      <c r="R15" s="14">
        <v>0</v>
      </c>
      <c r="S15" s="18">
        <v>0</v>
      </c>
      <c r="T15" s="19">
        <v>0</v>
      </c>
      <c r="U15" s="13">
        <v>0</v>
      </c>
      <c r="V15" s="14">
        <f t="shared" si="6"/>
        <v>0</v>
      </c>
      <c r="W15" s="50">
        <v>20</v>
      </c>
      <c r="X15" s="19">
        <v>3</v>
      </c>
      <c r="Y15" s="13">
        <f t="shared" si="7"/>
        <v>0.15</v>
      </c>
      <c r="Z15" s="132">
        <v>19</v>
      </c>
      <c r="AA15" s="74" t="s">
        <v>749</v>
      </c>
      <c r="AB15" s="55" t="s">
        <v>3321</v>
      </c>
      <c r="AC15" s="20"/>
      <c r="AD15" s="1366"/>
      <c r="AE15" s="20"/>
      <c r="AF15" s="20"/>
      <c r="AG15" s="20"/>
    </row>
    <row r="16" spans="1:33" ht="12.75">
      <c r="A16" s="10" t="s">
        <v>3373</v>
      </c>
      <c r="B16" s="11">
        <v>1</v>
      </c>
      <c r="C16" s="12">
        <v>0</v>
      </c>
      <c r="D16" s="13">
        <f t="shared" si="0"/>
        <v>0</v>
      </c>
      <c r="E16" s="14">
        <f t="shared" si="1"/>
        <v>0.038461538461538464</v>
      </c>
      <c r="F16" s="15">
        <v>0</v>
      </c>
      <c r="G16" s="14">
        <f t="shared" si="2"/>
        <v>0</v>
      </c>
      <c r="H16" s="15">
        <v>0</v>
      </c>
      <c r="I16" s="14">
        <f t="shared" si="3"/>
        <v>0</v>
      </c>
      <c r="J16" s="11">
        <v>0</v>
      </c>
      <c r="K16" s="12">
        <v>0</v>
      </c>
      <c r="L16" s="116">
        <v>0</v>
      </c>
      <c r="M16" s="14">
        <f t="shared" si="4"/>
        <v>0</v>
      </c>
      <c r="N16" s="15">
        <v>0</v>
      </c>
      <c r="O16" s="14">
        <f t="shared" si="5"/>
        <v>0</v>
      </c>
      <c r="P16" s="11">
        <v>0</v>
      </c>
      <c r="Q16" s="17">
        <v>0</v>
      </c>
      <c r="R16" s="14">
        <v>0</v>
      </c>
      <c r="S16" s="18">
        <v>0</v>
      </c>
      <c r="T16" s="19">
        <v>0</v>
      </c>
      <c r="U16" s="13">
        <v>0</v>
      </c>
      <c r="V16" s="14">
        <f t="shared" si="6"/>
        <v>0</v>
      </c>
      <c r="W16" s="50">
        <v>1</v>
      </c>
      <c r="X16" s="19">
        <v>0</v>
      </c>
      <c r="Y16" s="13">
        <f t="shared" si="7"/>
        <v>0</v>
      </c>
      <c r="Z16" s="132">
        <v>1</v>
      </c>
      <c r="AA16" s="74" t="s">
        <v>3308</v>
      </c>
      <c r="AB16" s="55" t="s">
        <v>3308</v>
      </c>
      <c r="AC16" s="20"/>
      <c r="AD16" s="1366"/>
      <c r="AE16" s="20"/>
      <c r="AF16" s="20"/>
      <c r="AG16" s="20"/>
    </row>
    <row r="17" spans="1:33" ht="12.75">
      <c r="A17" s="10" t="s">
        <v>3273</v>
      </c>
      <c r="B17" s="11">
        <v>11</v>
      </c>
      <c r="C17" s="12">
        <v>1</v>
      </c>
      <c r="D17" s="13">
        <f t="shared" si="0"/>
        <v>0.09090909090909091</v>
      </c>
      <c r="E17" s="14">
        <f t="shared" si="1"/>
        <v>0.4230769230769231</v>
      </c>
      <c r="F17" s="15">
        <v>0</v>
      </c>
      <c r="G17" s="14">
        <f t="shared" si="2"/>
        <v>0</v>
      </c>
      <c r="H17" s="15">
        <v>0</v>
      </c>
      <c r="I17" s="14">
        <f t="shared" si="3"/>
        <v>0</v>
      </c>
      <c r="J17" s="11">
        <v>0</v>
      </c>
      <c r="K17" s="12">
        <v>0</v>
      </c>
      <c r="L17" s="116">
        <v>0</v>
      </c>
      <c r="M17" s="14">
        <f t="shared" si="4"/>
        <v>0</v>
      </c>
      <c r="N17" s="15">
        <v>0</v>
      </c>
      <c r="O17" s="14">
        <f t="shared" si="5"/>
        <v>0</v>
      </c>
      <c r="P17" s="11">
        <v>0</v>
      </c>
      <c r="Q17" s="17">
        <v>0</v>
      </c>
      <c r="R17" s="14">
        <v>0</v>
      </c>
      <c r="S17" s="18">
        <v>0</v>
      </c>
      <c r="T17" s="19">
        <v>0</v>
      </c>
      <c r="U17" s="13">
        <v>0</v>
      </c>
      <c r="V17" s="14">
        <f t="shared" si="6"/>
        <v>0</v>
      </c>
      <c r="W17" s="50">
        <v>11</v>
      </c>
      <c r="X17" s="19">
        <v>1</v>
      </c>
      <c r="Y17" s="13">
        <f t="shared" si="7"/>
        <v>0.09090909090909091</v>
      </c>
      <c r="Z17" s="132">
        <v>11</v>
      </c>
      <c r="AA17" s="74" t="s">
        <v>744</v>
      </c>
      <c r="AB17" s="55" t="s">
        <v>3335</v>
      </c>
      <c r="AC17" s="20"/>
      <c r="AD17" s="1366"/>
      <c r="AE17" s="20"/>
      <c r="AF17" s="20"/>
      <c r="AG17" s="20"/>
    </row>
    <row r="18" spans="1:33" ht="12.75">
      <c r="A18" s="10" t="s">
        <v>3365</v>
      </c>
      <c r="B18" s="11">
        <v>0</v>
      </c>
      <c r="C18" s="12">
        <v>0</v>
      </c>
      <c r="D18" s="13">
        <v>0</v>
      </c>
      <c r="E18" s="14">
        <f t="shared" si="1"/>
        <v>0</v>
      </c>
      <c r="F18" s="15">
        <v>4</v>
      </c>
      <c r="G18" s="14">
        <f t="shared" si="2"/>
        <v>0.2857142857142857</v>
      </c>
      <c r="H18" s="15">
        <v>1</v>
      </c>
      <c r="I18" s="14">
        <f t="shared" si="3"/>
        <v>1</v>
      </c>
      <c r="J18" s="11">
        <v>0</v>
      </c>
      <c r="K18" s="12">
        <v>0</v>
      </c>
      <c r="L18" s="116">
        <v>0</v>
      </c>
      <c r="M18" s="14">
        <f t="shared" si="4"/>
        <v>0</v>
      </c>
      <c r="N18" s="15">
        <v>0</v>
      </c>
      <c r="O18" s="14">
        <f t="shared" si="5"/>
        <v>0</v>
      </c>
      <c r="P18" s="11">
        <v>0</v>
      </c>
      <c r="Q18" s="17">
        <v>0</v>
      </c>
      <c r="R18" s="14">
        <v>0</v>
      </c>
      <c r="S18" s="18">
        <v>5</v>
      </c>
      <c r="T18" s="19">
        <v>2</v>
      </c>
      <c r="U18" s="13">
        <f>T18/S18</f>
        <v>0.4</v>
      </c>
      <c r="V18" s="14">
        <f t="shared" si="6"/>
        <v>0.7142857142857143</v>
      </c>
      <c r="W18" s="50">
        <v>10</v>
      </c>
      <c r="X18" s="19">
        <v>2</v>
      </c>
      <c r="Y18" s="13">
        <f t="shared" si="7"/>
        <v>0.2</v>
      </c>
      <c r="Z18" s="132">
        <v>8</v>
      </c>
      <c r="AA18" s="74" t="s">
        <v>2300</v>
      </c>
      <c r="AB18" s="97" t="s">
        <v>38</v>
      </c>
      <c r="AC18" s="20"/>
      <c r="AD18" s="1366"/>
      <c r="AE18" s="20"/>
      <c r="AF18" s="20"/>
      <c r="AG18" s="20"/>
    </row>
    <row r="19" spans="1:33" ht="12.75">
      <c r="A19" s="10" t="s">
        <v>905</v>
      </c>
      <c r="B19" s="11">
        <v>1</v>
      </c>
      <c r="C19" s="12">
        <v>0</v>
      </c>
      <c r="D19" s="13">
        <v>0</v>
      </c>
      <c r="E19" s="14">
        <f t="shared" si="1"/>
        <v>0.038461538461538464</v>
      </c>
      <c r="F19" s="15">
        <v>0</v>
      </c>
      <c r="G19" s="14">
        <v>0</v>
      </c>
      <c r="H19" s="15">
        <v>0</v>
      </c>
      <c r="I19" s="14">
        <f t="shared" si="3"/>
        <v>0</v>
      </c>
      <c r="J19" s="11">
        <v>0</v>
      </c>
      <c r="K19" s="12">
        <v>0</v>
      </c>
      <c r="L19" s="116">
        <v>0</v>
      </c>
      <c r="M19" s="14">
        <f t="shared" si="4"/>
        <v>0</v>
      </c>
      <c r="N19" s="15">
        <v>0</v>
      </c>
      <c r="O19" s="14">
        <v>0</v>
      </c>
      <c r="P19" s="11">
        <v>0</v>
      </c>
      <c r="Q19" s="17">
        <v>0</v>
      </c>
      <c r="R19" s="14">
        <v>0</v>
      </c>
      <c r="S19" s="18">
        <v>0</v>
      </c>
      <c r="T19" s="19">
        <v>0</v>
      </c>
      <c r="U19" s="13">
        <v>0</v>
      </c>
      <c r="V19" s="14">
        <f t="shared" si="6"/>
        <v>0</v>
      </c>
      <c r="W19" s="50">
        <v>1</v>
      </c>
      <c r="X19" s="19">
        <v>0</v>
      </c>
      <c r="Y19" s="13">
        <f t="shared" si="7"/>
        <v>0</v>
      </c>
      <c r="Z19" s="132">
        <v>1</v>
      </c>
      <c r="AA19" s="74" t="s">
        <v>3308</v>
      </c>
      <c r="AB19" s="55" t="s">
        <v>3308</v>
      </c>
      <c r="AC19" s="20"/>
      <c r="AD19" s="1366"/>
      <c r="AE19" s="20"/>
      <c r="AF19" s="20"/>
      <c r="AG19" s="20"/>
    </row>
    <row r="20" spans="1:33" ht="12.75">
      <c r="A20" s="10" t="s">
        <v>3306</v>
      </c>
      <c r="B20" s="11">
        <v>2</v>
      </c>
      <c r="C20" s="12">
        <v>0</v>
      </c>
      <c r="D20" s="13">
        <f t="shared" si="0"/>
        <v>0</v>
      </c>
      <c r="E20" s="14">
        <f t="shared" si="1"/>
        <v>0.07692307692307693</v>
      </c>
      <c r="F20" s="15">
        <v>2</v>
      </c>
      <c r="G20" s="14">
        <f t="shared" si="2"/>
        <v>0.14285714285714285</v>
      </c>
      <c r="H20" s="15">
        <v>1</v>
      </c>
      <c r="I20" s="14">
        <f t="shared" si="3"/>
        <v>1</v>
      </c>
      <c r="J20" s="11">
        <v>0</v>
      </c>
      <c r="K20" s="12">
        <v>0</v>
      </c>
      <c r="L20" s="116">
        <v>0</v>
      </c>
      <c r="M20" s="14">
        <f t="shared" si="4"/>
        <v>0</v>
      </c>
      <c r="N20" s="15">
        <v>0</v>
      </c>
      <c r="O20" s="14">
        <f t="shared" si="5"/>
        <v>0</v>
      </c>
      <c r="P20" s="11">
        <v>0</v>
      </c>
      <c r="Q20" s="17">
        <v>0</v>
      </c>
      <c r="R20" s="14">
        <v>0</v>
      </c>
      <c r="S20" s="18">
        <v>0</v>
      </c>
      <c r="T20" s="19">
        <v>0</v>
      </c>
      <c r="U20" s="13">
        <v>0</v>
      </c>
      <c r="V20" s="14">
        <f t="shared" si="6"/>
        <v>0</v>
      </c>
      <c r="W20" s="50">
        <v>5</v>
      </c>
      <c r="X20" s="19">
        <v>0</v>
      </c>
      <c r="Y20" s="13">
        <f t="shared" si="7"/>
        <v>0</v>
      </c>
      <c r="Z20" s="132">
        <v>5</v>
      </c>
      <c r="AA20" s="74" t="s">
        <v>748</v>
      </c>
      <c r="AB20" s="74" t="s">
        <v>748</v>
      </c>
      <c r="AC20" s="20"/>
      <c r="AD20" s="1367"/>
      <c r="AE20" s="20"/>
      <c r="AF20" s="20"/>
      <c r="AG20" s="20"/>
    </row>
    <row r="21" spans="1:33" s="49" customFormat="1" ht="12.75">
      <c r="A21" s="10" t="s">
        <v>3274</v>
      </c>
      <c r="B21" s="11">
        <v>12</v>
      </c>
      <c r="C21" s="12">
        <v>1</v>
      </c>
      <c r="D21" s="13">
        <f t="shared" si="0"/>
        <v>0.08333333333333333</v>
      </c>
      <c r="E21" s="14">
        <f t="shared" si="1"/>
        <v>0.46153846153846156</v>
      </c>
      <c r="F21" s="15">
        <v>4</v>
      </c>
      <c r="G21" s="14">
        <f t="shared" si="2"/>
        <v>0.2857142857142857</v>
      </c>
      <c r="H21" s="15">
        <v>0</v>
      </c>
      <c r="I21" s="14">
        <f t="shared" si="3"/>
        <v>0</v>
      </c>
      <c r="J21" s="11">
        <v>0</v>
      </c>
      <c r="K21" s="12">
        <v>0</v>
      </c>
      <c r="L21" s="116">
        <v>0</v>
      </c>
      <c r="M21" s="14">
        <f t="shared" si="4"/>
        <v>0</v>
      </c>
      <c r="N21" s="15">
        <v>0</v>
      </c>
      <c r="O21" s="14">
        <f t="shared" si="5"/>
        <v>0</v>
      </c>
      <c r="P21" s="11">
        <v>0</v>
      </c>
      <c r="Q21" s="17">
        <v>0</v>
      </c>
      <c r="R21" s="14">
        <v>0</v>
      </c>
      <c r="S21" s="15">
        <v>7</v>
      </c>
      <c r="T21" s="72">
        <v>4</v>
      </c>
      <c r="U21" s="13">
        <f>T21/S21</f>
        <v>0.5714285714285714</v>
      </c>
      <c r="V21" s="14">
        <f t="shared" si="6"/>
        <v>1</v>
      </c>
      <c r="W21" s="50">
        <v>23</v>
      </c>
      <c r="X21" s="19">
        <v>5</v>
      </c>
      <c r="Y21" s="13">
        <f t="shared" si="7"/>
        <v>0.21739130434782608</v>
      </c>
      <c r="Z21" s="132">
        <v>16</v>
      </c>
      <c r="AA21" s="74" t="s">
        <v>2235</v>
      </c>
      <c r="AB21" s="56" t="s">
        <v>3321</v>
      </c>
      <c r="AC21" s="73"/>
      <c r="AD21" s="1366"/>
      <c r="AE21" s="73"/>
      <c r="AF21" s="73"/>
      <c r="AG21" s="73"/>
    </row>
    <row r="22" spans="1:33" s="49" customFormat="1" ht="12.75">
      <c r="A22" s="10" t="s">
        <v>3271</v>
      </c>
      <c r="B22" s="11">
        <v>6</v>
      </c>
      <c r="C22" s="12">
        <v>1</v>
      </c>
      <c r="D22" s="13">
        <f t="shared" si="0"/>
        <v>0.16666666666666666</v>
      </c>
      <c r="E22" s="14">
        <f t="shared" si="1"/>
        <v>0.23076923076923078</v>
      </c>
      <c r="F22" s="15">
        <v>3</v>
      </c>
      <c r="G22" s="14">
        <f t="shared" si="2"/>
        <v>0.21428571428571427</v>
      </c>
      <c r="H22" s="15">
        <v>1</v>
      </c>
      <c r="I22" s="14">
        <f t="shared" si="3"/>
        <v>1</v>
      </c>
      <c r="J22" s="11">
        <v>0</v>
      </c>
      <c r="K22" s="12">
        <v>0</v>
      </c>
      <c r="L22" s="116">
        <v>0</v>
      </c>
      <c r="M22" s="14">
        <f t="shared" si="4"/>
        <v>0</v>
      </c>
      <c r="N22" s="15">
        <v>0</v>
      </c>
      <c r="O22" s="14">
        <f t="shared" si="5"/>
        <v>0</v>
      </c>
      <c r="P22" s="11">
        <v>1</v>
      </c>
      <c r="Q22" s="17">
        <v>0</v>
      </c>
      <c r="R22" s="14">
        <f>Q22/P22</f>
        <v>0</v>
      </c>
      <c r="S22" s="15">
        <v>3</v>
      </c>
      <c r="T22" s="72">
        <v>3</v>
      </c>
      <c r="U22" s="13">
        <f>T22/S22</f>
        <v>1</v>
      </c>
      <c r="V22" s="14">
        <f t="shared" si="6"/>
        <v>0.42857142857142855</v>
      </c>
      <c r="W22" s="50">
        <v>14</v>
      </c>
      <c r="X22" s="19">
        <v>4</v>
      </c>
      <c r="Y22" s="13">
        <f t="shared" si="7"/>
        <v>0.2857142857142857</v>
      </c>
      <c r="Z22" s="132">
        <v>12</v>
      </c>
      <c r="AA22" s="108" t="s">
        <v>2235</v>
      </c>
      <c r="AB22" s="56" t="s">
        <v>3321</v>
      </c>
      <c r="AC22" s="73"/>
      <c r="AD22" s="1366"/>
      <c r="AE22" s="73"/>
      <c r="AF22" s="73"/>
      <c r="AG22" s="73"/>
    </row>
    <row r="23" spans="1:33" ht="12.75">
      <c r="A23" s="10" t="s">
        <v>3283</v>
      </c>
      <c r="B23" s="11">
        <v>21</v>
      </c>
      <c r="C23" s="12">
        <v>2</v>
      </c>
      <c r="D23" s="13">
        <f t="shared" si="0"/>
        <v>0.09523809523809523</v>
      </c>
      <c r="E23" s="14">
        <f t="shared" si="1"/>
        <v>0.8076923076923077</v>
      </c>
      <c r="F23" s="15">
        <v>4</v>
      </c>
      <c r="G23" s="14">
        <f t="shared" si="2"/>
        <v>0.2857142857142857</v>
      </c>
      <c r="H23" s="15">
        <v>1</v>
      </c>
      <c r="I23" s="14">
        <f t="shared" si="3"/>
        <v>1</v>
      </c>
      <c r="J23" s="11">
        <v>0</v>
      </c>
      <c r="K23" s="12">
        <v>0</v>
      </c>
      <c r="L23" s="116">
        <v>0</v>
      </c>
      <c r="M23" s="14">
        <f t="shared" si="4"/>
        <v>0</v>
      </c>
      <c r="N23" s="15">
        <v>0</v>
      </c>
      <c r="O23" s="14">
        <f t="shared" si="5"/>
        <v>0</v>
      </c>
      <c r="P23" s="11">
        <v>0</v>
      </c>
      <c r="Q23" s="17">
        <v>0</v>
      </c>
      <c r="R23" s="14">
        <v>0</v>
      </c>
      <c r="S23" s="18">
        <v>0</v>
      </c>
      <c r="T23" s="19">
        <v>0</v>
      </c>
      <c r="U23" s="13">
        <v>0</v>
      </c>
      <c r="V23" s="14">
        <f t="shared" si="6"/>
        <v>0</v>
      </c>
      <c r="W23" s="50">
        <v>26</v>
      </c>
      <c r="X23" s="19">
        <v>2</v>
      </c>
      <c r="Y23" s="13">
        <f t="shared" si="7"/>
        <v>0.07692307692307693</v>
      </c>
      <c r="Z23" s="132">
        <v>23</v>
      </c>
      <c r="AA23" s="74" t="s">
        <v>2235</v>
      </c>
      <c r="AB23" s="56" t="s">
        <v>3321</v>
      </c>
      <c r="AC23" s="20"/>
      <c r="AD23" s="1366"/>
      <c r="AE23" s="20"/>
      <c r="AF23" s="20"/>
      <c r="AG23" s="20"/>
    </row>
    <row r="24" spans="1:33" ht="12.75">
      <c r="A24" s="10" t="s">
        <v>904</v>
      </c>
      <c r="B24" s="11">
        <v>1</v>
      </c>
      <c r="C24" s="12">
        <v>0</v>
      </c>
      <c r="D24" s="13">
        <f t="shared" si="0"/>
        <v>0</v>
      </c>
      <c r="E24" s="14">
        <f t="shared" si="1"/>
        <v>0.038461538461538464</v>
      </c>
      <c r="F24" s="15">
        <v>0</v>
      </c>
      <c r="G24" s="14">
        <v>0</v>
      </c>
      <c r="H24" s="15">
        <v>0</v>
      </c>
      <c r="I24" s="14">
        <f t="shared" si="3"/>
        <v>0</v>
      </c>
      <c r="J24" s="11">
        <v>0</v>
      </c>
      <c r="K24" s="12">
        <v>0</v>
      </c>
      <c r="L24" s="116">
        <v>0</v>
      </c>
      <c r="M24" s="14">
        <f t="shared" si="4"/>
        <v>0</v>
      </c>
      <c r="N24" s="15">
        <v>0</v>
      </c>
      <c r="O24" s="14">
        <v>0</v>
      </c>
      <c r="P24" s="11">
        <v>0</v>
      </c>
      <c r="Q24" s="17">
        <v>0</v>
      </c>
      <c r="R24" s="14">
        <v>0</v>
      </c>
      <c r="S24" s="18">
        <v>0</v>
      </c>
      <c r="T24" s="19">
        <v>0</v>
      </c>
      <c r="U24" s="13">
        <v>0</v>
      </c>
      <c r="V24" s="14">
        <f t="shared" si="6"/>
        <v>0</v>
      </c>
      <c r="W24" s="50">
        <v>1</v>
      </c>
      <c r="X24" s="19">
        <v>0</v>
      </c>
      <c r="Y24" s="13">
        <f t="shared" si="7"/>
        <v>0</v>
      </c>
      <c r="Z24" s="132">
        <v>1</v>
      </c>
      <c r="AA24" s="74" t="s">
        <v>3308</v>
      </c>
      <c r="AB24" s="55" t="s">
        <v>3308</v>
      </c>
      <c r="AC24" s="20"/>
      <c r="AD24" s="1366"/>
      <c r="AE24" s="20"/>
      <c r="AF24" s="20"/>
      <c r="AG24" s="20"/>
    </row>
    <row r="25" spans="1:33" ht="12.75">
      <c r="A25" s="10" t="s">
        <v>3282</v>
      </c>
      <c r="B25" s="11">
        <v>9</v>
      </c>
      <c r="C25" s="12">
        <v>0</v>
      </c>
      <c r="D25" s="13">
        <f t="shared" si="0"/>
        <v>0</v>
      </c>
      <c r="E25" s="14">
        <f t="shared" si="1"/>
        <v>0.34615384615384615</v>
      </c>
      <c r="F25" s="15">
        <v>7</v>
      </c>
      <c r="G25" s="14">
        <f t="shared" si="2"/>
        <v>0.5</v>
      </c>
      <c r="H25" s="15">
        <v>0</v>
      </c>
      <c r="I25" s="14">
        <f t="shared" si="3"/>
        <v>0</v>
      </c>
      <c r="J25" s="11">
        <v>0</v>
      </c>
      <c r="K25" s="12">
        <v>0</v>
      </c>
      <c r="L25" s="116">
        <v>0</v>
      </c>
      <c r="M25" s="14">
        <f t="shared" si="4"/>
        <v>0</v>
      </c>
      <c r="N25" s="15">
        <v>0</v>
      </c>
      <c r="O25" s="14">
        <f t="shared" si="5"/>
        <v>0</v>
      </c>
      <c r="P25" s="11">
        <v>1</v>
      </c>
      <c r="Q25" s="17">
        <v>0</v>
      </c>
      <c r="R25" s="14">
        <f>Q25/P25</f>
        <v>0</v>
      </c>
      <c r="S25" s="18">
        <v>6</v>
      </c>
      <c r="T25" s="19">
        <v>3</v>
      </c>
      <c r="U25" s="13">
        <f>T25/S25</f>
        <v>0.5</v>
      </c>
      <c r="V25" s="14">
        <f t="shared" si="6"/>
        <v>0.8571428571428571</v>
      </c>
      <c r="W25" s="50">
        <v>23</v>
      </c>
      <c r="X25" s="19">
        <v>3</v>
      </c>
      <c r="Y25" s="13">
        <f t="shared" si="7"/>
        <v>0.13043478260869565</v>
      </c>
      <c r="Z25" s="132">
        <v>18</v>
      </c>
      <c r="AA25" s="74" t="s">
        <v>2254</v>
      </c>
      <c r="AB25" s="97" t="s">
        <v>3231</v>
      </c>
      <c r="AC25" s="20"/>
      <c r="AD25" s="1366"/>
      <c r="AE25" s="20"/>
      <c r="AF25" s="20"/>
      <c r="AG25" s="20"/>
    </row>
    <row r="26" spans="1:33" ht="13.5" thickBot="1">
      <c r="A26" s="272" t="s">
        <v>3278</v>
      </c>
      <c r="B26" s="1361">
        <v>2</v>
      </c>
      <c r="C26" s="21">
        <v>1</v>
      </c>
      <c r="D26" s="48">
        <f t="shared" si="0"/>
        <v>0.5</v>
      </c>
      <c r="E26" s="14">
        <f t="shared" si="1"/>
        <v>0.07692307692307693</v>
      </c>
      <c r="F26" s="127">
        <v>12</v>
      </c>
      <c r="G26" s="126">
        <f t="shared" si="2"/>
        <v>0.8571428571428571</v>
      </c>
      <c r="H26" s="23">
        <v>0</v>
      </c>
      <c r="I26" s="22">
        <f t="shared" si="3"/>
        <v>0</v>
      </c>
      <c r="J26" s="47">
        <v>0</v>
      </c>
      <c r="K26" s="125">
        <v>0</v>
      </c>
      <c r="L26" s="217">
        <v>0</v>
      </c>
      <c r="M26" s="126">
        <f t="shared" si="4"/>
        <v>0</v>
      </c>
      <c r="N26" s="23">
        <v>0</v>
      </c>
      <c r="O26" s="22">
        <f t="shared" si="5"/>
        <v>0</v>
      </c>
      <c r="P26" s="47">
        <v>3</v>
      </c>
      <c r="Q26" s="273">
        <v>1</v>
      </c>
      <c r="R26" s="126">
        <f>Q26/P26</f>
        <v>0.3333333333333333</v>
      </c>
      <c r="S26" s="289">
        <v>0</v>
      </c>
      <c r="T26" s="24">
        <v>0</v>
      </c>
      <c r="U26" s="48">
        <v>0</v>
      </c>
      <c r="V26" s="22">
        <f t="shared" si="6"/>
        <v>0</v>
      </c>
      <c r="W26" s="1344">
        <v>18</v>
      </c>
      <c r="X26" s="24">
        <v>2</v>
      </c>
      <c r="Y26" s="48">
        <f t="shared" si="7"/>
        <v>0.1111111111111111</v>
      </c>
      <c r="Z26" s="1345">
        <v>17</v>
      </c>
      <c r="AA26" s="274" t="s">
        <v>747</v>
      </c>
      <c r="AB26" s="275" t="s">
        <v>3322</v>
      </c>
      <c r="AC26" s="20"/>
      <c r="AD26" s="1366"/>
      <c r="AE26" s="20"/>
      <c r="AF26" s="20"/>
      <c r="AG26" s="20"/>
    </row>
    <row r="27" spans="1:33" ht="12.75">
      <c r="A27" s="276" t="s">
        <v>3295</v>
      </c>
      <c r="B27" s="277">
        <v>0</v>
      </c>
      <c r="C27" s="278">
        <v>0</v>
      </c>
      <c r="D27" s="279">
        <v>0</v>
      </c>
      <c r="E27" s="1363">
        <f aca="true" t="shared" si="8" ref="E27:E46">B27/25</f>
        <v>0</v>
      </c>
      <c r="F27" s="1364">
        <v>0</v>
      </c>
      <c r="G27" s="1362">
        <f t="shared" si="2"/>
        <v>0</v>
      </c>
      <c r="H27" s="1365">
        <v>0</v>
      </c>
      <c r="I27" s="117">
        <f t="shared" si="3"/>
        <v>0</v>
      </c>
      <c r="J27" s="277">
        <v>17</v>
      </c>
      <c r="K27" s="278">
        <v>3</v>
      </c>
      <c r="L27" s="279">
        <f aca="true" t="shared" si="9" ref="L27:L45">K27/J27</f>
        <v>0.17647058823529413</v>
      </c>
      <c r="M27" s="1362">
        <f t="shared" si="4"/>
        <v>0.7727272727272727</v>
      </c>
      <c r="N27" s="1364">
        <v>0</v>
      </c>
      <c r="O27" s="1362">
        <f t="shared" si="5"/>
        <v>0</v>
      </c>
      <c r="P27" s="284">
        <v>1</v>
      </c>
      <c r="Q27" s="281">
        <v>0</v>
      </c>
      <c r="R27" s="280">
        <f>Q27/P27</f>
        <v>0</v>
      </c>
      <c r="S27" s="288">
        <v>7</v>
      </c>
      <c r="T27" s="282">
        <v>4</v>
      </c>
      <c r="U27" s="279">
        <f>T27/S27</f>
        <v>0.5714285714285714</v>
      </c>
      <c r="V27" s="1362">
        <f t="shared" si="6"/>
        <v>1</v>
      </c>
      <c r="W27" s="1346">
        <v>25</v>
      </c>
      <c r="X27" s="1350">
        <v>7</v>
      </c>
      <c r="Y27" s="279">
        <f t="shared" si="7"/>
        <v>0.28</v>
      </c>
      <c r="Z27" s="1347">
        <v>18</v>
      </c>
      <c r="AA27" s="290" t="s">
        <v>751</v>
      </c>
      <c r="AB27" s="283" t="s">
        <v>3233</v>
      </c>
      <c r="AC27" s="20"/>
      <c r="AD27" s="1366"/>
      <c r="AE27" s="20"/>
      <c r="AF27" s="20"/>
      <c r="AG27" s="20"/>
    </row>
    <row r="28" spans="1:33" s="2" customFormat="1" ht="12.75">
      <c r="A28" s="87" t="s">
        <v>1939</v>
      </c>
      <c r="B28" s="11">
        <v>0</v>
      </c>
      <c r="C28" s="12">
        <v>0</v>
      </c>
      <c r="D28" s="13">
        <v>0</v>
      </c>
      <c r="E28" s="143">
        <f t="shared" si="8"/>
        <v>0</v>
      </c>
      <c r="F28" s="15">
        <v>0</v>
      </c>
      <c r="G28" s="14">
        <f t="shared" si="2"/>
        <v>0</v>
      </c>
      <c r="H28" s="15">
        <v>0</v>
      </c>
      <c r="I28" s="14">
        <f t="shared" si="3"/>
        <v>0</v>
      </c>
      <c r="J28" s="11">
        <v>0</v>
      </c>
      <c r="K28" s="12">
        <v>0</v>
      </c>
      <c r="L28" s="13">
        <v>0</v>
      </c>
      <c r="M28" s="14">
        <f t="shared" si="4"/>
        <v>0</v>
      </c>
      <c r="N28" s="15">
        <v>1</v>
      </c>
      <c r="O28" s="14">
        <f t="shared" si="5"/>
        <v>1</v>
      </c>
      <c r="P28" s="287">
        <v>0</v>
      </c>
      <c r="Q28" s="268">
        <v>0</v>
      </c>
      <c r="R28" s="14">
        <v>0</v>
      </c>
      <c r="S28" s="18">
        <v>0</v>
      </c>
      <c r="T28" s="19">
        <v>0</v>
      </c>
      <c r="U28" s="13">
        <v>0</v>
      </c>
      <c r="V28" s="14">
        <f t="shared" si="6"/>
        <v>0</v>
      </c>
      <c r="W28" s="50">
        <v>1</v>
      </c>
      <c r="X28" s="19">
        <v>0</v>
      </c>
      <c r="Y28" s="13">
        <f>X28/W28</f>
        <v>0</v>
      </c>
      <c r="Z28" s="1348">
        <v>1</v>
      </c>
      <c r="AA28" s="74" t="s">
        <v>756</v>
      </c>
      <c r="AB28" s="97" t="s">
        <v>36</v>
      </c>
      <c r="AC28" s="20"/>
      <c r="AD28" s="1366"/>
      <c r="AE28" s="20"/>
      <c r="AF28" s="20"/>
      <c r="AG28" s="20"/>
    </row>
    <row r="29" spans="1:33" s="2" customFormat="1" ht="12.75">
      <c r="A29" s="87" t="s">
        <v>3296</v>
      </c>
      <c r="B29" s="11">
        <v>0</v>
      </c>
      <c r="C29" s="12">
        <v>0</v>
      </c>
      <c r="D29" s="13">
        <v>0</v>
      </c>
      <c r="E29" s="143">
        <f t="shared" si="8"/>
        <v>0</v>
      </c>
      <c r="F29" s="15">
        <v>0</v>
      </c>
      <c r="G29" s="14">
        <f t="shared" si="2"/>
        <v>0</v>
      </c>
      <c r="H29" s="15">
        <v>0</v>
      </c>
      <c r="I29" s="14">
        <f t="shared" si="3"/>
        <v>0</v>
      </c>
      <c r="J29" s="11">
        <v>20</v>
      </c>
      <c r="K29" s="12">
        <v>2</v>
      </c>
      <c r="L29" s="13">
        <f t="shared" si="9"/>
        <v>0.1</v>
      </c>
      <c r="M29" s="14">
        <f t="shared" si="4"/>
        <v>0.9090909090909091</v>
      </c>
      <c r="N29" s="15">
        <v>0</v>
      </c>
      <c r="O29" s="14">
        <f t="shared" si="5"/>
        <v>0</v>
      </c>
      <c r="P29" s="285">
        <v>3</v>
      </c>
      <c r="Q29" s="268">
        <v>0</v>
      </c>
      <c r="R29" s="14">
        <f>Q29/P29</f>
        <v>0</v>
      </c>
      <c r="S29" s="18">
        <v>0</v>
      </c>
      <c r="T29" s="19">
        <v>0</v>
      </c>
      <c r="U29" s="13">
        <v>0</v>
      </c>
      <c r="V29" s="14">
        <f t="shared" si="6"/>
        <v>0</v>
      </c>
      <c r="W29" s="50">
        <v>23</v>
      </c>
      <c r="X29" s="19">
        <v>2</v>
      </c>
      <c r="Y29" s="13">
        <f t="shared" si="7"/>
        <v>0.08695652173913043</v>
      </c>
      <c r="Z29" s="1348">
        <v>20</v>
      </c>
      <c r="AA29" s="74" t="s">
        <v>751</v>
      </c>
      <c r="AB29" s="97" t="s">
        <v>3235</v>
      </c>
      <c r="AC29" s="20"/>
      <c r="AD29" s="1366"/>
      <c r="AE29" s="20"/>
      <c r="AF29" s="20"/>
      <c r="AG29" s="20"/>
    </row>
    <row r="30" spans="1:33" s="2" customFormat="1" ht="12.75">
      <c r="A30" s="87" t="s">
        <v>3281</v>
      </c>
      <c r="B30" s="11">
        <v>0</v>
      </c>
      <c r="C30" s="12">
        <v>0</v>
      </c>
      <c r="D30" s="13">
        <v>0</v>
      </c>
      <c r="E30" s="143">
        <f t="shared" si="8"/>
        <v>0</v>
      </c>
      <c r="F30" s="15">
        <v>0</v>
      </c>
      <c r="G30" s="14">
        <f t="shared" si="2"/>
        <v>0</v>
      </c>
      <c r="H30" s="15">
        <v>0</v>
      </c>
      <c r="I30" s="14">
        <f t="shared" si="3"/>
        <v>0</v>
      </c>
      <c r="J30" s="11">
        <v>17</v>
      </c>
      <c r="K30" s="12">
        <v>2</v>
      </c>
      <c r="L30" s="13">
        <f t="shared" si="9"/>
        <v>0.11764705882352941</v>
      </c>
      <c r="M30" s="14">
        <f t="shared" si="4"/>
        <v>0.7727272727272727</v>
      </c>
      <c r="N30" s="15">
        <v>0</v>
      </c>
      <c r="O30" s="14">
        <f t="shared" si="5"/>
        <v>0</v>
      </c>
      <c r="P30" s="285">
        <v>0</v>
      </c>
      <c r="Q30" s="268">
        <v>0</v>
      </c>
      <c r="R30" s="14">
        <v>0</v>
      </c>
      <c r="S30" s="18">
        <v>0</v>
      </c>
      <c r="T30" s="19">
        <v>0</v>
      </c>
      <c r="U30" s="13">
        <v>0</v>
      </c>
      <c r="V30" s="14">
        <f t="shared" si="6"/>
        <v>0</v>
      </c>
      <c r="W30" s="50">
        <v>17</v>
      </c>
      <c r="X30" s="19">
        <v>2</v>
      </c>
      <c r="Y30" s="13">
        <f t="shared" si="7"/>
        <v>0.11764705882352941</v>
      </c>
      <c r="Z30" s="132">
        <v>17</v>
      </c>
      <c r="AA30" s="74" t="s">
        <v>751</v>
      </c>
      <c r="AB30" s="97" t="s">
        <v>3236</v>
      </c>
      <c r="AC30" s="20"/>
      <c r="AD30" s="1366"/>
      <c r="AE30" s="20"/>
      <c r="AF30" s="20"/>
      <c r="AG30" s="20"/>
    </row>
    <row r="31" spans="1:33" ht="12.75">
      <c r="A31" s="113" t="s">
        <v>3347</v>
      </c>
      <c r="B31" s="11">
        <v>0</v>
      </c>
      <c r="C31" s="12">
        <v>0</v>
      </c>
      <c r="D31" s="13">
        <v>0</v>
      </c>
      <c r="E31" s="143">
        <f t="shared" si="8"/>
        <v>0</v>
      </c>
      <c r="F31" s="15">
        <v>0</v>
      </c>
      <c r="G31" s="14">
        <f t="shared" si="2"/>
        <v>0</v>
      </c>
      <c r="H31" s="118">
        <v>0</v>
      </c>
      <c r="I31" s="14">
        <f t="shared" si="3"/>
        <v>0</v>
      </c>
      <c r="J31" s="114">
        <v>0</v>
      </c>
      <c r="K31" s="115">
        <v>0</v>
      </c>
      <c r="L31" s="116">
        <v>0</v>
      </c>
      <c r="M31" s="14">
        <f t="shared" si="4"/>
        <v>0</v>
      </c>
      <c r="N31" s="118">
        <v>1</v>
      </c>
      <c r="O31" s="14">
        <f t="shared" si="5"/>
        <v>1</v>
      </c>
      <c r="P31" s="285">
        <v>0</v>
      </c>
      <c r="Q31" s="268">
        <v>0</v>
      </c>
      <c r="R31" s="117">
        <v>0</v>
      </c>
      <c r="S31" s="18">
        <v>0</v>
      </c>
      <c r="T31" s="19">
        <v>0</v>
      </c>
      <c r="U31" s="13">
        <v>0</v>
      </c>
      <c r="V31" s="14">
        <f t="shared" si="6"/>
        <v>0</v>
      </c>
      <c r="W31" s="50">
        <v>1</v>
      </c>
      <c r="X31" s="19">
        <v>0</v>
      </c>
      <c r="Y31" s="116">
        <f t="shared" si="7"/>
        <v>0</v>
      </c>
      <c r="Z31" s="1349">
        <v>1</v>
      </c>
      <c r="AA31" s="291" t="s">
        <v>756</v>
      </c>
      <c r="AB31" s="105" t="s">
        <v>40</v>
      </c>
      <c r="AC31" s="20"/>
      <c r="AD31" s="1367"/>
      <c r="AE31" s="20"/>
      <c r="AF31" s="20"/>
      <c r="AG31" s="20"/>
    </row>
    <row r="32" spans="1:33" ht="12.75">
      <c r="A32" s="113" t="s">
        <v>2878</v>
      </c>
      <c r="B32" s="11">
        <v>0</v>
      </c>
      <c r="C32" s="12">
        <v>0</v>
      </c>
      <c r="D32" s="13">
        <v>0</v>
      </c>
      <c r="E32" s="143">
        <f t="shared" si="8"/>
        <v>0</v>
      </c>
      <c r="F32" s="15">
        <v>0</v>
      </c>
      <c r="G32" s="14">
        <f t="shared" si="2"/>
        <v>0</v>
      </c>
      <c r="H32" s="118">
        <v>0</v>
      </c>
      <c r="I32" s="14">
        <f t="shared" si="3"/>
        <v>0</v>
      </c>
      <c r="J32" s="114">
        <v>0</v>
      </c>
      <c r="K32" s="115">
        <v>0</v>
      </c>
      <c r="L32" s="116">
        <v>0</v>
      </c>
      <c r="M32" s="14">
        <f t="shared" si="4"/>
        <v>0</v>
      </c>
      <c r="N32" s="118">
        <v>1</v>
      </c>
      <c r="O32" s="14">
        <f t="shared" si="5"/>
        <v>1</v>
      </c>
      <c r="P32" s="285">
        <v>0</v>
      </c>
      <c r="Q32" s="268">
        <v>0</v>
      </c>
      <c r="R32" s="117">
        <v>0</v>
      </c>
      <c r="S32" s="18">
        <v>0</v>
      </c>
      <c r="T32" s="19">
        <v>0</v>
      </c>
      <c r="U32" s="13">
        <v>0</v>
      </c>
      <c r="V32" s="14">
        <f t="shared" si="6"/>
        <v>0</v>
      </c>
      <c r="W32" s="50">
        <v>1</v>
      </c>
      <c r="X32" s="19">
        <v>0</v>
      </c>
      <c r="Y32" s="116">
        <f t="shared" si="7"/>
        <v>0</v>
      </c>
      <c r="Z32" s="1349">
        <v>1</v>
      </c>
      <c r="AA32" s="291" t="s">
        <v>756</v>
      </c>
      <c r="AB32" s="97" t="s">
        <v>3111</v>
      </c>
      <c r="AC32" s="20"/>
      <c r="AD32" s="1367"/>
      <c r="AE32" s="20"/>
      <c r="AF32" s="20"/>
      <c r="AG32" s="20"/>
    </row>
    <row r="33" spans="1:33" ht="12.75">
      <c r="A33" s="87" t="s">
        <v>441</v>
      </c>
      <c r="B33" s="11">
        <v>0</v>
      </c>
      <c r="C33" s="12">
        <v>0</v>
      </c>
      <c r="D33" s="13">
        <v>0</v>
      </c>
      <c r="E33" s="143">
        <f t="shared" si="8"/>
        <v>0</v>
      </c>
      <c r="F33" s="15">
        <v>0</v>
      </c>
      <c r="G33" s="14">
        <f t="shared" si="2"/>
        <v>0</v>
      </c>
      <c r="H33" s="118">
        <v>0</v>
      </c>
      <c r="I33" s="14">
        <f t="shared" si="3"/>
        <v>0</v>
      </c>
      <c r="J33" s="11">
        <v>4</v>
      </c>
      <c r="K33" s="12">
        <v>0</v>
      </c>
      <c r="L33" s="116">
        <f t="shared" si="9"/>
        <v>0</v>
      </c>
      <c r="M33" s="14">
        <f t="shared" si="4"/>
        <v>0.18181818181818182</v>
      </c>
      <c r="N33" s="15">
        <v>1</v>
      </c>
      <c r="O33" s="14">
        <f t="shared" si="5"/>
        <v>1</v>
      </c>
      <c r="P33" s="285">
        <v>0</v>
      </c>
      <c r="Q33" s="268">
        <v>0</v>
      </c>
      <c r="R33" s="14">
        <v>0</v>
      </c>
      <c r="S33" s="18">
        <v>0</v>
      </c>
      <c r="T33" s="19">
        <v>0</v>
      </c>
      <c r="U33" s="13">
        <v>0</v>
      </c>
      <c r="V33" s="14">
        <f t="shared" si="6"/>
        <v>0</v>
      </c>
      <c r="W33" s="50">
        <v>5</v>
      </c>
      <c r="X33" s="19">
        <v>0</v>
      </c>
      <c r="Y33" s="13">
        <f t="shared" si="7"/>
        <v>0</v>
      </c>
      <c r="Z33" s="132">
        <v>5</v>
      </c>
      <c r="AA33" s="108" t="s">
        <v>757</v>
      </c>
      <c r="AB33" s="104" t="s">
        <v>3234</v>
      </c>
      <c r="AC33" s="20"/>
      <c r="AD33" s="1366"/>
      <c r="AE33" s="20"/>
      <c r="AF33" s="20"/>
      <c r="AG33" s="20"/>
    </row>
    <row r="34" spans="1:33" ht="12.75">
      <c r="A34" s="87" t="s">
        <v>3199</v>
      </c>
      <c r="B34" s="11">
        <v>0</v>
      </c>
      <c r="C34" s="12">
        <v>0</v>
      </c>
      <c r="D34" s="13">
        <v>0</v>
      </c>
      <c r="E34" s="143">
        <f t="shared" si="8"/>
        <v>0</v>
      </c>
      <c r="F34" s="15">
        <v>0</v>
      </c>
      <c r="G34" s="14">
        <f t="shared" si="2"/>
        <v>0</v>
      </c>
      <c r="H34" s="118">
        <v>0</v>
      </c>
      <c r="I34" s="14">
        <f t="shared" si="3"/>
        <v>0</v>
      </c>
      <c r="J34" s="11">
        <v>1</v>
      </c>
      <c r="K34" s="12">
        <v>0</v>
      </c>
      <c r="L34" s="116">
        <f t="shared" si="9"/>
        <v>0</v>
      </c>
      <c r="M34" s="14">
        <f t="shared" si="4"/>
        <v>0.045454545454545456</v>
      </c>
      <c r="N34" s="15">
        <v>0</v>
      </c>
      <c r="O34" s="14">
        <f t="shared" si="5"/>
        <v>0</v>
      </c>
      <c r="P34" s="285">
        <v>0</v>
      </c>
      <c r="Q34" s="268">
        <v>0</v>
      </c>
      <c r="R34" s="14">
        <v>0</v>
      </c>
      <c r="S34" s="18">
        <v>0</v>
      </c>
      <c r="T34" s="19">
        <v>0</v>
      </c>
      <c r="U34" s="13">
        <v>0</v>
      </c>
      <c r="V34" s="14">
        <f t="shared" si="6"/>
        <v>0</v>
      </c>
      <c r="W34" s="50">
        <v>1</v>
      </c>
      <c r="X34" s="19">
        <v>0</v>
      </c>
      <c r="Y34" s="13">
        <f t="shared" si="7"/>
        <v>0</v>
      </c>
      <c r="Z34" s="132">
        <v>1</v>
      </c>
      <c r="AA34" s="108" t="s">
        <v>3308</v>
      </c>
      <c r="AB34" s="104" t="s">
        <v>3308</v>
      </c>
      <c r="AC34" s="20"/>
      <c r="AD34" s="1366"/>
      <c r="AE34" s="20"/>
      <c r="AF34" s="20"/>
      <c r="AG34" s="20"/>
    </row>
    <row r="35" spans="1:33" ht="12.75">
      <c r="A35" s="87" t="s">
        <v>2851</v>
      </c>
      <c r="B35" s="11">
        <v>0</v>
      </c>
      <c r="C35" s="12">
        <v>0</v>
      </c>
      <c r="D35" s="13">
        <v>0</v>
      </c>
      <c r="E35" s="143">
        <f t="shared" si="8"/>
        <v>0</v>
      </c>
      <c r="F35" s="15">
        <v>0</v>
      </c>
      <c r="G35" s="14">
        <f t="shared" si="2"/>
        <v>0</v>
      </c>
      <c r="H35" s="118">
        <v>0</v>
      </c>
      <c r="I35" s="14">
        <f t="shared" si="3"/>
        <v>0</v>
      </c>
      <c r="J35" s="11">
        <v>2</v>
      </c>
      <c r="K35" s="12">
        <v>0</v>
      </c>
      <c r="L35" s="116">
        <f t="shared" si="9"/>
        <v>0</v>
      </c>
      <c r="M35" s="14">
        <f t="shared" si="4"/>
        <v>0.09090909090909091</v>
      </c>
      <c r="N35" s="15">
        <v>0</v>
      </c>
      <c r="O35" s="14">
        <f t="shared" si="5"/>
        <v>0</v>
      </c>
      <c r="P35" s="285">
        <v>0</v>
      </c>
      <c r="Q35" s="268">
        <v>0</v>
      </c>
      <c r="R35" s="14">
        <v>0</v>
      </c>
      <c r="S35" s="18">
        <v>0</v>
      </c>
      <c r="T35" s="19">
        <v>0</v>
      </c>
      <c r="U35" s="13">
        <v>0</v>
      </c>
      <c r="V35" s="14">
        <f t="shared" si="6"/>
        <v>0</v>
      </c>
      <c r="W35" s="50">
        <v>2</v>
      </c>
      <c r="X35" s="19">
        <v>0</v>
      </c>
      <c r="Y35" s="13">
        <f t="shared" si="7"/>
        <v>0</v>
      </c>
      <c r="Z35" s="132">
        <v>2</v>
      </c>
      <c r="AA35" s="108" t="s">
        <v>3308</v>
      </c>
      <c r="AB35" s="104" t="s">
        <v>3308</v>
      </c>
      <c r="AC35" s="20"/>
      <c r="AD35" s="1366"/>
      <c r="AE35" s="20"/>
      <c r="AF35" s="20"/>
      <c r="AG35" s="20"/>
    </row>
    <row r="36" spans="1:33" ht="12.75">
      <c r="A36" s="87" t="s">
        <v>31</v>
      </c>
      <c r="B36" s="11">
        <v>0</v>
      </c>
      <c r="C36" s="12">
        <v>0</v>
      </c>
      <c r="D36" s="13">
        <v>0</v>
      </c>
      <c r="E36" s="143">
        <f t="shared" si="8"/>
        <v>0</v>
      </c>
      <c r="F36" s="15">
        <v>0</v>
      </c>
      <c r="G36" s="14">
        <f t="shared" si="2"/>
        <v>0</v>
      </c>
      <c r="H36" s="118">
        <v>0</v>
      </c>
      <c r="I36" s="14">
        <f t="shared" si="3"/>
        <v>0</v>
      </c>
      <c r="J36" s="11">
        <v>0</v>
      </c>
      <c r="K36" s="12">
        <v>0</v>
      </c>
      <c r="L36" s="116">
        <v>0</v>
      </c>
      <c r="M36" s="14">
        <f t="shared" si="4"/>
        <v>0</v>
      </c>
      <c r="N36" s="15">
        <v>1</v>
      </c>
      <c r="O36" s="14">
        <f t="shared" si="5"/>
        <v>1</v>
      </c>
      <c r="P36" s="285">
        <v>13</v>
      </c>
      <c r="Q36" s="17">
        <v>3</v>
      </c>
      <c r="R36" s="14">
        <f>Q36/P36</f>
        <v>0.23076923076923078</v>
      </c>
      <c r="S36" s="18">
        <v>0</v>
      </c>
      <c r="T36" s="19">
        <v>0</v>
      </c>
      <c r="U36" s="13">
        <v>0</v>
      </c>
      <c r="V36" s="14">
        <f t="shared" si="6"/>
        <v>0</v>
      </c>
      <c r="W36" s="50">
        <v>14</v>
      </c>
      <c r="X36" s="19">
        <v>3</v>
      </c>
      <c r="Y36" s="13">
        <f t="shared" si="7"/>
        <v>0.21428571428571427</v>
      </c>
      <c r="Z36" s="132">
        <v>14</v>
      </c>
      <c r="AA36" s="74" t="s">
        <v>759</v>
      </c>
      <c r="AB36" s="97" t="s">
        <v>759</v>
      </c>
      <c r="AC36" s="20"/>
      <c r="AD36" s="1366"/>
      <c r="AE36" s="20"/>
      <c r="AF36" s="20"/>
      <c r="AG36" s="20"/>
    </row>
    <row r="37" spans="1:33" ht="12.75">
      <c r="A37" s="87" t="s">
        <v>3226</v>
      </c>
      <c r="B37" s="11">
        <v>0</v>
      </c>
      <c r="C37" s="12">
        <v>0</v>
      </c>
      <c r="D37" s="13">
        <v>0</v>
      </c>
      <c r="E37" s="143">
        <f t="shared" si="8"/>
        <v>0</v>
      </c>
      <c r="F37" s="15">
        <v>0</v>
      </c>
      <c r="G37" s="14">
        <f t="shared" si="2"/>
        <v>0</v>
      </c>
      <c r="H37" s="118">
        <v>0</v>
      </c>
      <c r="I37" s="14">
        <f t="shared" si="3"/>
        <v>0</v>
      </c>
      <c r="J37" s="11">
        <v>5</v>
      </c>
      <c r="K37" s="12">
        <v>1</v>
      </c>
      <c r="L37" s="116">
        <f t="shared" si="9"/>
        <v>0.2</v>
      </c>
      <c r="M37" s="14">
        <f t="shared" si="4"/>
        <v>0.22727272727272727</v>
      </c>
      <c r="N37" s="15">
        <v>0</v>
      </c>
      <c r="O37" s="14">
        <f t="shared" si="5"/>
        <v>0</v>
      </c>
      <c r="P37" s="285">
        <v>0</v>
      </c>
      <c r="Q37" s="17">
        <v>0</v>
      </c>
      <c r="R37" s="14">
        <v>0</v>
      </c>
      <c r="S37" s="18">
        <v>0</v>
      </c>
      <c r="T37" s="19">
        <v>0</v>
      </c>
      <c r="U37" s="13">
        <v>0</v>
      </c>
      <c r="V37" s="14">
        <f t="shared" si="6"/>
        <v>0</v>
      </c>
      <c r="W37" s="50">
        <v>5</v>
      </c>
      <c r="X37" s="19">
        <v>1</v>
      </c>
      <c r="Y37" s="13">
        <f t="shared" si="7"/>
        <v>0.2</v>
      </c>
      <c r="Z37" s="132">
        <v>5</v>
      </c>
      <c r="AA37" s="74" t="s">
        <v>3308</v>
      </c>
      <c r="AB37" s="97" t="s">
        <v>3308</v>
      </c>
      <c r="AC37" s="20"/>
      <c r="AD37" s="1366"/>
      <c r="AE37" s="20"/>
      <c r="AF37" s="20"/>
      <c r="AG37" s="20"/>
    </row>
    <row r="38" spans="1:33" ht="12.75">
      <c r="A38" s="87" t="s">
        <v>2315</v>
      </c>
      <c r="B38" s="11">
        <v>0</v>
      </c>
      <c r="C38" s="12">
        <v>0</v>
      </c>
      <c r="D38" s="13">
        <v>0</v>
      </c>
      <c r="E38" s="143">
        <f t="shared" si="8"/>
        <v>0</v>
      </c>
      <c r="F38" s="15">
        <v>0</v>
      </c>
      <c r="G38" s="14">
        <f t="shared" si="2"/>
        <v>0</v>
      </c>
      <c r="H38" s="118">
        <v>0</v>
      </c>
      <c r="I38" s="14">
        <f t="shared" si="3"/>
        <v>0</v>
      </c>
      <c r="J38" s="11">
        <v>2</v>
      </c>
      <c r="K38" s="12">
        <v>0</v>
      </c>
      <c r="L38" s="116">
        <f t="shared" si="9"/>
        <v>0</v>
      </c>
      <c r="M38" s="14">
        <f t="shared" si="4"/>
        <v>0.09090909090909091</v>
      </c>
      <c r="N38" s="15">
        <v>0</v>
      </c>
      <c r="O38" s="14">
        <f t="shared" si="5"/>
        <v>0</v>
      </c>
      <c r="P38" s="285">
        <v>0</v>
      </c>
      <c r="Q38" s="17">
        <v>0</v>
      </c>
      <c r="R38" s="14">
        <v>0</v>
      </c>
      <c r="S38" s="18">
        <v>0</v>
      </c>
      <c r="T38" s="19">
        <v>0</v>
      </c>
      <c r="U38" s="13">
        <v>0</v>
      </c>
      <c r="V38" s="14">
        <f t="shared" si="6"/>
        <v>0</v>
      </c>
      <c r="W38" s="50">
        <v>2</v>
      </c>
      <c r="X38" s="19">
        <v>0</v>
      </c>
      <c r="Y38" s="13">
        <f t="shared" si="7"/>
        <v>0</v>
      </c>
      <c r="Z38" s="132">
        <v>2</v>
      </c>
      <c r="AA38" s="74" t="s">
        <v>3308</v>
      </c>
      <c r="AB38" s="97" t="s">
        <v>3308</v>
      </c>
      <c r="AC38" s="20"/>
      <c r="AD38" s="1367"/>
      <c r="AE38" s="20"/>
      <c r="AF38" s="20"/>
      <c r="AG38" s="20"/>
    </row>
    <row r="39" spans="1:33" ht="12.75">
      <c r="A39" s="87" t="s">
        <v>3297</v>
      </c>
      <c r="B39" s="11">
        <v>0</v>
      </c>
      <c r="C39" s="12">
        <v>0</v>
      </c>
      <c r="D39" s="13">
        <v>0</v>
      </c>
      <c r="E39" s="143">
        <f t="shared" si="8"/>
        <v>0</v>
      </c>
      <c r="F39" s="15">
        <v>0</v>
      </c>
      <c r="G39" s="14">
        <f t="shared" si="2"/>
        <v>0</v>
      </c>
      <c r="H39" s="118">
        <v>0</v>
      </c>
      <c r="I39" s="14">
        <f t="shared" si="3"/>
        <v>0</v>
      </c>
      <c r="J39" s="11">
        <v>0</v>
      </c>
      <c r="K39" s="12">
        <v>0</v>
      </c>
      <c r="L39" s="116">
        <v>0</v>
      </c>
      <c r="M39" s="14">
        <f t="shared" si="4"/>
        <v>0</v>
      </c>
      <c r="N39" s="15">
        <v>0</v>
      </c>
      <c r="O39" s="14">
        <f t="shared" si="5"/>
        <v>0</v>
      </c>
      <c r="P39" s="285">
        <v>0</v>
      </c>
      <c r="Q39" s="17">
        <v>0</v>
      </c>
      <c r="R39" s="14">
        <v>0</v>
      </c>
      <c r="S39" s="18">
        <v>1</v>
      </c>
      <c r="T39" s="19">
        <v>1</v>
      </c>
      <c r="U39" s="13">
        <f>T39/S39</f>
        <v>1</v>
      </c>
      <c r="V39" s="14">
        <f t="shared" si="6"/>
        <v>0.14285714285714285</v>
      </c>
      <c r="W39" s="50">
        <v>1</v>
      </c>
      <c r="X39" s="19">
        <v>1</v>
      </c>
      <c r="Y39" s="13">
        <f t="shared" si="7"/>
        <v>1</v>
      </c>
      <c r="Z39" s="132">
        <v>1</v>
      </c>
      <c r="AA39" s="74" t="s">
        <v>3491</v>
      </c>
      <c r="AB39" s="97" t="s">
        <v>755</v>
      </c>
      <c r="AC39" s="20"/>
      <c r="AD39" s="1366"/>
      <c r="AE39" s="20"/>
      <c r="AF39" s="20"/>
      <c r="AG39" s="20"/>
    </row>
    <row r="40" spans="1:33" ht="12.75">
      <c r="A40" s="87" t="s">
        <v>3298</v>
      </c>
      <c r="B40" s="11">
        <v>0</v>
      </c>
      <c r="C40" s="12">
        <v>0</v>
      </c>
      <c r="D40" s="13">
        <v>0</v>
      </c>
      <c r="E40" s="143">
        <f t="shared" si="8"/>
        <v>0</v>
      </c>
      <c r="F40" s="15">
        <v>0</v>
      </c>
      <c r="G40" s="14">
        <f t="shared" si="2"/>
        <v>0</v>
      </c>
      <c r="H40" s="118">
        <v>0</v>
      </c>
      <c r="I40" s="14">
        <f t="shared" si="3"/>
        <v>0</v>
      </c>
      <c r="J40" s="11">
        <v>20</v>
      </c>
      <c r="K40" s="12">
        <v>3</v>
      </c>
      <c r="L40" s="116">
        <f t="shared" si="9"/>
        <v>0.15</v>
      </c>
      <c r="M40" s="14">
        <f t="shared" si="4"/>
        <v>0.9090909090909091</v>
      </c>
      <c r="N40" s="15">
        <v>0</v>
      </c>
      <c r="O40" s="14">
        <f t="shared" si="5"/>
        <v>0</v>
      </c>
      <c r="P40" s="285">
        <v>6</v>
      </c>
      <c r="Q40" s="17">
        <v>1</v>
      </c>
      <c r="R40" s="14">
        <f>Q40/P40</f>
        <v>0.16666666666666666</v>
      </c>
      <c r="S40" s="18">
        <v>0</v>
      </c>
      <c r="T40" s="19">
        <v>0</v>
      </c>
      <c r="U40" s="13">
        <v>0</v>
      </c>
      <c r="V40" s="14">
        <f t="shared" si="6"/>
        <v>0</v>
      </c>
      <c r="W40" s="50">
        <v>26</v>
      </c>
      <c r="X40" s="19">
        <v>4</v>
      </c>
      <c r="Y40" s="13">
        <f t="shared" si="7"/>
        <v>0.15384615384615385</v>
      </c>
      <c r="Z40" s="132">
        <v>22</v>
      </c>
      <c r="AA40" s="74" t="s">
        <v>751</v>
      </c>
      <c r="AB40" s="97" t="s">
        <v>751</v>
      </c>
      <c r="AC40" s="20"/>
      <c r="AD40" s="1366"/>
      <c r="AE40" s="20"/>
      <c r="AF40" s="20"/>
      <c r="AG40" s="20"/>
    </row>
    <row r="41" spans="1:33" ht="12.75">
      <c r="A41" s="87" t="s">
        <v>3299</v>
      </c>
      <c r="B41" s="11">
        <v>0</v>
      </c>
      <c r="C41" s="12">
        <v>0</v>
      </c>
      <c r="D41" s="13">
        <v>0</v>
      </c>
      <c r="E41" s="143">
        <f t="shared" si="8"/>
        <v>0</v>
      </c>
      <c r="F41" s="15">
        <v>0</v>
      </c>
      <c r="G41" s="14">
        <f t="shared" si="2"/>
        <v>0</v>
      </c>
      <c r="H41" s="118">
        <v>0</v>
      </c>
      <c r="I41" s="14">
        <f t="shared" si="3"/>
        <v>0</v>
      </c>
      <c r="J41" s="11">
        <v>4</v>
      </c>
      <c r="K41" s="12">
        <v>1</v>
      </c>
      <c r="L41" s="116">
        <f t="shared" si="9"/>
        <v>0.25</v>
      </c>
      <c r="M41" s="14">
        <f t="shared" si="4"/>
        <v>0.18181818181818182</v>
      </c>
      <c r="N41" s="15">
        <v>1</v>
      </c>
      <c r="O41" s="14">
        <f t="shared" si="5"/>
        <v>1</v>
      </c>
      <c r="P41" s="285">
        <v>0</v>
      </c>
      <c r="Q41" s="17">
        <v>0</v>
      </c>
      <c r="R41" s="14">
        <v>0</v>
      </c>
      <c r="S41" s="18">
        <v>0</v>
      </c>
      <c r="T41" s="19">
        <v>0</v>
      </c>
      <c r="U41" s="13">
        <v>0</v>
      </c>
      <c r="V41" s="14">
        <f t="shared" si="6"/>
        <v>0</v>
      </c>
      <c r="W41" s="50">
        <v>5</v>
      </c>
      <c r="X41" s="19">
        <v>1</v>
      </c>
      <c r="Y41" s="13">
        <f t="shared" si="7"/>
        <v>0.2</v>
      </c>
      <c r="Z41" s="132">
        <v>5</v>
      </c>
      <c r="AA41" s="74" t="s">
        <v>752</v>
      </c>
      <c r="AB41" s="97" t="s">
        <v>3238</v>
      </c>
      <c r="AC41" s="20"/>
      <c r="AD41" s="1366"/>
      <c r="AE41" s="20"/>
      <c r="AF41" s="20"/>
      <c r="AG41" s="20"/>
    </row>
    <row r="42" spans="1:33" ht="12.75">
      <c r="A42" s="87" t="s">
        <v>3307</v>
      </c>
      <c r="B42" s="11">
        <v>0</v>
      </c>
      <c r="C42" s="12">
        <v>0</v>
      </c>
      <c r="D42" s="13">
        <v>0</v>
      </c>
      <c r="E42" s="143">
        <f t="shared" si="8"/>
        <v>0</v>
      </c>
      <c r="F42" s="15">
        <v>0</v>
      </c>
      <c r="G42" s="14">
        <f t="shared" si="2"/>
        <v>0</v>
      </c>
      <c r="H42" s="118">
        <v>0</v>
      </c>
      <c r="I42" s="14">
        <f t="shared" si="3"/>
        <v>0</v>
      </c>
      <c r="J42" s="11">
        <v>16</v>
      </c>
      <c r="K42" s="12">
        <v>3</v>
      </c>
      <c r="L42" s="116">
        <f t="shared" si="9"/>
        <v>0.1875</v>
      </c>
      <c r="M42" s="14">
        <f t="shared" si="4"/>
        <v>0.7272727272727273</v>
      </c>
      <c r="N42" s="15">
        <v>0</v>
      </c>
      <c r="O42" s="14">
        <f t="shared" si="5"/>
        <v>0</v>
      </c>
      <c r="P42" s="285">
        <v>3</v>
      </c>
      <c r="Q42" s="17">
        <v>1</v>
      </c>
      <c r="R42" s="14">
        <f>Q42/P42</f>
        <v>0.3333333333333333</v>
      </c>
      <c r="S42" s="18">
        <v>0</v>
      </c>
      <c r="T42" s="19">
        <v>0</v>
      </c>
      <c r="U42" s="13">
        <v>0</v>
      </c>
      <c r="V42" s="14">
        <f t="shared" si="6"/>
        <v>0</v>
      </c>
      <c r="W42" s="50">
        <v>19</v>
      </c>
      <c r="X42" s="19">
        <v>4</v>
      </c>
      <c r="Y42" s="13">
        <f t="shared" si="7"/>
        <v>0.21052631578947367</v>
      </c>
      <c r="Z42" s="132">
        <v>18</v>
      </c>
      <c r="AA42" s="74" t="s">
        <v>751</v>
      </c>
      <c r="AB42" s="97" t="s">
        <v>751</v>
      </c>
      <c r="AC42" s="20"/>
      <c r="AD42" s="1366"/>
      <c r="AE42" s="20"/>
      <c r="AF42" s="20"/>
      <c r="AG42" s="20"/>
    </row>
    <row r="43" spans="1:33" ht="12.75">
      <c r="A43" s="87" t="s">
        <v>2619</v>
      </c>
      <c r="B43" s="11">
        <v>0</v>
      </c>
      <c r="C43" s="12">
        <v>0</v>
      </c>
      <c r="D43" s="13">
        <v>0</v>
      </c>
      <c r="E43" s="143">
        <f t="shared" si="8"/>
        <v>0</v>
      </c>
      <c r="F43" s="15">
        <v>0</v>
      </c>
      <c r="G43" s="14">
        <f t="shared" si="2"/>
        <v>0</v>
      </c>
      <c r="H43" s="118">
        <v>0</v>
      </c>
      <c r="I43" s="14">
        <f t="shared" si="3"/>
        <v>0</v>
      </c>
      <c r="J43" s="11">
        <v>1</v>
      </c>
      <c r="K43" s="12">
        <v>0</v>
      </c>
      <c r="L43" s="116">
        <f t="shared" si="9"/>
        <v>0</v>
      </c>
      <c r="M43" s="14">
        <f t="shared" si="4"/>
        <v>0.045454545454545456</v>
      </c>
      <c r="N43" s="15">
        <v>0</v>
      </c>
      <c r="O43" s="14">
        <f t="shared" si="5"/>
        <v>0</v>
      </c>
      <c r="P43" s="285">
        <v>0</v>
      </c>
      <c r="Q43" s="17">
        <v>0</v>
      </c>
      <c r="R43" s="14">
        <v>0</v>
      </c>
      <c r="S43" s="18">
        <v>0</v>
      </c>
      <c r="T43" s="19">
        <v>0</v>
      </c>
      <c r="U43" s="13">
        <v>0</v>
      </c>
      <c r="V43" s="14">
        <f t="shared" si="6"/>
        <v>0</v>
      </c>
      <c r="W43" s="50">
        <v>1</v>
      </c>
      <c r="X43" s="19">
        <v>0</v>
      </c>
      <c r="Y43" s="13">
        <f t="shared" si="7"/>
        <v>0</v>
      </c>
      <c r="Z43" s="132">
        <v>1</v>
      </c>
      <c r="AA43" s="74" t="s">
        <v>3308</v>
      </c>
      <c r="AB43" s="97" t="s">
        <v>3308</v>
      </c>
      <c r="AC43" s="20"/>
      <c r="AD43" s="1367"/>
      <c r="AE43" s="20"/>
      <c r="AF43" s="20"/>
      <c r="AG43" s="20"/>
    </row>
    <row r="44" spans="1:33" ht="12.75">
      <c r="A44" s="87" t="s">
        <v>29</v>
      </c>
      <c r="B44" s="11">
        <v>0</v>
      </c>
      <c r="C44" s="12">
        <v>0</v>
      </c>
      <c r="D44" s="13">
        <v>0</v>
      </c>
      <c r="E44" s="143">
        <f t="shared" si="8"/>
        <v>0</v>
      </c>
      <c r="F44" s="15">
        <v>0</v>
      </c>
      <c r="G44" s="14">
        <f t="shared" si="2"/>
        <v>0</v>
      </c>
      <c r="H44" s="118">
        <v>0</v>
      </c>
      <c r="I44" s="14">
        <f t="shared" si="3"/>
        <v>0</v>
      </c>
      <c r="J44" s="11">
        <v>8</v>
      </c>
      <c r="K44" s="12">
        <v>0</v>
      </c>
      <c r="L44" s="116">
        <f t="shared" si="9"/>
        <v>0</v>
      </c>
      <c r="M44" s="14">
        <f t="shared" si="4"/>
        <v>0.36363636363636365</v>
      </c>
      <c r="N44" s="15">
        <v>1</v>
      </c>
      <c r="O44" s="14">
        <f t="shared" si="5"/>
        <v>1</v>
      </c>
      <c r="P44" s="285">
        <v>0</v>
      </c>
      <c r="Q44" s="17">
        <v>0</v>
      </c>
      <c r="R44" s="14">
        <v>0</v>
      </c>
      <c r="S44" s="18">
        <v>0</v>
      </c>
      <c r="T44" s="19">
        <v>0</v>
      </c>
      <c r="U44" s="13">
        <v>0</v>
      </c>
      <c r="V44" s="14">
        <f t="shared" si="6"/>
        <v>0</v>
      </c>
      <c r="W44" s="50">
        <v>9</v>
      </c>
      <c r="X44" s="19">
        <v>0</v>
      </c>
      <c r="Y44" s="13">
        <f t="shared" si="7"/>
        <v>0</v>
      </c>
      <c r="Z44" s="132">
        <v>9</v>
      </c>
      <c r="AA44" s="74" t="s">
        <v>752</v>
      </c>
      <c r="AB44" s="97" t="s">
        <v>752</v>
      </c>
      <c r="AC44" s="20"/>
      <c r="AD44" s="1366"/>
      <c r="AE44" s="20"/>
      <c r="AF44" s="20"/>
      <c r="AG44" s="20"/>
    </row>
    <row r="45" spans="1:33" ht="12.75">
      <c r="A45" s="87" t="s">
        <v>3316</v>
      </c>
      <c r="B45" s="11">
        <v>0</v>
      </c>
      <c r="C45" s="12">
        <v>0</v>
      </c>
      <c r="D45" s="13">
        <v>0</v>
      </c>
      <c r="E45" s="143">
        <f t="shared" si="8"/>
        <v>0</v>
      </c>
      <c r="F45" s="15">
        <v>0</v>
      </c>
      <c r="G45" s="14">
        <f t="shared" si="2"/>
        <v>0</v>
      </c>
      <c r="H45" s="118">
        <v>0</v>
      </c>
      <c r="I45" s="14">
        <f t="shared" si="3"/>
        <v>0</v>
      </c>
      <c r="J45" s="11">
        <v>17</v>
      </c>
      <c r="K45" s="12">
        <v>3</v>
      </c>
      <c r="L45" s="116">
        <f t="shared" si="9"/>
        <v>0.17647058823529413</v>
      </c>
      <c r="M45" s="14">
        <f t="shared" si="4"/>
        <v>0.7727272727272727</v>
      </c>
      <c r="N45" s="15">
        <v>0</v>
      </c>
      <c r="O45" s="14">
        <f t="shared" si="5"/>
        <v>0</v>
      </c>
      <c r="P45" s="285">
        <v>4</v>
      </c>
      <c r="Q45" s="17">
        <v>0</v>
      </c>
      <c r="R45" s="14">
        <v>0</v>
      </c>
      <c r="S45" s="18">
        <v>0</v>
      </c>
      <c r="T45" s="19">
        <v>0</v>
      </c>
      <c r="U45" s="13">
        <v>0</v>
      </c>
      <c r="V45" s="14">
        <f t="shared" si="6"/>
        <v>0</v>
      </c>
      <c r="W45" s="50">
        <v>22</v>
      </c>
      <c r="X45" s="19">
        <v>3</v>
      </c>
      <c r="Y45" s="13">
        <f t="shared" si="7"/>
        <v>0.13636363636363635</v>
      </c>
      <c r="Z45" s="132">
        <v>18</v>
      </c>
      <c r="AA45" s="74" t="s">
        <v>754</v>
      </c>
      <c r="AB45" s="97" t="s">
        <v>753</v>
      </c>
      <c r="AC45" s="20"/>
      <c r="AD45" s="1366"/>
      <c r="AE45" s="20"/>
      <c r="AF45" s="20"/>
      <c r="AG45" s="20"/>
    </row>
    <row r="46" spans="1:33" ht="13.5" thickBot="1">
      <c r="A46" s="88" t="s">
        <v>3320</v>
      </c>
      <c r="B46" s="1361">
        <v>0</v>
      </c>
      <c r="C46" s="21">
        <v>0</v>
      </c>
      <c r="D46" s="48">
        <v>0</v>
      </c>
      <c r="E46" s="144">
        <f t="shared" si="8"/>
        <v>0</v>
      </c>
      <c r="F46" s="23">
        <v>0</v>
      </c>
      <c r="G46" s="22">
        <f t="shared" si="2"/>
        <v>0</v>
      </c>
      <c r="H46" s="269">
        <v>0</v>
      </c>
      <c r="I46" s="22">
        <f t="shared" si="3"/>
        <v>0</v>
      </c>
      <c r="J46" s="1361">
        <v>22</v>
      </c>
      <c r="K46" s="21">
        <v>3</v>
      </c>
      <c r="L46" s="270">
        <f>K46/J46</f>
        <v>0.13636363636363635</v>
      </c>
      <c r="M46" s="22">
        <f t="shared" si="4"/>
        <v>1</v>
      </c>
      <c r="N46" s="23">
        <v>0</v>
      </c>
      <c r="O46" s="22">
        <f t="shared" si="5"/>
        <v>0</v>
      </c>
      <c r="P46" s="286">
        <v>23</v>
      </c>
      <c r="Q46" s="271">
        <v>2</v>
      </c>
      <c r="R46" s="22">
        <f>Q46/P46</f>
        <v>0.08695652173913043</v>
      </c>
      <c r="S46" s="289">
        <v>0</v>
      </c>
      <c r="T46" s="24">
        <v>0</v>
      </c>
      <c r="U46" s="48">
        <v>0</v>
      </c>
      <c r="V46" s="22">
        <f t="shared" si="6"/>
        <v>0</v>
      </c>
      <c r="W46" s="1344">
        <v>45</v>
      </c>
      <c r="X46" s="24">
        <v>6</v>
      </c>
      <c r="Y46" s="48">
        <f t="shared" si="7"/>
        <v>0.13333333333333333</v>
      </c>
      <c r="Z46" s="1345">
        <v>26</v>
      </c>
      <c r="AA46" s="292" t="s">
        <v>758</v>
      </c>
      <c r="AB46" s="106" t="s">
        <v>3237</v>
      </c>
      <c r="AC46" s="20"/>
      <c r="AD46" s="1366"/>
      <c r="AE46" s="20"/>
      <c r="AF46" s="20"/>
      <c r="AG46" s="20"/>
    </row>
    <row r="48" spans="1:33" ht="12.75">
      <c r="A48" s="25"/>
      <c r="B48" s="26"/>
      <c r="C48" s="26"/>
      <c r="D48" s="27"/>
      <c r="E48" s="27"/>
      <c r="F48" s="26"/>
      <c r="G48" s="27"/>
      <c r="H48" s="27"/>
      <c r="I48" s="27"/>
      <c r="J48" s="26"/>
      <c r="K48" s="26"/>
      <c r="L48" s="27"/>
      <c r="M48" s="29"/>
      <c r="N48" s="26"/>
      <c r="O48" s="27"/>
      <c r="P48" s="29"/>
      <c r="Q48" s="27"/>
      <c r="R48" s="26"/>
      <c r="S48" s="27"/>
      <c r="T48" s="27"/>
      <c r="U48" s="27"/>
      <c r="V48" s="29"/>
      <c r="W48" s="52"/>
      <c r="X48" s="27"/>
      <c r="Y48" s="28"/>
      <c r="Z48" s="27"/>
      <c r="AA48" s="109"/>
      <c r="AB48" s="20"/>
      <c r="AC48" s="20"/>
      <c r="AD48" s="20"/>
      <c r="AE48" s="20"/>
      <c r="AF48" s="20"/>
      <c r="AG48"/>
    </row>
    <row r="49" spans="1:33" ht="12.75">
      <c r="A49" s="30" t="s">
        <v>3227</v>
      </c>
      <c r="B49" s="26"/>
      <c r="C49" s="26"/>
      <c r="D49" s="27"/>
      <c r="E49" s="27"/>
      <c r="F49" s="26"/>
      <c r="G49" s="27"/>
      <c r="H49" s="27"/>
      <c r="I49" s="27"/>
      <c r="J49" s="26"/>
      <c r="K49" s="26"/>
      <c r="L49" s="27"/>
      <c r="M49" s="29"/>
      <c r="N49" s="1526"/>
      <c r="O49" s="27"/>
      <c r="P49" s="29"/>
      <c r="Q49" s="27"/>
      <c r="R49" s="26"/>
      <c r="S49" s="27"/>
      <c r="T49" s="27"/>
      <c r="U49" s="27"/>
      <c r="V49" s="29"/>
      <c r="W49" s="52"/>
      <c r="X49" s="27"/>
      <c r="Y49" s="28"/>
      <c r="Z49" s="27"/>
      <c r="AA49" s="109"/>
      <c r="AB49" s="20"/>
      <c r="AC49" s="20"/>
      <c r="AD49" s="20"/>
      <c r="AE49" s="20"/>
      <c r="AF49" s="20"/>
      <c r="AG49"/>
    </row>
    <row r="50" spans="1:33" ht="12.75">
      <c r="A50" s="31" t="s">
        <v>3285</v>
      </c>
      <c r="B50" s="31" t="s">
        <v>3301</v>
      </c>
      <c r="C50" s="26"/>
      <c r="D50" s="27"/>
      <c r="E50" s="32" t="s">
        <v>3302</v>
      </c>
      <c r="K50" s="26"/>
      <c r="L50" s="27"/>
      <c r="M50" s="29"/>
      <c r="N50" s="211" t="s">
        <v>3333</v>
      </c>
      <c r="P50" s="37" t="s">
        <v>3430</v>
      </c>
      <c r="Q50" s="27"/>
      <c r="R50" s="26"/>
      <c r="S50" s="27"/>
      <c r="T50" s="27"/>
      <c r="U50" s="27"/>
      <c r="V50" s="29"/>
      <c r="W50" s="52"/>
      <c r="X50" s="27"/>
      <c r="Y50" s="28"/>
      <c r="Z50" s="27"/>
      <c r="AA50" s="110" t="s">
        <v>434</v>
      </c>
      <c r="AB50" s="2" t="s">
        <v>3487</v>
      </c>
      <c r="AC50" s="20"/>
      <c r="AD50" s="20"/>
      <c r="AE50" s="20"/>
      <c r="AF50" s="20"/>
      <c r="AG50"/>
    </row>
    <row r="51" spans="1:28" ht="12.75">
      <c r="A51" s="98" t="s">
        <v>3278</v>
      </c>
      <c r="B51" s="37" t="s">
        <v>425</v>
      </c>
      <c r="E51" s="120" t="s">
        <v>1593</v>
      </c>
      <c r="K51" s="98"/>
      <c r="L51" s="37"/>
      <c r="M51" s="9"/>
      <c r="N51" s="211" t="s">
        <v>3332</v>
      </c>
      <c r="P51" s="37" t="s">
        <v>3431</v>
      </c>
      <c r="AA51" s="110" t="s">
        <v>435</v>
      </c>
      <c r="AB51" s="2" t="s">
        <v>3488</v>
      </c>
    </row>
    <row r="52" spans="1:33" ht="12.75">
      <c r="A52" s="33" t="s">
        <v>3296</v>
      </c>
      <c r="B52" s="37" t="s">
        <v>425</v>
      </c>
      <c r="E52" s="120" t="s">
        <v>1689</v>
      </c>
      <c r="K52" s="98"/>
      <c r="L52" s="98"/>
      <c r="M52" s="33"/>
      <c r="N52" s="211" t="s">
        <v>34</v>
      </c>
      <c r="O52" s="128"/>
      <c r="P52" s="37" t="s">
        <v>3432</v>
      </c>
      <c r="Q52" s="34"/>
      <c r="R52" s="9"/>
      <c r="T52" s="34"/>
      <c r="V52" s="53"/>
      <c r="W52" s="9"/>
      <c r="X52" s="34"/>
      <c r="Y52" s="35"/>
      <c r="Z52" s="110"/>
      <c r="AA52" s="37" t="s">
        <v>3489</v>
      </c>
      <c r="AB52" s="2" t="s">
        <v>3490</v>
      </c>
      <c r="AG52"/>
    </row>
    <row r="53" spans="1:33" ht="12.75">
      <c r="A53" s="98" t="s">
        <v>3298</v>
      </c>
      <c r="B53" s="37" t="s">
        <v>425</v>
      </c>
      <c r="E53" s="120" t="s">
        <v>195</v>
      </c>
      <c r="K53" s="1340"/>
      <c r="L53" s="1340"/>
      <c r="M53" s="210"/>
      <c r="N53" s="211" t="s">
        <v>3331</v>
      </c>
      <c r="O53" s="128"/>
      <c r="P53" s="37" t="s">
        <v>3433</v>
      </c>
      <c r="Q53" s="34"/>
      <c r="R53" s="9"/>
      <c r="T53" s="34"/>
      <c r="V53" s="53"/>
      <c r="W53" s="9"/>
      <c r="X53" s="34"/>
      <c r="Y53" s="35"/>
      <c r="Z53" s="110"/>
      <c r="AG53"/>
    </row>
    <row r="54" spans="1:33" ht="12.75">
      <c r="A54" s="98" t="s">
        <v>3316</v>
      </c>
      <c r="B54" s="37" t="s">
        <v>425</v>
      </c>
      <c r="E54" s="120" t="s">
        <v>1689</v>
      </c>
      <c r="K54" s="98"/>
      <c r="L54" s="33"/>
      <c r="M54" s="9"/>
      <c r="N54" s="211" t="s">
        <v>3330</v>
      </c>
      <c r="O54" s="128"/>
      <c r="P54" s="37" t="s">
        <v>3434</v>
      </c>
      <c r="Q54" s="34"/>
      <c r="R54" s="9"/>
      <c r="T54" s="34"/>
      <c r="V54" s="53"/>
      <c r="W54" s="9"/>
      <c r="X54" s="34"/>
      <c r="Y54" s="35"/>
      <c r="Z54" s="110"/>
      <c r="AA54" s="37" t="s">
        <v>3492</v>
      </c>
      <c r="AB54" s="140" t="s">
        <v>3493</v>
      </c>
      <c r="AG54"/>
    </row>
    <row r="55" spans="1:33" ht="12.75">
      <c r="A55" s="98" t="s">
        <v>3320</v>
      </c>
      <c r="B55" s="37" t="s">
        <v>425</v>
      </c>
      <c r="E55" s="120" t="s">
        <v>1573</v>
      </c>
      <c r="K55" s="98"/>
      <c r="L55" s="37"/>
      <c r="M55" s="9"/>
      <c r="N55" s="211" t="s">
        <v>3304</v>
      </c>
      <c r="O55" s="128"/>
      <c r="P55" s="37" t="s">
        <v>3435</v>
      </c>
      <c r="Q55" s="34"/>
      <c r="R55" s="9"/>
      <c r="T55" s="34"/>
      <c r="V55" s="53"/>
      <c r="W55" s="9"/>
      <c r="X55" s="34"/>
      <c r="Y55" s="35"/>
      <c r="Z55" s="110"/>
      <c r="AA55" s="37" t="s">
        <v>3494</v>
      </c>
      <c r="AB55" s="140" t="s">
        <v>3495</v>
      </c>
      <c r="AG55"/>
    </row>
    <row r="56" spans="1:33" ht="12.75">
      <c r="A56" s="98" t="s">
        <v>3320</v>
      </c>
      <c r="B56" s="37" t="s">
        <v>209</v>
      </c>
      <c r="E56" s="120" t="s">
        <v>1573</v>
      </c>
      <c r="K56" s="98"/>
      <c r="L56" s="33"/>
      <c r="M56" s="9"/>
      <c r="N56" s="1523" t="s">
        <v>3290</v>
      </c>
      <c r="O56" s="128"/>
      <c r="P56" s="37" t="s">
        <v>3436</v>
      </c>
      <c r="Q56" s="34"/>
      <c r="R56" s="9"/>
      <c r="T56" s="34"/>
      <c r="V56" s="53"/>
      <c r="W56" s="9"/>
      <c r="X56" s="34"/>
      <c r="Y56" s="35"/>
      <c r="Z56" s="110"/>
      <c r="AA56" s="37"/>
      <c r="AB56" s="2"/>
      <c r="AG56"/>
    </row>
    <row r="57" spans="1:33" ht="12.75">
      <c r="A57" s="98" t="s">
        <v>3320</v>
      </c>
      <c r="B57" s="37" t="s">
        <v>1587</v>
      </c>
      <c r="E57" s="120" t="s">
        <v>1573</v>
      </c>
      <c r="K57" s="98"/>
      <c r="L57" s="37"/>
      <c r="M57" s="9"/>
      <c r="N57" s="1524" t="s">
        <v>3291</v>
      </c>
      <c r="O57" s="128"/>
      <c r="P57" s="37" t="s">
        <v>3437</v>
      </c>
      <c r="Q57" s="34"/>
      <c r="R57" s="9"/>
      <c r="T57" s="34"/>
      <c r="V57" s="53"/>
      <c r="W57" s="9"/>
      <c r="X57" s="34"/>
      <c r="Y57" s="35"/>
      <c r="Z57" s="110"/>
      <c r="AA57" s="37"/>
      <c r="AB57" s="2"/>
      <c r="AG57"/>
    </row>
    <row r="58" spans="1:33" ht="12.75">
      <c r="A58" s="98" t="s">
        <v>3316</v>
      </c>
      <c r="B58" s="33" t="s">
        <v>2068</v>
      </c>
      <c r="E58" s="128" t="s">
        <v>198</v>
      </c>
      <c r="K58" s="1340"/>
      <c r="L58" s="211"/>
      <c r="M58" s="210"/>
      <c r="N58" s="1341" t="s">
        <v>3292</v>
      </c>
      <c r="O58" s="128"/>
      <c r="P58" s="37" t="s">
        <v>3438</v>
      </c>
      <c r="Q58" s="34"/>
      <c r="R58" s="9"/>
      <c r="T58" s="34"/>
      <c r="V58" s="53"/>
      <c r="W58" s="9"/>
      <c r="X58" s="34"/>
      <c r="Y58" s="35"/>
      <c r="Z58" s="110"/>
      <c r="AA58" s="37"/>
      <c r="AB58" s="2"/>
      <c r="AG58"/>
    </row>
    <row r="59" spans="1:16" ht="12.75">
      <c r="A59" s="98" t="s">
        <v>3298</v>
      </c>
      <c r="B59" s="33" t="s">
        <v>2068</v>
      </c>
      <c r="C59" s="33"/>
      <c r="D59" s="128"/>
      <c r="E59" s="128" t="s">
        <v>200</v>
      </c>
      <c r="K59" s="1340"/>
      <c r="L59" s="211"/>
      <c r="M59" s="210"/>
      <c r="N59" s="211" t="s">
        <v>3287</v>
      </c>
      <c r="O59" s="128"/>
      <c r="P59" s="37" t="s">
        <v>3439</v>
      </c>
    </row>
    <row r="60" spans="1:16" ht="12.75">
      <c r="A60" s="98" t="s">
        <v>3307</v>
      </c>
      <c r="B60" s="33" t="s">
        <v>2068</v>
      </c>
      <c r="C60" s="33"/>
      <c r="D60" s="128"/>
      <c r="E60" s="128" t="s">
        <v>200</v>
      </c>
      <c r="K60" s="98"/>
      <c r="L60" s="37"/>
      <c r="M60" s="9"/>
      <c r="N60" s="1341" t="s">
        <v>3288</v>
      </c>
      <c r="O60" s="128"/>
      <c r="P60" s="37" t="s">
        <v>3440</v>
      </c>
    </row>
    <row r="61" spans="1:16" ht="12.75">
      <c r="A61" s="98" t="s">
        <v>3320</v>
      </c>
      <c r="B61" s="98" t="s">
        <v>426</v>
      </c>
      <c r="C61" s="33"/>
      <c r="D61" s="128"/>
      <c r="E61" s="128" t="s">
        <v>1573</v>
      </c>
      <c r="K61" s="98"/>
      <c r="L61" s="33"/>
      <c r="M61" s="33"/>
      <c r="N61" s="1341" t="s">
        <v>3289</v>
      </c>
      <c r="O61" s="128"/>
      <c r="P61" s="37" t="s">
        <v>3441</v>
      </c>
    </row>
    <row r="62" spans="1:16" ht="12.75">
      <c r="A62" s="98" t="s">
        <v>31</v>
      </c>
      <c r="B62" s="33" t="s">
        <v>426</v>
      </c>
      <c r="C62" s="33"/>
      <c r="D62" s="128"/>
      <c r="E62" s="128" t="s">
        <v>195</v>
      </c>
      <c r="K62" s="98"/>
      <c r="L62" s="37"/>
      <c r="M62" s="9"/>
      <c r="N62" s="1525" t="s">
        <v>3293</v>
      </c>
      <c r="O62" s="128"/>
      <c r="P62" s="37" t="s">
        <v>3442</v>
      </c>
    </row>
    <row r="63" spans="1:16" ht="12.75">
      <c r="A63" s="98" t="s">
        <v>31</v>
      </c>
      <c r="B63" s="98" t="s">
        <v>1593</v>
      </c>
      <c r="C63" s="33"/>
      <c r="D63" s="128"/>
      <c r="E63" s="128" t="s">
        <v>195</v>
      </c>
      <c r="K63" s="98"/>
      <c r="L63" s="33"/>
      <c r="M63" s="9"/>
      <c r="N63" s="211" t="s">
        <v>3294</v>
      </c>
      <c r="O63" s="128"/>
      <c r="P63" s="37" t="s">
        <v>3443</v>
      </c>
    </row>
    <row r="64" spans="1:16" ht="12.75">
      <c r="A64" s="98" t="s">
        <v>3320</v>
      </c>
      <c r="B64" s="33" t="s">
        <v>1575</v>
      </c>
      <c r="C64" s="33"/>
      <c r="D64" s="128"/>
      <c r="E64" s="128" t="s">
        <v>1573</v>
      </c>
      <c r="I64" s="128"/>
      <c r="J64" s="37"/>
      <c r="K64" s="98"/>
      <c r="L64" s="33"/>
      <c r="M64" s="9"/>
      <c r="N64" s="34"/>
      <c r="O64" s="120"/>
      <c r="P64" s="120"/>
    </row>
    <row r="65" spans="1:16" ht="12.75">
      <c r="A65" s="98" t="s">
        <v>3295</v>
      </c>
      <c r="B65" s="33" t="s">
        <v>1575</v>
      </c>
      <c r="E65" s="128" t="s">
        <v>317</v>
      </c>
      <c r="I65" s="128"/>
      <c r="J65" s="37"/>
      <c r="K65" s="1340"/>
      <c r="L65" s="1340"/>
      <c r="M65" s="210"/>
      <c r="N65" s="1342"/>
      <c r="O65" s="1341"/>
      <c r="P65" s="120"/>
    </row>
    <row r="66" spans="1:16" ht="12.75">
      <c r="A66" s="98" t="s">
        <v>3320</v>
      </c>
      <c r="B66" s="98" t="s">
        <v>2826</v>
      </c>
      <c r="E66" s="128" t="s">
        <v>1573</v>
      </c>
      <c r="I66" s="128"/>
      <c r="J66" s="37"/>
      <c r="K66" s="98"/>
      <c r="L66" s="33"/>
      <c r="M66" s="33"/>
      <c r="N66" s="128"/>
      <c r="O66" s="128"/>
      <c r="P66" s="120"/>
    </row>
    <row r="67" spans="1:16" ht="12.75">
      <c r="A67" s="98" t="s">
        <v>31</v>
      </c>
      <c r="B67" s="98" t="s">
        <v>2826</v>
      </c>
      <c r="C67" s="33"/>
      <c r="D67" s="128"/>
      <c r="E67" s="128" t="s">
        <v>195</v>
      </c>
      <c r="H67" s="1521"/>
      <c r="I67" s="128"/>
      <c r="J67" s="37"/>
      <c r="K67" s="98"/>
      <c r="L67" s="98"/>
      <c r="M67" s="33"/>
      <c r="N67" s="128"/>
      <c r="O67" s="128"/>
      <c r="P67" s="120"/>
    </row>
    <row r="68" spans="1:16" ht="12.75">
      <c r="A68" s="98" t="s">
        <v>31</v>
      </c>
      <c r="B68" s="98" t="s">
        <v>232</v>
      </c>
      <c r="C68" s="33"/>
      <c r="D68" s="128"/>
      <c r="E68" s="128" t="s">
        <v>195</v>
      </c>
      <c r="I68" s="128"/>
      <c r="J68" s="37"/>
      <c r="K68" s="98"/>
      <c r="L68" s="98"/>
      <c r="M68" s="33"/>
      <c r="N68" s="128"/>
      <c r="O68" s="128"/>
      <c r="P68" s="120"/>
    </row>
    <row r="69" spans="1:16" ht="12.75">
      <c r="A69" s="98" t="s">
        <v>3278</v>
      </c>
      <c r="B69" s="98" t="s">
        <v>232</v>
      </c>
      <c r="C69" s="33"/>
      <c r="D69" s="128"/>
      <c r="E69" s="128" t="s">
        <v>195</v>
      </c>
      <c r="H69" s="1521"/>
      <c r="I69" s="128"/>
      <c r="J69" s="37"/>
      <c r="K69" s="98"/>
      <c r="L69" s="98"/>
      <c r="M69" s="33"/>
      <c r="N69" s="128"/>
      <c r="O69" s="128"/>
      <c r="P69" s="120"/>
    </row>
    <row r="70" spans="1:16" ht="12.75">
      <c r="A70" s="98" t="s">
        <v>3307</v>
      </c>
      <c r="B70" s="33" t="s">
        <v>2852</v>
      </c>
      <c r="C70" s="33"/>
      <c r="D70" s="128"/>
      <c r="E70" s="128" t="s">
        <v>200</v>
      </c>
      <c r="I70" s="128"/>
      <c r="J70" s="37"/>
      <c r="K70" s="98"/>
      <c r="L70" s="98"/>
      <c r="M70" s="33"/>
      <c r="N70" s="128"/>
      <c r="O70" s="128"/>
      <c r="P70" s="120"/>
    </row>
    <row r="71" spans="1:16" ht="12.75">
      <c r="A71" s="98" t="s">
        <v>3320</v>
      </c>
      <c r="B71" s="33" t="s">
        <v>2053</v>
      </c>
      <c r="E71" s="120" t="s">
        <v>1573</v>
      </c>
      <c r="H71" s="1520"/>
      <c r="I71" s="128"/>
      <c r="K71" s="1340"/>
      <c r="L71" s="1340"/>
      <c r="M71" s="211"/>
      <c r="N71" s="1341"/>
      <c r="O71" s="1341"/>
      <c r="P71" s="120"/>
    </row>
    <row r="72" spans="1:16" ht="12.75">
      <c r="A72" s="98" t="s">
        <v>3275</v>
      </c>
      <c r="B72" s="37" t="s">
        <v>208</v>
      </c>
      <c r="E72" s="120" t="s">
        <v>1626</v>
      </c>
      <c r="H72" s="1521"/>
      <c r="I72" s="128"/>
      <c r="K72" s="1340"/>
      <c r="L72" s="1340"/>
      <c r="M72" s="211"/>
      <c r="N72" s="1341"/>
      <c r="O72" s="1341"/>
      <c r="P72" s="120"/>
    </row>
    <row r="73" spans="1:16" ht="12.75">
      <c r="A73" s="98" t="s">
        <v>3271</v>
      </c>
      <c r="B73" s="37" t="s">
        <v>208</v>
      </c>
      <c r="E73" s="120" t="s">
        <v>2885</v>
      </c>
      <c r="F73" s="33"/>
      <c r="G73" s="128"/>
      <c r="H73" s="1521"/>
      <c r="I73" s="1314"/>
      <c r="K73" s="1340"/>
      <c r="L73" s="211"/>
      <c r="M73" s="210"/>
      <c r="N73" s="1342"/>
      <c r="O73" s="1341"/>
      <c r="P73" s="120"/>
    </row>
    <row r="74" spans="1:16" ht="12.75">
      <c r="A74" s="98" t="s">
        <v>3269</v>
      </c>
      <c r="B74" s="37" t="s">
        <v>208</v>
      </c>
      <c r="E74" s="120" t="s">
        <v>2886</v>
      </c>
      <c r="F74" s="33"/>
      <c r="G74" s="128"/>
      <c r="I74" s="128"/>
      <c r="K74" s="1340"/>
      <c r="L74" s="211"/>
      <c r="M74" s="210"/>
      <c r="N74" s="1342"/>
      <c r="O74" s="1343"/>
      <c r="P74" s="120"/>
    </row>
    <row r="75" spans="1:16" ht="12.75">
      <c r="A75" s="98" t="s">
        <v>3320</v>
      </c>
      <c r="B75" s="37" t="s">
        <v>208</v>
      </c>
      <c r="E75" s="120" t="s">
        <v>1573</v>
      </c>
      <c r="F75" s="33"/>
      <c r="G75" s="128"/>
      <c r="H75" s="1521"/>
      <c r="I75" s="128"/>
      <c r="K75" s="1340"/>
      <c r="L75" s="211"/>
      <c r="M75" s="210"/>
      <c r="N75" s="1342"/>
      <c r="O75" s="1343"/>
      <c r="P75" s="120"/>
    </row>
    <row r="76" spans="1:16" ht="12.75">
      <c r="A76" s="98" t="s">
        <v>3298</v>
      </c>
      <c r="B76" s="37" t="s">
        <v>208</v>
      </c>
      <c r="E76" s="120" t="s">
        <v>195</v>
      </c>
      <c r="F76" s="33"/>
      <c r="G76" s="128"/>
      <c r="I76" s="128"/>
      <c r="K76" s="1340"/>
      <c r="L76" s="211"/>
      <c r="M76" s="210"/>
      <c r="N76" s="1342"/>
      <c r="O76" s="1343"/>
      <c r="P76" s="120"/>
    </row>
    <row r="77" spans="1:16" ht="12.75">
      <c r="A77" s="98" t="s">
        <v>3316</v>
      </c>
      <c r="B77" s="37" t="s">
        <v>208</v>
      </c>
      <c r="E77" s="120" t="s">
        <v>317</v>
      </c>
      <c r="F77" s="33"/>
      <c r="G77" s="128"/>
      <c r="H77" s="1522"/>
      <c r="I77" s="128"/>
      <c r="K77" s="98"/>
      <c r="L77" s="37"/>
      <c r="M77" s="9"/>
      <c r="N77" s="34"/>
      <c r="O77" s="120"/>
      <c r="P77" s="120"/>
    </row>
    <row r="78" spans="1:16" ht="12.75">
      <c r="A78" s="98" t="s">
        <v>3320</v>
      </c>
      <c r="B78" s="33" t="s">
        <v>1686</v>
      </c>
      <c r="E78" s="120" t="s">
        <v>1573</v>
      </c>
      <c r="F78" s="33"/>
      <c r="G78" s="128"/>
      <c r="H78" s="1521"/>
      <c r="I78" s="128"/>
      <c r="K78" s="98"/>
      <c r="L78" s="33"/>
      <c r="M78" s="33"/>
      <c r="N78" s="128"/>
      <c r="O78" s="128"/>
      <c r="P78" s="120"/>
    </row>
    <row r="79" spans="1:16" ht="12.75">
      <c r="A79" s="98" t="s">
        <v>3320</v>
      </c>
      <c r="B79" s="33" t="s">
        <v>2887</v>
      </c>
      <c r="E79" s="120" t="s">
        <v>1573</v>
      </c>
      <c r="F79" s="33"/>
      <c r="G79" s="128"/>
      <c r="I79" s="128"/>
      <c r="K79" s="98"/>
      <c r="L79" s="33"/>
      <c r="M79" s="33"/>
      <c r="N79" s="128"/>
      <c r="O79" s="128"/>
      <c r="P79" s="120"/>
    </row>
    <row r="80" spans="1:16" ht="12.75">
      <c r="A80" s="98" t="s">
        <v>3298</v>
      </c>
      <c r="B80" s="33" t="s">
        <v>2887</v>
      </c>
      <c r="E80" s="120" t="s">
        <v>1573</v>
      </c>
      <c r="F80" s="33"/>
      <c r="G80" s="128"/>
      <c r="H80" s="1520"/>
      <c r="I80" s="128"/>
      <c r="K80" s="1340"/>
      <c r="L80" s="211"/>
      <c r="M80" s="210"/>
      <c r="N80" s="1342"/>
      <c r="O80" s="1343"/>
      <c r="P80" s="120"/>
    </row>
    <row r="81" spans="1:16" ht="12.75">
      <c r="A81" s="98" t="s">
        <v>3298</v>
      </c>
      <c r="B81" s="33" t="s">
        <v>2887</v>
      </c>
      <c r="E81" s="120" t="s">
        <v>1691</v>
      </c>
      <c r="F81" s="33"/>
      <c r="G81" s="128"/>
      <c r="H81" s="1521"/>
      <c r="I81" s="128"/>
      <c r="K81" s="98"/>
      <c r="L81" s="37"/>
      <c r="M81" s="9"/>
      <c r="N81" s="34"/>
      <c r="O81" s="120"/>
      <c r="P81" s="120"/>
    </row>
    <row r="82" spans="1:16" ht="12.75">
      <c r="A82" s="98" t="s">
        <v>3320</v>
      </c>
      <c r="B82" s="33" t="s">
        <v>1688</v>
      </c>
      <c r="E82" s="120" t="s">
        <v>1573</v>
      </c>
      <c r="F82" s="33"/>
      <c r="G82" s="128"/>
      <c r="H82" s="1521"/>
      <c r="I82" s="128"/>
      <c r="K82" s="98"/>
      <c r="L82" s="37"/>
      <c r="M82" s="9"/>
      <c r="N82" s="34"/>
      <c r="O82" s="120"/>
      <c r="P82" s="120"/>
    </row>
    <row r="83" spans="1:16" ht="12.75">
      <c r="A83" s="98" t="s">
        <v>3320</v>
      </c>
      <c r="B83" s="33" t="s">
        <v>1698</v>
      </c>
      <c r="E83" s="120" t="s">
        <v>1573</v>
      </c>
      <c r="F83" s="33"/>
      <c r="G83" s="128"/>
      <c r="I83" s="128"/>
      <c r="K83" s="98"/>
      <c r="L83" s="37"/>
      <c r="M83" s="9"/>
      <c r="N83" s="34"/>
      <c r="O83" s="120"/>
      <c r="P83" s="120"/>
    </row>
    <row r="84" spans="1:16" ht="12.75">
      <c r="A84" s="98" t="s">
        <v>31</v>
      </c>
      <c r="B84" s="98" t="s">
        <v>1698</v>
      </c>
      <c r="C84" s="33"/>
      <c r="D84" s="128"/>
      <c r="E84" s="128" t="s">
        <v>195</v>
      </c>
      <c r="F84" s="33"/>
      <c r="G84" s="128"/>
      <c r="I84" s="128"/>
      <c r="K84" s="98"/>
      <c r="L84" s="98"/>
      <c r="M84" s="33"/>
      <c r="N84" s="128"/>
      <c r="O84" s="128"/>
      <c r="P84" s="120"/>
    </row>
    <row r="85" spans="1:16" ht="12.75">
      <c r="A85" s="98" t="s">
        <v>3320</v>
      </c>
      <c r="B85" s="33" t="s">
        <v>1692</v>
      </c>
      <c r="E85" s="120" t="s">
        <v>1573</v>
      </c>
      <c r="F85" s="33"/>
      <c r="G85" s="128"/>
      <c r="H85" s="1521"/>
      <c r="I85" s="128"/>
      <c r="K85" s="98"/>
      <c r="L85" s="33"/>
      <c r="M85" s="33"/>
      <c r="N85" s="128"/>
      <c r="O85" s="128"/>
      <c r="P85" s="120"/>
    </row>
    <row r="86" spans="1:33" s="1339" customFormat="1" ht="12.75">
      <c r="A86" s="1340" t="s">
        <v>31</v>
      </c>
      <c r="B86" s="1340" t="s">
        <v>427</v>
      </c>
      <c r="C86" s="211"/>
      <c r="D86" s="1341"/>
      <c r="E86" s="1341" t="s">
        <v>195</v>
      </c>
      <c r="F86" s="1328"/>
      <c r="G86" s="1329"/>
      <c r="I86" s="1329"/>
      <c r="J86" s="1330"/>
      <c r="K86" s="98"/>
      <c r="L86" s="98"/>
      <c r="M86" s="9"/>
      <c r="N86" s="34"/>
      <c r="O86" s="128"/>
      <c r="P86" s="1331"/>
      <c r="Q86" s="1332"/>
      <c r="R86" s="1333"/>
      <c r="S86" s="1330"/>
      <c r="T86" s="1330"/>
      <c r="U86" s="1333"/>
      <c r="V86" s="1333"/>
      <c r="W86" s="1334"/>
      <c r="X86" s="1330"/>
      <c r="Y86" s="1333"/>
      <c r="Z86" s="1335"/>
      <c r="AA86" s="1336"/>
      <c r="AB86" s="1337"/>
      <c r="AC86" s="1338"/>
      <c r="AD86" s="1338"/>
      <c r="AE86" s="1338"/>
      <c r="AF86" s="1338"/>
      <c r="AG86" s="1338"/>
    </row>
    <row r="87" spans="1:16" ht="12.75">
      <c r="A87" s="1340" t="s">
        <v>31</v>
      </c>
      <c r="B87" s="1340" t="s">
        <v>195</v>
      </c>
      <c r="C87" s="211"/>
      <c r="D87" s="1341"/>
      <c r="E87" s="1341" t="s">
        <v>3202</v>
      </c>
      <c r="F87" s="33"/>
      <c r="G87" s="128"/>
      <c r="I87" s="128"/>
      <c r="K87" s="98"/>
      <c r="L87" s="33"/>
      <c r="M87" s="9"/>
      <c r="N87" s="34"/>
      <c r="O87" s="120"/>
      <c r="P87" s="120"/>
    </row>
    <row r="88" spans="1:16" ht="12.75">
      <c r="A88" s="1340" t="s">
        <v>3298</v>
      </c>
      <c r="B88" s="1340" t="s">
        <v>195</v>
      </c>
      <c r="C88" s="210"/>
      <c r="D88" s="1342"/>
      <c r="E88" s="1341" t="s">
        <v>3202</v>
      </c>
      <c r="F88" s="33"/>
      <c r="G88" s="128"/>
      <c r="I88" s="128"/>
      <c r="K88" s="98"/>
      <c r="L88" s="37"/>
      <c r="M88" s="9"/>
      <c r="N88" s="34"/>
      <c r="O88" s="120"/>
      <c r="P88" s="120"/>
    </row>
    <row r="89" spans="1:16" ht="12.75">
      <c r="A89" s="1340" t="s">
        <v>3296</v>
      </c>
      <c r="B89" s="1340" t="s">
        <v>195</v>
      </c>
      <c r="C89" s="210"/>
      <c r="D89" s="1342"/>
      <c r="E89" s="1343" t="s">
        <v>1593</v>
      </c>
      <c r="F89" s="33"/>
      <c r="G89" s="128"/>
      <c r="H89" s="128"/>
      <c r="I89" s="128"/>
      <c r="K89" s="98"/>
      <c r="L89" s="33"/>
      <c r="M89" s="9"/>
      <c r="N89" s="34"/>
      <c r="O89" s="120"/>
      <c r="P89" s="120"/>
    </row>
    <row r="90" spans="1:16" ht="12.75">
      <c r="A90" s="1340" t="s">
        <v>3296</v>
      </c>
      <c r="B90" s="211" t="s">
        <v>1684</v>
      </c>
      <c r="C90" s="210"/>
      <c r="D90" s="1342"/>
      <c r="E90" s="1343" t="s">
        <v>1686</v>
      </c>
      <c r="F90" s="33"/>
      <c r="G90" s="128"/>
      <c r="H90" s="128"/>
      <c r="I90" s="128"/>
      <c r="K90" s="98"/>
      <c r="L90" s="33"/>
      <c r="M90" s="9"/>
      <c r="N90" s="34"/>
      <c r="O90" s="120"/>
      <c r="P90" s="120"/>
    </row>
    <row r="91" spans="1:16" ht="12.75">
      <c r="A91" s="1340" t="s">
        <v>3320</v>
      </c>
      <c r="B91" s="211" t="s">
        <v>1684</v>
      </c>
      <c r="C91" s="210"/>
      <c r="D91" s="1342"/>
      <c r="E91" s="1343" t="s">
        <v>1573</v>
      </c>
      <c r="F91" s="33"/>
      <c r="G91" s="128"/>
      <c r="H91" s="128"/>
      <c r="I91" s="128"/>
      <c r="K91" s="98"/>
      <c r="L91" s="33"/>
      <c r="M91" s="9"/>
      <c r="N91" s="34"/>
      <c r="O91" s="120"/>
      <c r="P91" s="120"/>
    </row>
    <row r="92" spans="1:16" ht="12.75">
      <c r="A92" s="1340" t="s">
        <v>3320</v>
      </c>
      <c r="B92" s="211" t="s">
        <v>1573</v>
      </c>
      <c r="C92" s="210"/>
      <c r="D92" s="1342"/>
      <c r="E92" s="1343" t="s">
        <v>1573</v>
      </c>
      <c r="F92" s="33"/>
      <c r="G92" s="128"/>
      <c r="H92" s="128"/>
      <c r="I92" s="128"/>
      <c r="K92" s="98"/>
      <c r="L92" s="33"/>
      <c r="M92" s="9"/>
      <c r="N92" s="34"/>
      <c r="O92" s="120"/>
      <c r="P92" s="128"/>
    </row>
    <row r="93" spans="1:16" ht="12.75">
      <c r="A93" s="1340" t="s">
        <v>3282</v>
      </c>
      <c r="B93" s="1340" t="s">
        <v>2885</v>
      </c>
      <c r="C93" s="210"/>
      <c r="D93" s="1342"/>
      <c r="E93" s="120" t="s">
        <v>256</v>
      </c>
      <c r="F93" s="33"/>
      <c r="G93" s="128"/>
      <c r="H93" s="128"/>
      <c r="I93" s="128"/>
      <c r="K93" s="98"/>
      <c r="L93" s="33"/>
      <c r="M93" s="9"/>
      <c r="N93" s="34"/>
      <c r="O93" s="120"/>
      <c r="P93" s="128"/>
    </row>
    <row r="94" spans="1:16" ht="12.75">
      <c r="A94" s="1340" t="s">
        <v>3307</v>
      </c>
      <c r="B94" s="1343" t="s">
        <v>1573</v>
      </c>
      <c r="C94" s="210"/>
      <c r="D94" s="1342"/>
      <c r="E94" s="211" t="s">
        <v>196</v>
      </c>
      <c r="F94" s="33"/>
      <c r="G94" s="128"/>
      <c r="I94" s="128"/>
      <c r="K94" s="98"/>
      <c r="L94" s="33"/>
      <c r="M94" s="9"/>
      <c r="N94" s="34"/>
      <c r="O94" s="120"/>
      <c r="P94" s="120"/>
    </row>
    <row r="95" spans="1:16" ht="12.75">
      <c r="A95" s="1340" t="s">
        <v>3316</v>
      </c>
      <c r="B95" s="1343" t="s">
        <v>1573</v>
      </c>
      <c r="C95" s="210"/>
      <c r="D95" s="1342"/>
      <c r="E95" s="211" t="s">
        <v>196</v>
      </c>
      <c r="F95" s="37"/>
      <c r="I95" s="128"/>
      <c r="K95" s="1340"/>
      <c r="L95" s="211"/>
      <c r="M95" s="210"/>
      <c r="N95" s="1342"/>
      <c r="O95" s="1343"/>
      <c r="P95" s="120"/>
    </row>
    <row r="96" spans="1:16" ht="12.75">
      <c r="A96" s="1340" t="s">
        <v>3320</v>
      </c>
      <c r="B96" s="211" t="s">
        <v>1691</v>
      </c>
      <c r="C96" s="210"/>
      <c r="D96" s="1342"/>
      <c r="E96" s="1343" t="s">
        <v>1573</v>
      </c>
      <c r="F96" s="37"/>
      <c r="H96" s="128"/>
      <c r="I96" s="128"/>
      <c r="K96" s="1340"/>
      <c r="L96" s="211"/>
      <c r="M96" s="210"/>
      <c r="N96" s="1342"/>
      <c r="O96" s="1343"/>
      <c r="P96" s="120"/>
    </row>
    <row r="97" spans="1:15" ht="12.75">
      <c r="A97" s="1340" t="s">
        <v>3278</v>
      </c>
      <c r="B97" s="1340" t="s">
        <v>218</v>
      </c>
      <c r="C97" s="210"/>
      <c r="D97" s="1342"/>
      <c r="E97" s="1343" t="s">
        <v>195</v>
      </c>
      <c r="F97" s="37"/>
      <c r="H97" s="128"/>
      <c r="I97" s="128"/>
      <c r="K97" s="1340"/>
      <c r="L97" s="211"/>
      <c r="M97" s="210"/>
      <c r="N97" s="1342"/>
      <c r="O97" s="1343"/>
    </row>
    <row r="98" spans="1:15" ht="12.75">
      <c r="A98" s="1340" t="s">
        <v>3320</v>
      </c>
      <c r="B98" s="211" t="s">
        <v>1683</v>
      </c>
      <c r="C98" s="210"/>
      <c r="D98" s="1342"/>
      <c r="E98" s="1343" t="s">
        <v>1573</v>
      </c>
      <c r="F98" s="37"/>
      <c r="H98" s="128"/>
      <c r="I98" s="128"/>
      <c r="K98" s="1340"/>
      <c r="L98" s="211"/>
      <c r="M98" s="210"/>
      <c r="N98" s="1342"/>
      <c r="O98" s="1343"/>
    </row>
    <row r="99" spans="1:15" ht="12.75">
      <c r="A99" s="1340" t="s">
        <v>31</v>
      </c>
      <c r="B99" s="211" t="s">
        <v>2577</v>
      </c>
      <c r="C99" s="210"/>
      <c r="D99" s="1342"/>
      <c r="E99" s="1341" t="s">
        <v>195</v>
      </c>
      <c r="F99" s="37"/>
      <c r="H99" s="128"/>
      <c r="I99" s="128"/>
      <c r="K99" s="1340"/>
      <c r="L99" s="211"/>
      <c r="M99" s="210"/>
      <c r="N99" s="1342"/>
      <c r="O99" s="1343"/>
    </row>
    <row r="100" spans="1:15" ht="12.75">
      <c r="A100" s="1340" t="s">
        <v>3320</v>
      </c>
      <c r="B100" s="211" t="s">
        <v>2577</v>
      </c>
      <c r="C100" s="210"/>
      <c r="D100" s="1342"/>
      <c r="E100" s="1343" t="s">
        <v>1573</v>
      </c>
      <c r="F100" s="37"/>
      <c r="H100" s="128"/>
      <c r="I100" s="128"/>
      <c r="K100" s="1340"/>
      <c r="L100" s="211"/>
      <c r="M100" s="210"/>
      <c r="N100" s="1342"/>
      <c r="O100" s="1343"/>
    </row>
    <row r="101" spans="1:15" ht="12.75">
      <c r="A101" s="1340" t="s">
        <v>3320</v>
      </c>
      <c r="B101" s="211" t="s">
        <v>1581</v>
      </c>
      <c r="C101" s="210"/>
      <c r="D101" s="1342"/>
      <c r="E101" s="1343" t="s">
        <v>1573</v>
      </c>
      <c r="F101" s="37"/>
      <c r="G101" s="128"/>
      <c r="H101" s="128"/>
      <c r="I101" s="128"/>
      <c r="K101" s="1340"/>
      <c r="L101" s="211"/>
      <c r="M101" s="210"/>
      <c r="N101" s="1342"/>
      <c r="O101" s="1343"/>
    </row>
    <row r="102" spans="1:15" ht="12.75">
      <c r="A102" s="1340" t="s">
        <v>3320</v>
      </c>
      <c r="B102" s="211" t="s">
        <v>256</v>
      </c>
      <c r="C102" s="210"/>
      <c r="D102" s="1342"/>
      <c r="E102" s="1343" t="s">
        <v>1573</v>
      </c>
      <c r="F102" s="37"/>
      <c r="G102" s="128"/>
      <c r="H102" s="128"/>
      <c r="I102" s="128"/>
      <c r="K102" s="1340"/>
      <c r="L102" s="211"/>
      <c r="M102" s="210"/>
      <c r="N102" s="1342"/>
      <c r="O102" s="1343"/>
    </row>
    <row r="103" spans="1:33" s="1339" customFormat="1" ht="12.75">
      <c r="A103" s="1340" t="s">
        <v>31</v>
      </c>
      <c r="B103" s="211" t="s">
        <v>1696</v>
      </c>
      <c r="C103" s="210"/>
      <c r="D103" s="1342"/>
      <c r="E103" s="1343" t="s">
        <v>195</v>
      </c>
      <c r="F103" s="1337"/>
      <c r="G103" s="1329"/>
      <c r="H103" s="1329"/>
      <c r="I103" s="1329"/>
      <c r="J103" s="1330"/>
      <c r="K103" s="1340"/>
      <c r="L103" s="211"/>
      <c r="M103" s="210"/>
      <c r="N103" s="1342"/>
      <c r="O103" s="1343"/>
      <c r="P103" s="1332"/>
      <c r="Q103" s="1332"/>
      <c r="R103" s="1333"/>
      <c r="S103" s="1330"/>
      <c r="T103" s="1330"/>
      <c r="U103" s="1333"/>
      <c r="V103" s="1333"/>
      <c r="W103" s="1334"/>
      <c r="X103" s="1330"/>
      <c r="Y103" s="1333"/>
      <c r="Z103" s="1335"/>
      <c r="AA103" s="1336"/>
      <c r="AB103" s="1337"/>
      <c r="AC103" s="1338"/>
      <c r="AD103" s="1338"/>
      <c r="AE103" s="1338"/>
      <c r="AF103" s="1338"/>
      <c r="AG103" s="1338"/>
    </row>
    <row r="104" spans="1:15" ht="12.75">
      <c r="A104" s="1340" t="s">
        <v>31</v>
      </c>
      <c r="B104" s="211" t="s">
        <v>256</v>
      </c>
      <c r="C104" s="210"/>
      <c r="D104" s="1342"/>
      <c r="E104" s="1343" t="s">
        <v>195</v>
      </c>
      <c r="F104" s="37"/>
      <c r="G104" s="128"/>
      <c r="H104" s="128"/>
      <c r="I104" s="128"/>
      <c r="K104" s="1340"/>
      <c r="L104" s="1340"/>
      <c r="M104" s="210"/>
      <c r="N104" s="1342"/>
      <c r="O104" s="120"/>
    </row>
    <row r="105" spans="1:15" ht="12.75">
      <c r="A105" s="1340" t="s">
        <v>3320</v>
      </c>
      <c r="B105" s="211" t="s">
        <v>1659</v>
      </c>
      <c r="C105" s="210"/>
      <c r="D105" s="1342"/>
      <c r="E105" s="1343" t="s">
        <v>1573</v>
      </c>
      <c r="F105" s="37"/>
      <c r="G105" s="128"/>
      <c r="H105" s="128"/>
      <c r="K105" s="98"/>
      <c r="L105" s="37"/>
      <c r="M105" s="9"/>
      <c r="N105" s="34"/>
      <c r="O105" s="120"/>
    </row>
    <row r="106" spans="1:15" ht="12.75">
      <c r="A106" s="1340" t="s">
        <v>3320</v>
      </c>
      <c r="B106" s="211" t="s">
        <v>1940</v>
      </c>
      <c r="C106" s="210"/>
      <c r="D106" s="1342"/>
      <c r="E106" s="1343" t="s">
        <v>1573</v>
      </c>
      <c r="F106" s="37"/>
      <c r="G106" s="128"/>
      <c r="H106" s="128"/>
      <c r="I106" s="128"/>
      <c r="K106" s="98"/>
      <c r="L106" s="37"/>
      <c r="M106" s="9"/>
      <c r="N106" s="34"/>
      <c r="O106" s="120"/>
    </row>
    <row r="107" spans="1:15" ht="12.75">
      <c r="A107" s="1340" t="s">
        <v>3316</v>
      </c>
      <c r="B107" s="211" t="s">
        <v>1940</v>
      </c>
      <c r="C107" s="210"/>
      <c r="D107" s="1342"/>
      <c r="E107" s="1343" t="s">
        <v>1595</v>
      </c>
      <c r="F107" s="37"/>
      <c r="G107" s="128"/>
      <c r="H107" s="128"/>
      <c r="I107" s="128"/>
      <c r="K107" s="33"/>
      <c r="L107" s="37"/>
      <c r="M107" s="9"/>
      <c r="N107" s="34"/>
      <c r="O107" s="120"/>
    </row>
    <row r="108" spans="1:15" ht="12.75">
      <c r="A108" s="1340" t="s">
        <v>3276</v>
      </c>
      <c r="B108" s="1340" t="s">
        <v>740</v>
      </c>
      <c r="C108" s="210"/>
      <c r="D108" s="1342"/>
      <c r="E108" s="120" t="s">
        <v>741</v>
      </c>
      <c r="F108" s="37"/>
      <c r="G108" s="128"/>
      <c r="H108" s="128"/>
      <c r="I108" s="128"/>
      <c r="K108" s="33"/>
      <c r="L108" s="37"/>
      <c r="M108" s="9"/>
      <c r="N108" s="34"/>
      <c r="O108" s="120"/>
    </row>
    <row r="109" spans="1:15" ht="12.75">
      <c r="A109" s="1340" t="s">
        <v>3320</v>
      </c>
      <c r="B109" s="1340" t="s">
        <v>1572</v>
      </c>
      <c r="C109" s="210"/>
      <c r="D109" s="1342"/>
      <c r="E109" s="120" t="s">
        <v>1573</v>
      </c>
      <c r="F109" s="37"/>
      <c r="G109" s="128"/>
      <c r="H109" s="128"/>
      <c r="I109" s="128"/>
      <c r="K109" s="1340"/>
      <c r="L109" s="1340"/>
      <c r="M109" s="210"/>
      <c r="N109" s="1342"/>
      <c r="O109" s="1343"/>
    </row>
    <row r="110" spans="1:15" ht="12.75">
      <c r="A110" s="1340" t="s">
        <v>31</v>
      </c>
      <c r="B110" s="211" t="s">
        <v>193</v>
      </c>
      <c r="C110" s="210"/>
      <c r="D110" s="1342"/>
      <c r="E110" s="1343" t="s">
        <v>195</v>
      </c>
      <c r="F110" s="37"/>
      <c r="G110" s="128"/>
      <c r="H110" s="128"/>
      <c r="I110" s="128"/>
      <c r="K110" s="1340"/>
      <c r="L110" s="211"/>
      <c r="M110" s="210"/>
      <c r="N110" s="1342"/>
      <c r="O110" s="1343"/>
    </row>
    <row r="111" spans="1:15" ht="12.75">
      <c r="A111" s="1340" t="s">
        <v>31</v>
      </c>
      <c r="B111" s="1340" t="s">
        <v>872</v>
      </c>
      <c r="C111" s="210"/>
      <c r="D111" s="1342"/>
      <c r="E111" s="120" t="s">
        <v>195</v>
      </c>
      <c r="F111" s="37"/>
      <c r="G111" s="128"/>
      <c r="H111" s="128"/>
      <c r="I111" s="128"/>
      <c r="K111" s="1340"/>
      <c r="L111" s="211"/>
      <c r="M111" s="210"/>
      <c r="N111" s="1342"/>
      <c r="O111" s="1343"/>
    </row>
    <row r="112" spans="1:15" ht="12.75">
      <c r="A112" s="1340" t="s">
        <v>3278</v>
      </c>
      <c r="B112" s="98" t="s">
        <v>872</v>
      </c>
      <c r="C112" s="210"/>
      <c r="D112" s="1342"/>
      <c r="E112" s="1343" t="s">
        <v>195</v>
      </c>
      <c r="F112" s="37"/>
      <c r="G112" s="128"/>
      <c r="H112" s="128"/>
      <c r="I112" s="128"/>
      <c r="K112" s="1340"/>
      <c r="L112" s="211"/>
      <c r="M112" s="210"/>
      <c r="N112" s="1342"/>
      <c r="O112" s="1343"/>
    </row>
    <row r="113" spans="1:15" ht="12.75">
      <c r="A113" s="1340" t="s">
        <v>31</v>
      </c>
      <c r="B113" s="1340" t="s">
        <v>226</v>
      </c>
      <c r="C113" s="210"/>
      <c r="D113" s="1342"/>
      <c r="E113" s="120" t="s">
        <v>195</v>
      </c>
      <c r="F113" s="37"/>
      <c r="G113" s="128"/>
      <c r="H113" s="128"/>
      <c r="I113" s="128"/>
      <c r="K113" s="1340"/>
      <c r="L113" s="211"/>
      <c r="M113" s="210"/>
      <c r="N113" s="1342"/>
      <c r="O113" s="1343"/>
    </row>
    <row r="114" spans="1:15" ht="12.75">
      <c r="A114" s="1340" t="s">
        <v>3276</v>
      </c>
      <c r="B114" s="1340" t="s">
        <v>1023</v>
      </c>
      <c r="C114" s="210"/>
      <c r="D114" s="1342"/>
      <c r="E114" s="120" t="s">
        <v>741</v>
      </c>
      <c r="F114" s="37"/>
      <c r="G114" s="128"/>
      <c r="H114" s="128"/>
      <c r="I114" s="128"/>
      <c r="K114" s="1340"/>
      <c r="L114" s="211"/>
      <c r="M114" s="210"/>
      <c r="N114" s="1342"/>
      <c r="O114" s="1343"/>
    </row>
    <row r="115" spans="5:9" ht="12.75">
      <c r="E115" s="120"/>
      <c r="F115" s="37"/>
      <c r="G115" s="128"/>
      <c r="H115" s="128"/>
      <c r="I115" s="128"/>
    </row>
    <row r="116" spans="1:9" ht="12.75">
      <c r="A116" s="111" t="s">
        <v>3303</v>
      </c>
      <c r="B116" s="26"/>
      <c r="F116" s="37"/>
      <c r="G116" s="128"/>
      <c r="H116" s="128"/>
      <c r="I116" s="128"/>
    </row>
    <row r="117" spans="1:9" ht="12.75">
      <c r="A117" s="112" t="s">
        <v>3285</v>
      </c>
      <c r="B117" s="31" t="s">
        <v>3301</v>
      </c>
      <c r="C117" s="33"/>
      <c r="D117" s="128"/>
      <c r="E117" s="32" t="s">
        <v>3302</v>
      </c>
      <c r="F117" s="37"/>
      <c r="G117" s="128"/>
      <c r="H117" s="128"/>
      <c r="I117" s="128"/>
    </row>
    <row r="118" spans="1:9" ht="12.75">
      <c r="A118" s="98" t="s">
        <v>3199</v>
      </c>
      <c r="B118" s="37" t="s">
        <v>1692</v>
      </c>
      <c r="E118" s="120" t="s">
        <v>1573</v>
      </c>
      <c r="F118" s="37"/>
      <c r="G118" s="128"/>
      <c r="H118" s="128"/>
      <c r="I118" s="128"/>
    </row>
    <row r="119" spans="1:9" ht="12.75">
      <c r="A119" s="98" t="s">
        <v>3226</v>
      </c>
      <c r="B119" s="37" t="s">
        <v>1656</v>
      </c>
      <c r="E119" s="120" t="s">
        <v>195</v>
      </c>
      <c r="F119" s="37"/>
      <c r="G119" s="128"/>
      <c r="H119" s="128"/>
      <c r="I119" s="128"/>
    </row>
    <row r="120" spans="1:9" ht="12.75">
      <c r="A120" s="98" t="s">
        <v>3226</v>
      </c>
      <c r="B120" s="37" t="s">
        <v>426</v>
      </c>
      <c r="E120" s="120" t="s">
        <v>195</v>
      </c>
      <c r="F120" s="33"/>
      <c r="G120" s="128"/>
      <c r="H120" s="128"/>
      <c r="I120" s="128"/>
    </row>
    <row r="121" spans="1:9" ht="12.75">
      <c r="A121" s="98" t="s">
        <v>3226</v>
      </c>
      <c r="B121" s="37" t="s">
        <v>1688</v>
      </c>
      <c r="E121" s="120" t="s">
        <v>195</v>
      </c>
      <c r="F121" s="33"/>
      <c r="G121" s="128"/>
      <c r="H121" s="128"/>
      <c r="I121" s="128"/>
    </row>
    <row r="122" spans="1:9" ht="12.75">
      <c r="A122" s="98" t="s">
        <v>3226</v>
      </c>
      <c r="B122" s="37" t="s">
        <v>195</v>
      </c>
      <c r="E122" s="120" t="s">
        <v>195</v>
      </c>
      <c r="F122" s="33"/>
      <c r="G122" s="128"/>
      <c r="H122" s="128"/>
      <c r="I122" s="128"/>
    </row>
    <row r="123" spans="1:9" ht="12.75">
      <c r="A123" s="98" t="s">
        <v>3226</v>
      </c>
      <c r="B123" s="37" t="s">
        <v>1684</v>
      </c>
      <c r="E123" s="120" t="s">
        <v>195</v>
      </c>
      <c r="F123" s="33"/>
      <c r="G123" s="128"/>
      <c r="H123" s="128"/>
      <c r="I123" s="128"/>
    </row>
    <row r="124" spans="1:9" ht="12.75">
      <c r="A124" s="98" t="s">
        <v>905</v>
      </c>
      <c r="B124" s="37" t="s">
        <v>226</v>
      </c>
      <c r="E124" s="120" t="s">
        <v>200</v>
      </c>
      <c r="F124" s="33"/>
      <c r="G124" s="128"/>
      <c r="H124" s="128"/>
      <c r="I124" s="128"/>
    </row>
    <row r="125" spans="1:9" ht="12.75">
      <c r="A125" s="98" t="s">
        <v>2851</v>
      </c>
      <c r="B125" s="37" t="s">
        <v>2053</v>
      </c>
      <c r="C125" s="33"/>
      <c r="D125" s="128"/>
      <c r="E125" s="120" t="s">
        <v>1573</v>
      </c>
      <c r="F125" s="33"/>
      <c r="G125" s="128"/>
      <c r="H125" s="128"/>
      <c r="I125" s="128"/>
    </row>
    <row r="126" spans="1:9" ht="12.75">
      <c r="A126" s="98" t="s">
        <v>2851</v>
      </c>
      <c r="B126" s="37" t="s">
        <v>1686</v>
      </c>
      <c r="C126" s="33"/>
      <c r="D126" s="128"/>
      <c r="E126" s="120" t="s">
        <v>1573</v>
      </c>
      <c r="F126" s="33"/>
      <c r="G126" s="128"/>
      <c r="H126" s="128"/>
      <c r="I126" s="128"/>
    </row>
    <row r="127" spans="1:9" ht="12.75">
      <c r="A127" s="98" t="s">
        <v>2315</v>
      </c>
      <c r="B127" s="33" t="s">
        <v>2053</v>
      </c>
      <c r="C127" s="33"/>
      <c r="D127" s="128"/>
      <c r="E127" s="120" t="s">
        <v>209</v>
      </c>
      <c r="F127" s="33"/>
      <c r="G127" s="128"/>
      <c r="H127" s="128"/>
      <c r="I127" s="128"/>
    </row>
    <row r="128" spans="1:9" ht="12.75">
      <c r="A128" s="98" t="s">
        <v>2315</v>
      </c>
      <c r="B128" s="33" t="s">
        <v>1575</v>
      </c>
      <c r="C128" s="33"/>
      <c r="D128" s="128"/>
      <c r="E128" s="120" t="s">
        <v>209</v>
      </c>
      <c r="F128" s="33"/>
      <c r="G128" s="128"/>
      <c r="H128" s="128"/>
      <c r="I128" s="128"/>
    </row>
    <row r="129" spans="1:8" ht="12.75">
      <c r="A129" s="98" t="s">
        <v>3329</v>
      </c>
      <c r="B129" s="37" t="s">
        <v>195</v>
      </c>
      <c r="C129" s="33"/>
      <c r="D129" s="128"/>
      <c r="E129" s="120" t="s">
        <v>256</v>
      </c>
      <c r="F129" s="33"/>
      <c r="G129" s="128"/>
      <c r="H129" s="128"/>
    </row>
    <row r="130" spans="1:8" ht="12.75">
      <c r="A130" s="98" t="s">
        <v>3329</v>
      </c>
      <c r="B130" s="37" t="s">
        <v>1684</v>
      </c>
      <c r="C130" s="33"/>
      <c r="D130" s="128"/>
      <c r="E130" s="120" t="s">
        <v>256</v>
      </c>
      <c r="F130" s="33"/>
      <c r="G130" s="128"/>
      <c r="H130" s="128"/>
    </row>
    <row r="131" spans="1:8" ht="12.75">
      <c r="A131" s="98" t="s">
        <v>3329</v>
      </c>
      <c r="B131" s="37" t="s">
        <v>425</v>
      </c>
      <c r="C131" s="33"/>
      <c r="D131" s="128"/>
      <c r="E131" s="120" t="s">
        <v>256</v>
      </c>
      <c r="F131" s="33"/>
      <c r="G131" s="128"/>
      <c r="H131" s="128"/>
    </row>
    <row r="132" spans="1:8" ht="12.75">
      <c r="A132" s="98" t="s">
        <v>3373</v>
      </c>
      <c r="B132" s="37" t="s">
        <v>1692</v>
      </c>
      <c r="C132" s="33"/>
      <c r="D132" s="128"/>
      <c r="E132" s="120" t="s">
        <v>1575</v>
      </c>
      <c r="F132" s="33"/>
      <c r="G132" s="128"/>
      <c r="H132" s="128"/>
    </row>
    <row r="133" spans="1:8" ht="12.75">
      <c r="A133" s="98" t="s">
        <v>904</v>
      </c>
      <c r="B133" s="37" t="s">
        <v>226</v>
      </c>
      <c r="C133" s="33"/>
      <c r="D133" s="128"/>
      <c r="E133" s="120" t="s">
        <v>2053</v>
      </c>
      <c r="F133" s="33"/>
      <c r="G133" s="128"/>
      <c r="H133" s="128"/>
    </row>
    <row r="134" spans="1:8" ht="12.75">
      <c r="A134" s="98" t="s">
        <v>2839</v>
      </c>
      <c r="B134" s="37" t="s">
        <v>2053</v>
      </c>
      <c r="C134" s="33"/>
      <c r="D134" s="128"/>
      <c r="E134" s="120" t="s">
        <v>198</v>
      </c>
      <c r="F134" s="33"/>
      <c r="G134" s="128"/>
      <c r="H134" s="128"/>
    </row>
    <row r="135" spans="1:8" ht="12.75">
      <c r="A135" s="98" t="s">
        <v>2839</v>
      </c>
      <c r="B135" s="37" t="s">
        <v>1691</v>
      </c>
      <c r="C135" s="33"/>
      <c r="D135" s="128"/>
      <c r="E135" s="120" t="s">
        <v>198</v>
      </c>
      <c r="F135" s="33"/>
      <c r="G135" s="128"/>
      <c r="H135" s="128"/>
    </row>
    <row r="136" spans="1:8" ht="12.75">
      <c r="A136" s="98" t="s">
        <v>39</v>
      </c>
      <c r="B136" s="37" t="s">
        <v>1940</v>
      </c>
      <c r="E136" s="120" t="s">
        <v>195</v>
      </c>
      <c r="F136" s="33"/>
      <c r="G136" s="128"/>
      <c r="H136" s="128"/>
    </row>
    <row r="137" spans="1:8" ht="12.75">
      <c r="A137" s="98" t="s">
        <v>2620</v>
      </c>
      <c r="B137" s="37" t="s">
        <v>1940</v>
      </c>
      <c r="E137" s="120" t="s">
        <v>1573</v>
      </c>
      <c r="F137" s="33"/>
      <c r="G137" s="128"/>
      <c r="H137" s="128"/>
    </row>
    <row r="138" spans="1:8" ht="12.75">
      <c r="A138" s="267"/>
      <c r="B138" s="33"/>
      <c r="C138" s="33"/>
      <c r="D138" s="128"/>
      <c r="E138" s="128"/>
      <c r="F138" s="33"/>
      <c r="G138" s="128"/>
      <c r="H138" s="128"/>
    </row>
    <row r="139" spans="2:8" ht="12.75">
      <c r="B139" s="33"/>
      <c r="C139" s="33"/>
      <c r="D139" s="128"/>
      <c r="E139" s="128"/>
      <c r="F139" s="33"/>
      <c r="G139" s="128"/>
      <c r="H139" s="128"/>
    </row>
    <row r="140" spans="2:8" ht="12.75">
      <c r="B140" s="33"/>
      <c r="C140" s="33"/>
      <c r="D140" s="128"/>
      <c r="E140" s="128"/>
      <c r="F140" s="33"/>
      <c r="G140" s="128"/>
      <c r="H140" s="128"/>
    </row>
    <row r="141" spans="2:8" ht="12.75">
      <c r="B141" s="33"/>
      <c r="C141" s="33"/>
      <c r="D141" s="128"/>
      <c r="E141" s="128"/>
      <c r="F141" s="33"/>
      <c r="G141" s="128"/>
      <c r="H141" s="128"/>
    </row>
    <row r="142" spans="2:8" ht="12.75">
      <c r="B142" s="33"/>
      <c r="C142" s="33"/>
      <c r="D142" s="128"/>
      <c r="E142" s="128"/>
      <c r="F142" s="33"/>
      <c r="G142" s="128"/>
      <c r="H142" s="128"/>
    </row>
    <row r="143" spans="2:8" ht="12.75">
      <c r="B143" s="33"/>
      <c r="C143" s="33"/>
      <c r="D143" s="128"/>
      <c r="E143" s="128"/>
      <c r="F143" s="33"/>
      <c r="G143" s="128"/>
      <c r="H143" s="128"/>
    </row>
    <row r="144" spans="2:8" ht="12.75">
      <c r="B144" s="33"/>
      <c r="C144" s="33"/>
      <c r="D144" s="128"/>
      <c r="E144" s="128"/>
      <c r="F144" s="33"/>
      <c r="G144" s="128"/>
      <c r="H144" s="128"/>
    </row>
    <row r="145" spans="2:8" ht="12.75">
      <c r="B145" s="33"/>
      <c r="C145" s="33"/>
      <c r="D145" s="128"/>
      <c r="E145" s="128"/>
      <c r="F145" s="33"/>
      <c r="G145" s="128"/>
      <c r="H145" s="128"/>
    </row>
  </sheetData>
  <sheetProtection password="ED8C" sheet="1" objects="1" scenarios="1" selectLockedCells="1" selectUnlockedCells="1"/>
  <mergeCells count="1">
    <mergeCell ref="A1:AB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ignoredErrors>
    <ignoredError sqref="AB9 AB6 AB17 AB3 AB15 AB12 AB25 AB23 AB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4.75390625" style="0" bestFit="1" customWidth="1"/>
    <col min="2" max="28" width="2.625" style="49" customWidth="1"/>
    <col min="29" max="31" width="2.75390625" style="0" customWidth="1"/>
    <col min="32" max="32" width="7.25390625" style="0" bestFit="1" customWidth="1"/>
    <col min="34" max="40" width="2.75390625" style="2" customWidth="1"/>
  </cols>
  <sheetData>
    <row r="1" spans="1:40" ht="100.5">
      <c r="A1" s="38"/>
      <c r="B1" s="39" t="s">
        <v>3348</v>
      </c>
      <c r="C1" s="39" t="s">
        <v>1663</v>
      </c>
      <c r="D1" s="39" t="s">
        <v>1706</v>
      </c>
      <c r="E1" s="39" t="s">
        <v>2197</v>
      </c>
      <c r="F1" s="39" t="s">
        <v>2641</v>
      </c>
      <c r="G1" s="39" t="s">
        <v>2827</v>
      </c>
      <c r="H1" s="39" t="s">
        <v>2888</v>
      </c>
      <c r="I1" s="39" t="s">
        <v>32</v>
      </c>
      <c r="J1" s="39" t="s">
        <v>33</v>
      </c>
      <c r="K1" s="39" t="s">
        <v>2889</v>
      </c>
      <c r="L1" s="39" t="s">
        <v>3109</v>
      </c>
      <c r="M1" s="40" t="s">
        <v>3110</v>
      </c>
      <c r="N1" s="40" t="s">
        <v>3218</v>
      </c>
      <c r="O1" s="40" t="s">
        <v>3219</v>
      </c>
      <c r="P1" s="40" t="s">
        <v>2916</v>
      </c>
      <c r="Q1" s="40" t="s">
        <v>2329</v>
      </c>
      <c r="R1" s="40" t="s">
        <v>2925</v>
      </c>
      <c r="S1" s="40" t="s">
        <v>2926</v>
      </c>
      <c r="T1" s="40" t="s">
        <v>2927</v>
      </c>
      <c r="U1" s="40" t="s">
        <v>2592</v>
      </c>
      <c r="V1" s="40" t="s">
        <v>2591</v>
      </c>
      <c r="W1" s="40" t="s">
        <v>2928</v>
      </c>
      <c r="X1" s="71" t="s">
        <v>2929</v>
      </c>
      <c r="Y1" s="71" t="s">
        <v>2621</v>
      </c>
      <c r="Z1" s="71" t="s">
        <v>738</v>
      </c>
      <c r="AA1" s="71" t="s">
        <v>739</v>
      </c>
      <c r="AB1" s="40" t="s">
        <v>898</v>
      </c>
      <c r="AC1" s="41" t="s">
        <v>3291</v>
      </c>
      <c r="AD1" s="41" t="s">
        <v>3292</v>
      </c>
      <c r="AE1" s="41" t="s">
        <v>3287</v>
      </c>
      <c r="AF1" s="41" t="s">
        <v>3289</v>
      </c>
      <c r="AH1" s="137" t="s">
        <v>48</v>
      </c>
      <c r="AI1" s="137" t="s">
        <v>43</v>
      </c>
      <c r="AJ1" s="137" t="s">
        <v>44</v>
      </c>
      <c r="AK1" s="137"/>
      <c r="AL1" s="137" t="s">
        <v>47</v>
      </c>
      <c r="AM1" s="137" t="s">
        <v>45</v>
      </c>
      <c r="AN1" s="137" t="s">
        <v>46</v>
      </c>
    </row>
    <row r="2" spans="1:45" ht="12.75">
      <c r="A2" s="42" t="s">
        <v>3317</v>
      </c>
      <c r="B2" s="43"/>
      <c r="C2" s="43">
        <v>1</v>
      </c>
      <c r="D2" s="43">
        <v>1</v>
      </c>
      <c r="E2" s="43">
        <v>1</v>
      </c>
      <c r="F2" s="43"/>
      <c r="G2" s="43">
        <v>1</v>
      </c>
      <c r="H2" s="43">
        <v>1</v>
      </c>
      <c r="I2" s="43">
        <v>1</v>
      </c>
      <c r="J2" s="43"/>
      <c r="K2" s="43"/>
      <c r="L2" s="43">
        <v>1</v>
      </c>
      <c r="M2" s="16">
        <v>1</v>
      </c>
      <c r="N2" s="16">
        <v>1</v>
      </c>
      <c r="O2" s="16">
        <v>1</v>
      </c>
      <c r="P2" s="16">
        <v>1</v>
      </c>
      <c r="Q2" s="16">
        <v>1</v>
      </c>
      <c r="R2" s="69"/>
      <c r="S2" s="16">
        <v>1</v>
      </c>
      <c r="T2" s="16">
        <v>1</v>
      </c>
      <c r="U2" s="16">
        <v>1</v>
      </c>
      <c r="V2" s="16"/>
      <c r="W2" s="16">
        <v>1</v>
      </c>
      <c r="X2" s="16">
        <v>1</v>
      </c>
      <c r="Y2" s="16"/>
      <c r="Z2" s="70"/>
      <c r="AA2" s="16">
        <v>1</v>
      </c>
      <c r="AB2" s="16">
        <v>1</v>
      </c>
      <c r="AC2" s="16">
        <f aca="true" t="shared" si="0" ref="AC2:AC45">SUM(B2:AB2)</f>
        <v>19</v>
      </c>
      <c r="AD2" s="16">
        <f aca="true" t="shared" si="1" ref="AD2:AD45">COUNTIF(B2:AB2,"&gt;0")</f>
        <v>19</v>
      </c>
      <c r="AE2" s="16">
        <v>0</v>
      </c>
      <c r="AF2" s="75">
        <f>AD2/27</f>
        <v>0.7037037037037037</v>
      </c>
      <c r="AH2" s="138">
        <v>0</v>
      </c>
      <c r="AI2" s="138">
        <v>0</v>
      </c>
      <c r="AJ2" s="138">
        <v>0</v>
      </c>
      <c r="AK2" s="138"/>
      <c r="AL2" s="138">
        <f aca="true" t="shared" si="2" ref="AL2:AL45">AC2+AH2</f>
        <v>19</v>
      </c>
      <c r="AM2" s="138">
        <f aca="true" t="shared" si="3" ref="AM2:AM45">AD2+AI2</f>
        <v>19</v>
      </c>
      <c r="AN2" s="138">
        <f aca="true" t="shared" si="4" ref="AN2:AN45">AE2+AJ2</f>
        <v>0</v>
      </c>
      <c r="AP2" s="98"/>
      <c r="AQ2" s="33"/>
      <c r="AR2" s="128"/>
      <c r="AS2" s="120"/>
    </row>
    <row r="3" spans="1:45" ht="12.75">
      <c r="A3" s="42" t="s">
        <v>3275</v>
      </c>
      <c r="B3" s="43">
        <v>1</v>
      </c>
      <c r="C3" s="43">
        <v>1</v>
      </c>
      <c r="D3" s="43">
        <v>2</v>
      </c>
      <c r="E3" s="43">
        <v>1</v>
      </c>
      <c r="F3" s="43">
        <v>2</v>
      </c>
      <c r="G3" s="43">
        <v>1</v>
      </c>
      <c r="H3" s="43">
        <v>2</v>
      </c>
      <c r="I3" s="43">
        <v>2</v>
      </c>
      <c r="J3" s="953">
        <v>1</v>
      </c>
      <c r="K3" s="953">
        <v>1</v>
      </c>
      <c r="L3" s="43">
        <v>2</v>
      </c>
      <c r="M3" s="16">
        <v>1</v>
      </c>
      <c r="N3" s="16">
        <v>1</v>
      </c>
      <c r="O3" s="16">
        <v>2</v>
      </c>
      <c r="P3" s="16">
        <v>1</v>
      </c>
      <c r="Q3" s="16">
        <v>1</v>
      </c>
      <c r="R3" s="69">
        <v>1</v>
      </c>
      <c r="S3" s="16">
        <v>1</v>
      </c>
      <c r="T3" s="16">
        <v>2</v>
      </c>
      <c r="U3" s="16">
        <v>2</v>
      </c>
      <c r="V3" s="16">
        <v>1</v>
      </c>
      <c r="W3" s="16">
        <v>2</v>
      </c>
      <c r="X3" s="16">
        <v>2</v>
      </c>
      <c r="Y3" s="16">
        <v>1</v>
      </c>
      <c r="Z3" s="70"/>
      <c r="AA3" s="16">
        <v>1</v>
      </c>
      <c r="AB3" s="16"/>
      <c r="AC3" s="16">
        <f t="shared" si="0"/>
        <v>35</v>
      </c>
      <c r="AD3" s="16">
        <f t="shared" si="1"/>
        <v>25</v>
      </c>
      <c r="AE3" s="16">
        <v>2</v>
      </c>
      <c r="AF3" s="75">
        <f aca="true" t="shared" si="5" ref="AF3:AF45">AD3/27</f>
        <v>0.9259259259259259</v>
      </c>
      <c r="AH3" s="138">
        <v>0</v>
      </c>
      <c r="AI3" s="138">
        <v>0</v>
      </c>
      <c r="AJ3" s="138">
        <v>0</v>
      </c>
      <c r="AK3" s="138"/>
      <c r="AL3" s="138">
        <f t="shared" si="2"/>
        <v>35</v>
      </c>
      <c r="AM3" s="138">
        <f t="shared" si="3"/>
        <v>25</v>
      </c>
      <c r="AN3" s="138">
        <f t="shared" si="4"/>
        <v>2</v>
      </c>
      <c r="AP3" s="98"/>
      <c r="AQ3" s="33"/>
      <c r="AR3" s="128"/>
      <c r="AS3" s="120"/>
    </row>
    <row r="4" spans="1:45" ht="12.75">
      <c r="A4" s="42" t="s">
        <v>28</v>
      </c>
      <c r="B4" s="43"/>
      <c r="C4" s="43">
        <v>1</v>
      </c>
      <c r="D4" s="43"/>
      <c r="E4" s="43">
        <v>1</v>
      </c>
      <c r="F4" s="43"/>
      <c r="G4" s="43"/>
      <c r="H4" s="43">
        <v>2</v>
      </c>
      <c r="I4" s="43"/>
      <c r="J4" s="43"/>
      <c r="K4" s="43">
        <v>1</v>
      </c>
      <c r="L4" s="43"/>
      <c r="M4" s="16"/>
      <c r="N4" s="16"/>
      <c r="O4" s="16"/>
      <c r="P4" s="16"/>
      <c r="Q4" s="16">
        <v>1</v>
      </c>
      <c r="R4" s="69"/>
      <c r="S4" s="16"/>
      <c r="T4" s="16"/>
      <c r="U4" s="16"/>
      <c r="V4" s="16"/>
      <c r="W4" s="16"/>
      <c r="X4" s="16"/>
      <c r="Y4" s="16"/>
      <c r="Z4" s="70"/>
      <c r="AA4" s="16"/>
      <c r="AB4" s="16"/>
      <c r="AC4" s="16">
        <f t="shared" si="0"/>
        <v>6</v>
      </c>
      <c r="AD4" s="16">
        <f t="shared" si="1"/>
        <v>5</v>
      </c>
      <c r="AE4" s="16">
        <v>0</v>
      </c>
      <c r="AF4" s="75">
        <f t="shared" si="5"/>
        <v>0.18518518518518517</v>
      </c>
      <c r="AH4" s="138">
        <v>0</v>
      </c>
      <c r="AI4" s="138">
        <v>0</v>
      </c>
      <c r="AJ4" s="138">
        <v>0</v>
      </c>
      <c r="AK4" s="138"/>
      <c r="AL4" s="138">
        <f t="shared" si="2"/>
        <v>6</v>
      </c>
      <c r="AM4" s="138">
        <f t="shared" si="3"/>
        <v>5</v>
      </c>
      <c r="AN4" s="138">
        <f t="shared" si="4"/>
        <v>0</v>
      </c>
      <c r="AP4" s="98"/>
      <c r="AQ4" s="33"/>
      <c r="AR4" s="128"/>
      <c r="AS4" s="120"/>
    </row>
    <row r="5" spans="1:45" ht="12.75">
      <c r="A5" s="42" t="s">
        <v>3270</v>
      </c>
      <c r="B5" s="43"/>
      <c r="C5" s="43">
        <v>1</v>
      </c>
      <c r="D5" s="43">
        <v>2</v>
      </c>
      <c r="E5" s="43"/>
      <c r="F5" s="783">
        <v>1</v>
      </c>
      <c r="G5" s="43"/>
      <c r="H5" s="43">
        <v>2</v>
      </c>
      <c r="I5" s="43">
        <v>1</v>
      </c>
      <c r="J5" s="953">
        <v>1</v>
      </c>
      <c r="K5" s="43"/>
      <c r="L5" s="43"/>
      <c r="M5" s="16"/>
      <c r="N5" s="16">
        <v>1</v>
      </c>
      <c r="O5" s="1126">
        <v>1</v>
      </c>
      <c r="P5" s="1126">
        <v>1</v>
      </c>
      <c r="Q5" s="16"/>
      <c r="R5" s="69"/>
      <c r="S5" s="16"/>
      <c r="T5" s="16"/>
      <c r="U5" s="16">
        <v>1</v>
      </c>
      <c r="V5" s="16"/>
      <c r="W5" s="16">
        <v>1</v>
      </c>
      <c r="X5" s="16">
        <v>3</v>
      </c>
      <c r="Y5" s="16">
        <v>1</v>
      </c>
      <c r="Z5" s="1126">
        <v>1</v>
      </c>
      <c r="AA5" s="16"/>
      <c r="AB5" s="16"/>
      <c r="AC5" s="16">
        <f t="shared" si="0"/>
        <v>18</v>
      </c>
      <c r="AD5" s="16">
        <f t="shared" si="1"/>
        <v>14</v>
      </c>
      <c r="AE5" s="16">
        <v>5</v>
      </c>
      <c r="AF5" s="75">
        <f t="shared" si="5"/>
        <v>0.5185185185185185</v>
      </c>
      <c r="AH5" s="138">
        <v>0</v>
      </c>
      <c r="AI5" s="138">
        <v>0</v>
      </c>
      <c r="AJ5" s="138">
        <v>0</v>
      </c>
      <c r="AK5" s="138"/>
      <c r="AL5" s="138">
        <f t="shared" si="2"/>
        <v>18</v>
      </c>
      <c r="AM5" s="138">
        <f t="shared" si="3"/>
        <v>14</v>
      </c>
      <c r="AN5" s="138">
        <f t="shared" si="4"/>
        <v>5</v>
      </c>
      <c r="AP5" s="37"/>
      <c r="AQ5" s="9"/>
      <c r="AR5" s="34"/>
      <c r="AS5" s="120"/>
    </row>
    <row r="6" spans="1:45" ht="12.75">
      <c r="A6" s="42" t="s">
        <v>3295</v>
      </c>
      <c r="B6" s="233">
        <v>1</v>
      </c>
      <c r="C6" s="233">
        <v>1</v>
      </c>
      <c r="D6" s="233">
        <v>2</v>
      </c>
      <c r="E6" s="43">
        <v>1</v>
      </c>
      <c r="F6" s="783">
        <v>3</v>
      </c>
      <c r="G6" s="43"/>
      <c r="H6" s="43">
        <v>2</v>
      </c>
      <c r="I6" s="43"/>
      <c r="J6" s="43"/>
      <c r="K6" s="43"/>
      <c r="L6" s="43">
        <v>1</v>
      </c>
      <c r="M6" s="16">
        <v>1</v>
      </c>
      <c r="N6" s="16">
        <v>1</v>
      </c>
      <c r="O6" s="1126">
        <v>2</v>
      </c>
      <c r="P6" s="1126">
        <v>2</v>
      </c>
      <c r="Q6" s="16"/>
      <c r="R6" s="69"/>
      <c r="S6" s="16"/>
      <c r="T6" s="16"/>
      <c r="U6" s="16">
        <v>1</v>
      </c>
      <c r="V6" s="16">
        <v>1</v>
      </c>
      <c r="W6" s="16">
        <v>1</v>
      </c>
      <c r="X6" s="16">
        <v>2</v>
      </c>
      <c r="Y6" s="16">
        <v>1</v>
      </c>
      <c r="Z6" s="1126">
        <v>1</v>
      </c>
      <c r="AA6" s="16">
        <v>1</v>
      </c>
      <c r="AB6" s="16"/>
      <c r="AC6" s="16">
        <f t="shared" si="0"/>
        <v>25</v>
      </c>
      <c r="AD6" s="16">
        <f t="shared" si="1"/>
        <v>18</v>
      </c>
      <c r="AE6" s="16">
        <v>7</v>
      </c>
      <c r="AF6" s="75">
        <f t="shared" si="5"/>
        <v>0.6666666666666666</v>
      </c>
      <c r="AH6" s="138">
        <v>0</v>
      </c>
      <c r="AI6" s="138">
        <v>0</v>
      </c>
      <c r="AJ6" s="138">
        <v>0</v>
      </c>
      <c r="AK6" s="138"/>
      <c r="AL6" s="138">
        <f t="shared" si="2"/>
        <v>25</v>
      </c>
      <c r="AM6" s="138">
        <f t="shared" si="3"/>
        <v>18</v>
      </c>
      <c r="AN6" s="138">
        <f t="shared" si="4"/>
        <v>7</v>
      </c>
      <c r="AP6" s="98"/>
      <c r="AQ6" s="9"/>
      <c r="AR6" s="34"/>
      <c r="AS6" s="120"/>
    </row>
    <row r="7" spans="1:40" ht="12.75">
      <c r="A7" s="42" t="s">
        <v>1939</v>
      </c>
      <c r="B7" s="43"/>
      <c r="C7" s="43"/>
      <c r="D7" s="43"/>
      <c r="E7" s="43"/>
      <c r="F7" s="43"/>
      <c r="G7" s="43"/>
      <c r="H7" s="43">
        <v>1</v>
      </c>
      <c r="I7" s="43"/>
      <c r="J7" s="43"/>
      <c r="K7" s="43"/>
      <c r="L7" s="43"/>
      <c r="M7" s="16"/>
      <c r="N7" s="16"/>
      <c r="O7" s="16"/>
      <c r="P7" s="16"/>
      <c r="Q7" s="16"/>
      <c r="R7" s="69"/>
      <c r="S7" s="16"/>
      <c r="T7" s="16"/>
      <c r="U7" s="16"/>
      <c r="V7" s="16"/>
      <c r="W7" s="16"/>
      <c r="X7" s="16"/>
      <c r="Y7" s="16"/>
      <c r="Z7" s="70"/>
      <c r="AA7" s="16"/>
      <c r="AB7" s="16"/>
      <c r="AC7" s="16">
        <f t="shared" si="0"/>
        <v>1</v>
      </c>
      <c r="AD7" s="16">
        <f t="shared" si="1"/>
        <v>1</v>
      </c>
      <c r="AE7" s="16">
        <v>0</v>
      </c>
      <c r="AF7" s="75">
        <f t="shared" si="5"/>
        <v>0.037037037037037035</v>
      </c>
      <c r="AH7" s="138">
        <v>0</v>
      </c>
      <c r="AI7" s="138">
        <v>0</v>
      </c>
      <c r="AJ7" s="138">
        <v>0</v>
      </c>
      <c r="AK7" s="138"/>
      <c r="AL7" s="138">
        <f>AC7+AH7</f>
        <v>1</v>
      </c>
      <c r="AM7" s="138">
        <f>AD7+AI7</f>
        <v>1</v>
      </c>
      <c r="AN7" s="138">
        <f>AE7+AJ7</f>
        <v>0</v>
      </c>
    </row>
    <row r="8" spans="1:45" ht="12.75">
      <c r="A8" s="42" t="s">
        <v>3296</v>
      </c>
      <c r="B8" s="233">
        <v>1</v>
      </c>
      <c r="C8" s="43"/>
      <c r="D8" s="233">
        <v>2</v>
      </c>
      <c r="E8" s="43">
        <v>1</v>
      </c>
      <c r="F8" s="43">
        <v>1</v>
      </c>
      <c r="G8" s="43">
        <v>1</v>
      </c>
      <c r="H8" s="43">
        <v>1</v>
      </c>
      <c r="I8" s="43">
        <v>1</v>
      </c>
      <c r="J8" s="43"/>
      <c r="K8" s="43"/>
      <c r="L8" s="43">
        <v>1</v>
      </c>
      <c r="M8" s="16">
        <v>1</v>
      </c>
      <c r="N8" s="16">
        <v>1</v>
      </c>
      <c r="O8" s="16">
        <v>2</v>
      </c>
      <c r="P8" s="16">
        <v>2</v>
      </c>
      <c r="Q8" s="16">
        <v>1</v>
      </c>
      <c r="R8" s="69"/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/>
      <c r="Z8" s="70"/>
      <c r="AA8" s="16">
        <v>1</v>
      </c>
      <c r="AB8" s="16"/>
      <c r="AC8" s="16">
        <f t="shared" si="0"/>
        <v>23</v>
      </c>
      <c r="AD8" s="16">
        <f t="shared" si="1"/>
        <v>20</v>
      </c>
      <c r="AE8" s="16">
        <v>2</v>
      </c>
      <c r="AF8" s="75">
        <f t="shared" si="5"/>
        <v>0.7407407407407407</v>
      </c>
      <c r="AH8" s="138">
        <v>0</v>
      </c>
      <c r="AI8" s="138">
        <v>0</v>
      </c>
      <c r="AJ8" s="138">
        <v>0</v>
      </c>
      <c r="AK8" s="138"/>
      <c r="AL8" s="138">
        <f t="shared" si="2"/>
        <v>23</v>
      </c>
      <c r="AM8" s="138">
        <f t="shared" si="3"/>
        <v>20</v>
      </c>
      <c r="AN8" s="138">
        <f t="shared" si="4"/>
        <v>2</v>
      </c>
      <c r="AP8" s="33"/>
      <c r="AQ8" s="9"/>
      <c r="AR8" s="34"/>
      <c r="AS8" s="120"/>
    </row>
    <row r="9" spans="1:45" ht="12.75">
      <c r="A9" s="42" t="s">
        <v>3281</v>
      </c>
      <c r="B9" s="43"/>
      <c r="C9" s="233">
        <v>1</v>
      </c>
      <c r="D9" s="233">
        <v>1</v>
      </c>
      <c r="E9" s="43">
        <v>1</v>
      </c>
      <c r="F9" s="43">
        <v>1</v>
      </c>
      <c r="G9" s="43"/>
      <c r="H9" s="43">
        <v>1</v>
      </c>
      <c r="I9" s="43">
        <v>1</v>
      </c>
      <c r="J9" s="43"/>
      <c r="K9" s="43"/>
      <c r="L9" s="43">
        <v>1</v>
      </c>
      <c r="M9" s="16">
        <v>1</v>
      </c>
      <c r="N9" s="16">
        <v>1</v>
      </c>
      <c r="O9" s="16">
        <v>1</v>
      </c>
      <c r="P9" s="16">
        <v>1</v>
      </c>
      <c r="Q9" s="16"/>
      <c r="R9" s="69"/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/>
      <c r="Z9" s="70"/>
      <c r="AA9" s="16"/>
      <c r="AB9" s="16"/>
      <c r="AC9" s="16">
        <f t="shared" si="0"/>
        <v>17</v>
      </c>
      <c r="AD9" s="16">
        <f t="shared" si="1"/>
        <v>17</v>
      </c>
      <c r="AE9" s="16">
        <v>2</v>
      </c>
      <c r="AF9" s="75">
        <f t="shared" si="5"/>
        <v>0.6296296296296297</v>
      </c>
      <c r="AH9" s="138">
        <v>0</v>
      </c>
      <c r="AI9" s="138">
        <v>0</v>
      </c>
      <c r="AJ9" s="138">
        <v>0</v>
      </c>
      <c r="AK9" s="138"/>
      <c r="AL9" s="138">
        <f t="shared" si="2"/>
        <v>17</v>
      </c>
      <c r="AM9" s="138">
        <f t="shared" si="3"/>
        <v>17</v>
      </c>
      <c r="AN9" s="138">
        <f t="shared" si="4"/>
        <v>2</v>
      </c>
      <c r="AP9" s="37"/>
      <c r="AQ9" s="9"/>
      <c r="AR9" s="34"/>
      <c r="AS9" s="120"/>
    </row>
    <row r="10" spans="1:45" ht="12.75">
      <c r="A10" s="68" t="s">
        <v>3334</v>
      </c>
      <c r="B10" s="43">
        <v>1</v>
      </c>
      <c r="C10" s="43"/>
      <c r="D10" s="43">
        <v>1</v>
      </c>
      <c r="E10" s="43">
        <v>1</v>
      </c>
      <c r="F10" s="43">
        <v>1</v>
      </c>
      <c r="G10" s="43"/>
      <c r="H10" s="43">
        <v>1</v>
      </c>
      <c r="I10" s="43">
        <v>1</v>
      </c>
      <c r="J10" s="953">
        <v>1</v>
      </c>
      <c r="K10" s="953">
        <v>1</v>
      </c>
      <c r="L10" s="43">
        <v>1</v>
      </c>
      <c r="M10" s="16"/>
      <c r="N10" s="16"/>
      <c r="O10" s="16"/>
      <c r="P10" s="16"/>
      <c r="Q10" s="16"/>
      <c r="R10" s="69">
        <v>1</v>
      </c>
      <c r="S10" s="16"/>
      <c r="T10" s="16">
        <v>1</v>
      </c>
      <c r="U10" s="16">
        <v>1</v>
      </c>
      <c r="V10" s="16">
        <v>2</v>
      </c>
      <c r="W10" s="16">
        <v>1</v>
      </c>
      <c r="X10" s="16">
        <v>1</v>
      </c>
      <c r="Y10" s="16">
        <v>1</v>
      </c>
      <c r="Z10" s="70"/>
      <c r="AA10" s="16"/>
      <c r="AB10" s="16"/>
      <c r="AC10" s="16">
        <f t="shared" si="0"/>
        <v>17</v>
      </c>
      <c r="AD10" s="16">
        <f t="shared" si="1"/>
        <v>16</v>
      </c>
      <c r="AE10" s="16">
        <v>2</v>
      </c>
      <c r="AF10" s="75">
        <f t="shared" si="5"/>
        <v>0.5925925925925926</v>
      </c>
      <c r="AH10" s="138">
        <v>0</v>
      </c>
      <c r="AI10" s="138">
        <v>0</v>
      </c>
      <c r="AJ10" s="138">
        <v>0</v>
      </c>
      <c r="AK10" s="138"/>
      <c r="AL10" s="138">
        <f t="shared" si="2"/>
        <v>17</v>
      </c>
      <c r="AM10" s="138">
        <f t="shared" si="3"/>
        <v>16</v>
      </c>
      <c r="AN10" s="138">
        <f t="shared" si="4"/>
        <v>2</v>
      </c>
      <c r="AP10" s="37"/>
      <c r="AQ10" s="9"/>
      <c r="AR10" s="34"/>
      <c r="AS10" s="120"/>
    </row>
    <row r="11" spans="1:45" s="49" customFormat="1" ht="12.75">
      <c r="A11" s="68" t="s">
        <v>3347</v>
      </c>
      <c r="B11" s="43"/>
      <c r="C11" s="43"/>
      <c r="D11" s="43"/>
      <c r="E11" s="43"/>
      <c r="F11" s="43"/>
      <c r="G11" s="43"/>
      <c r="H11" s="43">
        <v>1</v>
      </c>
      <c r="I11" s="43"/>
      <c r="J11" s="43"/>
      <c r="K11" s="43"/>
      <c r="L11" s="43"/>
      <c r="M11" s="16"/>
      <c r="N11" s="16"/>
      <c r="O11" s="16"/>
      <c r="P11" s="16"/>
      <c r="Q11" s="16"/>
      <c r="R11" s="69"/>
      <c r="S11" s="16"/>
      <c r="T11" s="16"/>
      <c r="U11" s="16"/>
      <c r="V11" s="16"/>
      <c r="W11" s="16"/>
      <c r="X11" s="16"/>
      <c r="Y11" s="16"/>
      <c r="Z11" s="70"/>
      <c r="AA11" s="16"/>
      <c r="AB11" s="16"/>
      <c r="AC11" s="16">
        <f t="shared" si="0"/>
        <v>1</v>
      </c>
      <c r="AD11" s="16">
        <f t="shared" si="1"/>
        <v>1</v>
      </c>
      <c r="AE11" s="16">
        <v>0</v>
      </c>
      <c r="AF11" s="75">
        <f t="shared" si="5"/>
        <v>0.037037037037037035</v>
      </c>
      <c r="AH11" s="138">
        <v>0</v>
      </c>
      <c r="AI11" s="138">
        <v>0</v>
      </c>
      <c r="AJ11" s="138">
        <v>0</v>
      </c>
      <c r="AK11" s="138"/>
      <c r="AL11" s="138">
        <f t="shared" si="2"/>
        <v>1</v>
      </c>
      <c r="AM11" s="138">
        <f t="shared" si="3"/>
        <v>1</v>
      </c>
      <c r="AN11" s="138">
        <f t="shared" si="4"/>
        <v>0</v>
      </c>
      <c r="AP11" s="37"/>
      <c r="AQ11" s="9"/>
      <c r="AR11" s="34"/>
      <c r="AS11" s="120"/>
    </row>
    <row r="12" spans="1:45" s="49" customFormat="1" ht="12.75">
      <c r="A12" s="68" t="s">
        <v>2878</v>
      </c>
      <c r="B12" s="43"/>
      <c r="C12" s="43"/>
      <c r="D12" s="43"/>
      <c r="E12" s="43"/>
      <c r="F12" s="43"/>
      <c r="G12" s="43"/>
      <c r="H12" s="43">
        <v>1</v>
      </c>
      <c r="I12" s="43"/>
      <c r="J12" s="43"/>
      <c r="K12" s="43"/>
      <c r="L12" s="43"/>
      <c r="M12" s="16"/>
      <c r="N12" s="16"/>
      <c r="O12" s="16"/>
      <c r="P12" s="16"/>
      <c r="Q12" s="16"/>
      <c r="R12" s="69"/>
      <c r="S12" s="16"/>
      <c r="T12" s="16"/>
      <c r="U12" s="16"/>
      <c r="V12" s="16"/>
      <c r="W12" s="16"/>
      <c r="X12" s="16"/>
      <c r="Y12" s="16"/>
      <c r="Z12" s="70"/>
      <c r="AA12" s="16"/>
      <c r="AB12" s="16"/>
      <c r="AC12" s="16">
        <f t="shared" si="0"/>
        <v>1</v>
      </c>
      <c r="AD12" s="16">
        <f t="shared" si="1"/>
        <v>1</v>
      </c>
      <c r="AE12" s="16">
        <v>0</v>
      </c>
      <c r="AF12" s="75">
        <f t="shared" si="5"/>
        <v>0.037037037037037035</v>
      </c>
      <c r="AH12" s="138">
        <v>0</v>
      </c>
      <c r="AI12" s="138">
        <v>0</v>
      </c>
      <c r="AJ12" s="138">
        <v>0</v>
      </c>
      <c r="AK12" s="138"/>
      <c r="AL12" s="138">
        <f>AC12+AH12</f>
        <v>1</v>
      </c>
      <c r="AM12" s="138">
        <f>AD12+AI12</f>
        <v>1</v>
      </c>
      <c r="AN12" s="138">
        <f>AE12+AJ12</f>
        <v>0</v>
      </c>
      <c r="AP12" s="37"/>
      <c r="AQ12" s="9"/>
      <c r="AR12" s="34"/>
      <c r="AS12" s="120"/>
    </row>
    <row r="13" spans="1:45" s="49" customFormat="1" ht="12.75">
      <c r="A13" s="42" t="s">
        <v>441</v>
      </c>
      <c r="B13" s="43"/>
      <c r="C13" s="43"/>
      <c r="D13" s="43"/>
      <c r="E13" s="43"/>
      <c r="F13" s="43"/>
      <c r="G13" s="43"/>
      <c r="H13" s="43">
        <v>1</v>
      </c>
      <c r="I13" s="43"/>
      <c r="J13" s="43"/>
      <c r="K13" s="43"/>
      <c r="L13" s="43"/>
      <c r="M13" s="16"/>
      <c r="N13" s="16"/>
      <c r="O13" s="16"/>
      <c r="P13" s="16"/>
      <c r="Q13" s="16">
        <v>1</v>
      </c>
      <c r="R13" s="69"/>
      <c r="S13" s="16">
        <v>1</v>
      </c>
      <c r="T13" s="16">
        <v>1</v>
      </c>
      <c r="U13" s="16"/>
      <c r="V13" s="16"/>
      <c r="W13" s="16">
        <v>1</v>
      </c>
      <c r="X13" s="16"/>
      <c r="Y13" s="16"/>
      <c r="Z13" s="70"/>
      <c r="AA13" s="16"/>
      <c r="AB13" s="16"/>
      <c r="AC13" s="16">
        <f t="shared" si="0"/>
        <v>5</v>
      </c>
      <c r="AD13" s="16">
        <f t="shared" si="1"/>
        <v>5</v>
      </c>
      <c r="AE13" s="16">
        <v>0</v>
      </c>
      <c r="AF13" s="75">
        <f t="shared" si="5"/>
        <v>0.18518518518518517</v>
      </c>
      <c r="AH13" s="138">
        <v>0</v>
      </c>
      <c r="AI13" s="138">
        <v>0</v>
      </c>
      <c r="AJ13" s="138">
        <v>0</v>
      </c>
      <c r="AK13" s="138"/>
      <c r="AL13" s="138">
        <f t="shared" si="2"/>
        <v>5</v>
      </c>
      <c r="AM13" s="138">
        <f t="shared" si="3"/>
        <v>5</v>
      </c>
      <c r="AN13" s="138">
        <f t="shared" si="4"/>
        <v>0</v>
      </c>
      <c r="AP13" s="33"/>
      <c r="AQ13" s="9"/>
      <c r="AR13" s="34"/>
      <c r="AS13" s="128"/>
    </row>
    <row r="14" spans="1:45" ht="12.75">
      <c r="A14" s="42" t="s">
        <v>3279</v>
      </c>
      <c r="B14" s="43"/>
      <c r="C14" s="43">
        <v>1</v>
      </c>
      <c r="D14" s="43">
        <v>1</v>
      </c>
      <c r="E14" s="43">
        <v>1</v>
      </c>
      <c r="F14" s="43">
        <v>1</v>
      </c>
      <c r="G14" s="43"/>
      <c r="H14" s="43">
        <v>1</v>
      </c>
      <c r="I14" s="43">
        <v>1</v>
      </c>
      <c r="J14" s="43"/>
      <c r="K14" s="43">
        <v>1</v>
      </c>
      <c r="L14" s="43">
        <v>1</v>
      </c>
      <c r="M14" s="16"/>
      <c r="N14" s="16"/>
      <c r="O14" s="16">
        <v>1</v>
      </c>
      <c r="P14" s="16"/>
      <c r="Q14" s="16">
        <v>2</v>
      </c>
      <c r="R14" s="69">
        <v>1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  <c r="X14" s="16"/>
      <c r="Y14" s="16"/>
      <c r="Z14" s="70"/>
      <c r="AA14" s="16">
        <v>1</v>
      </c>
      <c r="AB14" s="16"/>
      <c r="AC14" s="16">
        <f t="shared" si="0"/>
        <v>18</v>
      </c>
      <c r="AD14" s="16">
        <f t="shared" si="1"/>
        <v>17</v>
      </c>
      <c r="AE14" s="16">
        <v>0</v>
      </c>
      <c r="AF14" s="75">
        <f t="shared" si="5"/>
        <v>0.6296296296296297</v>
      </c>
      <c r="AH14" s="138">
        <v>0</v>
      </c>
      <c r="AI14" s="138">
        <v>0</v>
      </c>
      <c r="AJ14" s="138">
        <v>0</v>
      </c>
      <c r="AK14" s="138"/>
      <c r="AL14" s="138">
        <f t="shared" si="2"/>
        <v>18</v>
      </c>
      <c r="AM14" s="138">
        <f t="shared" si="3"/>
        <v>17</v>
      </c>
      <c r="AN14" s="138">
        <f t="shared" si="4"/>
        <v>0</v>
      </c>
      <c r="AP14" s="33"/>
      <c r="AQ14" s="9"/>
      <c r="AR14" s="34"/>
      <c r="AS14" s="128"/>
    </row>
    <row r="15" spans="1:45" ht="12.75">
      <c r="A15" s="42" t="s">
        <v>3199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16"/>
      <c r="N15" s="16">
        <v>1</v>
      </c>
      <c r="O15" s="16"/>
      <c r="P15" s="16"/>
      <c r="Q15" s="16"/>
      <c r="R15" s="69"/>
      <c r="S15" s="16"/>
      <c r="T15" s="16"/>
      <c r="U15" s="16"/>
      <c r="V15" s="16"/>
      <c r="W15" s="16"/>
      <c r="X15" s="16"/>
      <c r="Y15" s="16"/>
      <c r="Z15" s="70"/>
      <c r="AA15" s="16"/>
      <c r="AB15" s="16"/>
      <c r="AC15" s="16">
        <f t="shared" si="0"/>
        <v>1</v>
      </c>
      <c r="AD15" s="16">
        <f t="shared" si="1"/>
        <v>1</v>
      </c>
      <c r="AE15" s="16">
        <v>0</v>
      </c>
      <c r="AF15" s="75">
        <f t="shared" si="5"/>
        <v>0.037037037037037035</v>
      </c>
      <c r="AH15" s="138">
        <v>0</v>
      </c>
      <c r="AI15" s="138">
        <v>0</v>
      </c>
      <c r="AJ15" s="138">
        <v>0</v>
      </c>
      <c r="AK15" s="138"/>
      <c r="AL15" s="138">
        <f aca="true" t="shared" si="6" ref="AL15:AN16">AC15+AH15</f>
        <v>1</v>
      </c>
      <c r="AM15" s="138">
        <f t="shared" si="6"/>
        <v>1</v>
      </c>
      <c r="AN15" s="138">
        <f t="shared" si="6"/>
        <v>0</v>
      </c>
      <c r="AP15" s="33"/>
      <c r="AQ15" s="9"/>
      <c r="AR15" s="34"/>
      <c r="AS15" s="128"/>
    </row>
    <row r="16" spans="1:45" ht="12.75">
      <c r="A16" s="42" t="s">
        <v>2851</v>
      </c>
      <c r="B16" s="43"/>
      <c r="C16" s="43"/>
      <c r="D16" s="43"/>
      <c r="E16" s="43"/>
      <c r="F16" s="43"/>
      <c r="G16" s="43">
        <v>1</v>
      </c>
      <c r="H16" s="43"/>
      <c r="I16" s="43">
        <v>1</v>
      </c>
      <c r="J16" s="43"/>
      <c r="K16" s="43"/>
      <c r="L16" s="43"/>
      <c r="M16" s="16"/>
      <c r="N16" s="16"/>
      <c r="O16" s="16"/>
      <c r="P16" s="16"/>
      <c r="Q16" s="16"/>
      <c r="R16" s="69"/>
      <c r="S16" s="16"/>
      <c r="T16" s="16"/>
      <c r="U16" s="16"/>
      <c r="V16" s="16"/>
      <c r="W16" s="16"/>
      <c r="X16" s="16"/>
      <c r="Y16" s="16"/>
      <c r="Z16" s="70"/>
      <c r="AA16" s="16"/>
      <c r="AB16" s="16"/>
      <c r="AC16" s="16">
        <f t="shared" si="0"/>
        <v>2</v>
      </c>
      <c r="AD16" s="16">
        <f t="shared" si="1"/>
        <v>2</v>
      </c>
      <c r="AE16" s="16">
        <v>0</v>
      </c>
      <c r="AF16" s="75">
        <f t="shared" si="5"/>
        <v>0.07407407407407407</v>
      </c>
      <c r="AH16" s="138">
        <v>0</v>
      </c>
      <c r="AI16" s="138">
        <v>0</v>
      </c>
      <c r="AJ16" s="138">
        <v>0</v>
      </c>
      <c r="AK16" s="138"/>
      <c r="AL16" s="138">
        <f t="shared" si="6"/>
        <v>2</v>
      </c>
      <c r="AM16" s="138">
        <f t="shared" si="6"/>
        <v>2</v>
      </c>
      <c r="AN16" s="138">
        <f t="shared" si="6"/>
        <v>0</v>
      </c>
      <c r="AP16" s="33"/>
      <c r="AQ16" s="33"/>
      <c r="AR16" s="128"/>
      <c r="AS16" s="120"/>
    </row>
    <row r="17" spans="1:45" ht="12.75">
      <c r="A17" s="42" t="s">
        <v>3280</v>
      </c>
      <c r="B17" s="43"/>
      <c r="C17" s="43"/>
      <c r="D17" s="43">
        <v>2</v>
      </c>
      <c r="E17" s="43">
        <v>1</v>
      </c>
      <c r="F17" s="783">
        <v>2</v>
      </c>
      <c r="G17" s="43"/>
      <c r="H17" s="43">
        <v>2</v>
      </c>
      <c r="I17" s="43">
        <v>1</v>
      </c>
      <c r="J17" s="43"/>
      <c r="K17" s="43">
        <v>1</v>
      </c>
      <c r="L17" s="43">
        <v>1</v>
      </c>
      <c r="M17" s="16"/>
      <c r="N17" s="16"/>
      <c r="O17" s="1126">
        <v>2</v>
      </c>
      <c r="P17" s="1126">
        <v>1</v>
      </c>
      <c r="Q17" s="16"/>
      <c r="R17" s="69"/>
      <c r="S17" s="16"/>
      <c r="T17" s="16">
        <v>1</v>
      </c>
      <c r="U17" s="16">
        <v>2</v>
      </c>
      <c r="V17" s="16"/>
      <c r="W17" s="16">
        <v>1</v>
      </c>
      <c r="X17" s="16">
        <v>2</v>
      </c>
      <c r="Y17" s="16">
        <v>1</v>
      </c>
      <c r="Z17" s="1126">
        <v>1</v>
      </c>
      <c r="AA17" s="16"/>
      <c r="AB17" s="16"/>
      <c r="AC17" s="16">
        <f t="shared" si="0"/>
        <v>21</v>
      </c>
      <c r="AD17" s="16">
        <f t="shared" si="1"/>
        <v>15</v>
      </c>
      <c r="AE17" s="16">
        <v>4</v>
      </c>
      <c r="AF17" s="75">
        <f t="shared" si="5"/>
        <v>0.5555555555555556</v>
      </c>
      <c r="AH17" s="138">
        <v>0</v>
      </c>
      <c r="AI17" s="138">
        <v>0</v>
      </c>
      <c r="AJ17" s="138">
        <v>0</v>
      </c>
      <c r="AK17" s="138"/>
      <c r="AL17" s="138">
        <f t="shared" si="2"/>
        <v>21</v>
      </c>
      <c r="AM17" s="138">
        <f t="shared" si="3"/>
        <v>15</v>
      </c>
      <c r="AN17" s="138">
        <f t="shared" si="4"/>
        <v>4</v>
      </c>
      <c r="AP17" s="33"/>
      <c r="AQ17" s="33"/>
      <c r="AR17" s="128"/>
      <c r="AS17" s="120"/>
    </row>
    <row r="18" spans="1:45" s="49" customFormat="1" ht="12.75">
      <c r="A18" s="68" t="s">
        <v>39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16"/>
      <c r="N18" s="16"/>
      <c r="O18" s="16"/>
      <c r="P18" s="16"/>
      <c r="Q18" s="16"/>
      <c r="R18" s="69"/>
      <c r="S18" s="16"/>
      <c r="T18" s="16"/>
      <c r="U18" s="16"/>
      <c r="V18" s="16"/>
      <c r="W18" s="16"/>
      <c r="X18" s="16"/>
      <c r="Y18" s="16">
        <v>1</v>
      </c>
      <c r="Z18" s="70"/>
      <c r="AA18" s="16"/>
      <c r="AB18" s="16"/>
      <c r="AC18" s="16">
        <f t="shared" si="0"/>
        <v>1</v>
      </c>
      <c r="AD18" s="16">
        <f t="shared" si="1"/>
        <v>1</v>
      </c>
      <c r="AE18" s="16">
        <v>0</v>
      </c>
      <c r="AF18" s="75">
        <f t="shared" si="5"/>
        <v>0.037037037037037035</v>
      </c>
      <c r="AH18" s="138">
        <v>0</v>
      </c>
      <c r="AI18" s="138">
        <v>0</v>
      </c>
      <c r="AJ18" s="138">
        <v>0</v>
      </c>
      <c r="AK18" s="138"/>
      <c r="AL18" s="138">
        <f t="shared" si="2"/>
        <v>1</v>
      </c>
      <c r="AM18" s="138">
        <f t="shared" si="3"/>
        <v>1</v>
      </c>
      <c r="AN18" s="138">
        <f t="shared" si="4"/>
        <v>0</v>
      </c>
      <c r="AP18" s="33"/>
      <c r="AQ18" s="33"/>
      <c r="AR18" s="128"/>
      <c r="AS18" s="120"/>
    </row>
    <row r="19" spans="1:45" ht="12.75">
      <c r="A19" s="42" t="s">
        <v>3329</v>
      </c>
      <c r="B19" s="43"/>
      <c r="C19" s="43"/>
      <c r="D19" s="43">
        <v>1</v>
      </c>
      <c r="E19" s="43"/>
      <c r="F19" s="43"/>
      <c r="G19" s="43"/>
      <c r="H19" s="43"/>
      <c r="I19" s="43"/>
      <c r="J19" s="43"/>
      <c r="K19" s="43"/>
      <c r="L19" s="43"/>
      <c r="M19" s="16"/>
      <c r="N19" s="16"/>
      <c r="O19" s="16">
        <v>1</v>
      </c>
      <c r="P19" s="16">
        <v>1</v>
      </c>
      <c r="Q19" s="16"/>
      <c r="R19" s="69"/>
      <c r="S19" s="16"/>
      <c r="T19" s="16"/>
      <c r="U19" s="16"/>
      <c r="V19" s="16"/>
      <c r="W19" s="16"/>
      <c r="X19" s="16"/>
      <c r="Y19" s="16"/>
      <c r="Z19" s="70"/>
      <c r="AA19" s="16"/>
      <c r="AB19" s="16"/>
      <c r="AC19" s="16">
        <f t="shared" si="0"/>
        <v>3</v>
      </c>
      <c r="AD19" s="16">
        <f t="shared" si="1"/>
        <v>3</v>
      </c>
      <c r="AE19" s="16">
        <v>0</v>
      </c>
      <c r="AF19" s="75">
        <f t="shared" si="5"/>
        <v>0.1111111111111111</v>
      </c>
      <c r="AH19" s="138">
        <v>0</v>
      </c>
      <c r="AI19" s="138">
        <v>0</v>
      </c>
      <c r="AJ19" s="138">
        <v>0</v>
      </c>
      <c r="AK19" s="138"/>
      <c r="AL19" s="138">
        <f t="shared" si="2"/>
        <v>3</v>
      </c>
      <c r="AM19" s="138">
        <f t="shared" si="3"/>
        <v>3</v>
      </c>
      <c r="AN19" s="138">
        <f t="shared" si="4"/>
        <v>0</v>
      </c>
      <c r="AP19" s="37"/>
      <c r="AQ19" s="9"/>
      <c r="AR19" s="34"/>
      <c r="AS19" s="120"/>
    </row>
    <row r="20" spans="1:45" ht="12.75">
      <c r="A20" s="42" t="s">
        <v>3269</v>
      </c>
      <c r="B20" s="43">
        <v>1</v>
      </c>
      <c r="C20" s="43">
        <v>1</v>
      </c>
      <c r="D20" s="43">
        <v>2</v>
      </c>
      <c r="E20" s="43">
        <v>1</v>
      </c>
      <c r="F20" s="783">
        <v>2</v>
      </c>
      <c r="G20" s="43"/>
      <c r="H20" s="43">
        <v>3</v>
      </c>
      <c r="I20" s="43">
        <v>1</v>
      </c>
      <c r="J20" s="43"/>
      <c r="K20" s="953">
        <v>1</v>
      </c>
      <c r="L20" s="43">
        <v>1</v>
      </c>
      <c r="M20" s="16"/>
      <c r="N20" s="16"/>
      <c r="O20" s="1126">
        <v>2</v>
      </c>
      <c r="P20" s="1126">
        <v>2</v>
      </c>
      <c r="Q20" s="16">
        <v>1</v>
      </c>
      <c r="R20" s="69"/>
      <c r="S20" s="16">
        <v>1</v>
      </c>
      <c r="T20" s="16">
        <v>1</v>
      </c>
      <c r="U20" s="16">
        <v>1</v>
      </c>
      <c r="V20" s="16"/>
      <c r="W20" s="16">
        <v>1</v>
      </c>
      <c r="X20" s="16">
        <v>2</v>
      </c>
      <c r="Y20" s="16"/>
      <c r="Z20" s="1126">
        <v>1</v>
      </c>
      <c r="AA20" s="16"/>
      <c r="AB20" s="16">
        <v>1</v>
      </c>
      <c r="AC20" s="16">
        <f t="shared" si="0"/>
        <v>26</v>
      </c>
      <c r="AD20" s="16">
        <f t="shared" si="1"/>
        <v>19</v>
      </c>
      <c r="AE20" s="16">
        <v>5</v>
      </c>
      <c r="AF20" s="75">
        <f t="shared" si="5"/>
        <v>0.7037037037037037</v>
      </c>
      <c r="AH20" s="138">
        <v>0</v>
      </c>
      <c r="AI20" s="138">
        <v>0</v>
      </c>
      <c r="AJ20" s="138">
        <v>0</v>
      </c>
      <c r="AK20" s="138"/>
      <c r="AL20" s="138">
        <f t="shared" si="2"/>
        <v>26</v>
      </c>
      <c r="AM20" s="138">
        <f t="shared" si="3"/>
        <v>19</v>
      </c>
      <c r="AN20" s="138">
        <f t="shared" si="4"/>
        <v>5</v>
      </c>
      <c r="AP20" s="37"/>
      <c r="AQ20" s="9"/>
      <c r="AR20" s="34"/>
      <c r="AS20" s="120"/>
    </row>
    <row r="21" spans="1:45" ht="12.75">
      <c r="A21" s="42" t="s">
        <v>3277</v>
      </c>
      <c r="B21" s="43"/>
      <c r="C21" s="43">
        <v>1</v>
      </c>
      <c r="D21" s="43">
        <v>1</v>
      </c>
      <c r="E21" s="43">
        <v>1</v>
      </c>
      <c r="F21" s="43">
        <v>1</v>
      </c>
      <c r="G21" s="43">
        <v>1</v>
      </c>
      <c r="H21" s="43">
        <v>2</v>
      </c>
      <c r="I21" s="43">
        <v>1</v>
      </c>
      <c r="J21" s="953">
        <v>1</v>
      </c>
      <c r="K21" s="43">
        <v>1</v>
      </c>
      <c r="L21" s="43">
        <v>1</v>
      </c>
      <c r="M21" s="16">
        <v>1</v>
      </c>
      <c r="N21" s="16">
        <v>1</v>
      </c>
      <c r="O21" s="16">
        <v>1</v>
      </c>
      <c r="P21" s="16"/>
      <c r="Q21" s="16">
        <v>1</v>
      </c>
      <c r="R21" s="69">
        <v>1</v>
      </c>
      <c r="S21" s="16"/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70"/>
      <c r="AA21" s="16">
        <v>1</v>
      </c>
      <c r="AB21" s="16"/>
      <c r="AC21" s="16">
        <f t="shared" si="0"/>
        <v>23</v>
      </c>
      <c r="AD21" s="16">
        <f t="shared" si="1"/>
        <v>22</v>
      </c>
      <c r="AE21" s="16">
        <v>1</v>
      </c>
      <c r="AF21" s="75">
        <f t="shared" si="5"/>
        <v>0.8148148148148148</v>
      </c>
      <c r="AH21" s="138">
        <v>0</v>
      </c>
      <c r="AI21" s="138">
        <v>0</v>
      </c>
      <c r="AJ21" s="138">
        <v>0</v>
      </c>
      <c r="AK21" s="138"/>
      <c r="AL21" s="138">
        <f t="shared" si="2"/>
        <v>23</v>
      </c>
      <c r="AM21" s="138">
        <f t="shared" si="3"/>
        <v>22</v>
      </c>
      <c r="AN21" s="138">
        <f t="shared" si="4"/>
        <v>1</v>
      </c>
      <c r="AP21" s="37"/>
      <c r="AQ21" s="9"/>
      <c r="AR21" s="34"/>
      <c r="AS21" s="120"/>
    </row>
    <row r="22" spans="1:45" ht="12.75">
      <c r="A22" s="42" t="s">
        <v>31</v>
      </c>
      <c r="B22" s="43"/>
      <c r="C22" s="43"/>
      <c r="D22" s="43"/>
      <c r="E22" s="43">
        <v>1</v>
      </c>
      <c r="F22" s="43"/>
      <c r="G22" s="43"/>
      <c r="H22" s="43">
        <v>1</v>
      </c>
      <c r="I22" s="43"/>
      <c r="J22" s="43"/>
      <c r="K22" s="43"/>
      <c r="L22" s="43"/>
      <c r="M22" s="16">
        <v>1</v>
      </c>
      <c r="N22" s="16"/>
      <c r="O22" s="16">
        <v>1</v>
      </c>
      <c r="P22" s="16"/>
      <c r="Q22" s="16"/>
      <c r="R22" s="69"/>
      <c r="S22" s="16"/>
      <c r="T22" s="16"/>
      <c r="U22" s="16">
        <v>1</v>
      </c>
      <c r="V22" s="16"/>
      <c r="W22" s="16">
        <v>1</v>
      </c>
      <c r="X22" s="16"/>
      <c r="Y22" s="16"/>
      <c r="Z22" s="70"/>
      <c r="AA22" s="16"/>
      <c r="AB22" s="233">
        <v>1</v>
      </c>
      <c r="AC22" s="16">
        <f>SUM(B22:AB22)</f>
        <v>7</v>
      </c>
      <c r="AD22" s="16">
        <f t="shared" si="1"/>
        <v>7</v>
      </c>
      <c r="AE22" s="16">
        <v>0</v>
      </c>
      <c r="AF22" s="75">
        <f t="shared" si="5"/>
        <v>0.25925925925925924</v>
      </c>
      <c r="AH22" s="138">
        <v>7</v>
      </c>
      <c r="AI22" s="138">
        <v>7</v>
      </c>
      <c r="AJ22" s="138">
        <v>2</v>
      </c>
      <c r="AK22" s="138"/>
      <c r="AL22" s="138">
        <f t="shared" si="2"/>
        <v>14</v>
      </c>
      <c r="AM22" s="138">
        <f t="shared" si="3"/>
        <v>14</v>
      </c>
      <c r="AN22" s="138">
        <v>3</v>
      </c>
      <c r="AP22" s="37"/>
      <c r="AQ22" s="9"/>
      <c r="AR22" s="34"/>
      <c r="AS22" s="120"/>
    </row>
    <row r="23" spans="1:45" ht="12.75">
      <c r="A23" s="42" t="s">
        <v>3226</v>
      </c>
      <c r="B23" s="43"/>
      <c r="C23" s="233">
        <v>1</v>
      </c>
      <c r="D23" s="43"/>
      <c r="E23" s="43">
        <v>1</v>
      </c>
      <c r="F23" s="43"/>
      <c r="G23" s="43"/>
      <c r="H23" s="43"/>
      <c r="I23" s="43"/>
      <c r="J23" s="43"/>
      <c r="K23" s="43"/>
      <c r="L23" s="43">
        <v>1</v>
      </c>
      <c r="M23" s="16"/>
      <c r="N23" s="16"/>
      <c r="O23" s="16">
        <v>1</v>
      </c>
      <c r="P23" s="16">
        <v>1</v>
      </c>
      <c r="Q23" s="16"/>
      <c r="R23" s="69"/>
      <c r="S23" s="16"/>
      <c r="T23" s="16"/>
      <c r="U23" s="16"/>
      <c r="V23" s="16"/>
      <c r="W23" s="16"/>
      <c r="X23" s="16"/>
      <c r="Y23" s="16"/>
      <c r="Z23" s="70"/>
      <c r="AA23" s="16"/>
      <c r="AB23" s="16"/>
      <c r="AC23" s="16">
        <f t="shared" si="0"/>
        <v>5</v>
      </c>
      <c r="AD23" s="16">
        <f t="shared" si="1"/>
        <v>5</v>
      </c>
      <c r="AE23" s="16">
        <v>1</v>
      </c>
      <c r="AF23" s="75">
        <f t="shared" si="5"/>
        <v>0.18518518518518517</v>
      </c>
      <c r="AH23" s="138">
        <v>0</v>
      </c>
      <c r="AI23" s="138">
        <v>0</v>
      </c>
      <c r="AJ23" s="138">
        <v>0</v>
      </c>
      <c r="AK23" s="138"/>
      <c r="AL23" s="138">
        <f t="shared" si="2"/>
        <v>5</v>
      </c>
      <c r="AM23" s="138">
        <f t="shared" si="3"/>
        <v>5</v>
      </c>
      <c r="AN23" s="138">
        <f t="shared" si="4"/>
        <v>1</v>
      </c>
      <c r="AP23" s="33"/>
      <c r="AQ23" s="9"/>
      <c r="AR23" s="34"/>
      <c r="AS23" s="120"/>
    </row>
    <row r="24" spans="1:45" ht="12.75">
      <c r="A24" s="42" t="s">
        <v>2839</v>
      </c>
      <c r="B24" s="43"/>
      <c r="C24" s="43"/>
      <c r="D24" s="43"/>
      <c r="E24" s="43"/>
      <c r="F24" s="43"/>
      <c r="G24" s="43">
        <v>1</v>
      </c>
      <c r="H24" s="43"/>
      <c r="I24" s="43"/>
      <c r="J24" s="43"/>
      <c r="K24" s="43"/>
      <c r="L24" s="43"/>
      <c r="M24" s="16"/>
      <c r="N24" s="16"/>
      <c r="O24" s="16"/>
      <c r="P24" s="16"/>
      <c r="Q24" s="16"/>
      <c r="R24" s="69"/>
      <c r="S24" s="16">
        <v>1</v>
      </c>
      <c r="T24" s="16"/>
      <c r="U24" s="16"/>
      <c r="V24" s="16"/>
      <c r="W24" s="16"/>
      <c r="X24" s="16"/>
      <c r="Y24" s="16"/>
      <c r="Z24" s="70"/>
      <c r="AA24" s="16"/>
      <c r="AB24" s="16"/>
      <c r="AC24" s="16">
        <f t="shared" si="0"/>
        <v>2</v>
      </c>
      <c r="AD24" s="16">
        <f t="shared" si="1"/>
        <v>2</v>
      </c>
      <c r="AE24" s="16">
        <v>0</v>
      </c>
      <c r="AF24" s="75">
        <f t="shared" si="5"/>
        <v>0.07407407407407407</v>
      </c>
      <c r="AH24" s="138">
        <v>0</v>
      </c>
      <c r="AI24" s="138">
        <v>0</v>
      </c>
      <c r="AJ24" s="138">
        <v>0</v>
      </c>
      <c r="AK24" s="138"/>
      <c r="AL24" s="138">
        <f>AC24+AH24</f>
        <v>2</v>
      </c>
      <c r="AM24" s="138">
        <f>AD24+AI24</f>
        <v>2</v>
      </c>
      <c r="AN24" s="138">
        <f>AE24+AJ24</f>
        <v>0</v>
      </c>
      <c r="AP24" s="33"/>
      <c r="AQ24" s="9"/>
      <c r="AR24" s="34"/>
      <c r="AS24" s="120"/>
    </row>
    <row r="25" spans="1:45" ht="12.75">
      <c r="A25" s="42" t="s">
        <v>3276</v>
      </c>
      <c r="B25" s="43">
        <v>1</v>
      </c>
      <c r="C25" s="43">
        <v>2</v>
      </c>
      <c r="D25" s="43"/>
      <c r="E25" s="43">
        <v>1</v>
      </c>
      <c r="F25" s="43">
        <v>1</v>
      </c>
      <c r="G25" s="43"/>
      <c r="H25" s="43">
        <v>1</v>
      </c>
      <c r="I25" s="43">
        <v>1</v>
      </c>
      <c r="J25" s="953">
        <v>1</v>
      </c>
      <c r="K25" s="953">
        <v>1</v>
      </c>
      <c r="L25" s="43">
        <v>1</v>
      </c>
      <c r="M25" s="16">
        <v>1</v>
      </c>
      <c r="N25" s="16"/>
      <c r="O25" s="16"/>
      <c r="P25" s="16"/>
      <c r="Q25" s="16">
        <v>1</v>
      </c>
      <c r="R25" s="69"/>
      <c r="S25" s="16"/>
      <c r="T25" s="16">
        <v>1</v>
      </c>
      <c r="U25" s="16">
        <v>1</v>
      </c>
      <c r="V25" s="16"/>
      <c r="W25" s="16">
        <v>1</v>
      </c>
      <c r="X25" s="16">
        <v>1</v>
      </c>
      <c r="Y25" s="16"/>
      <c r="Z25" s="70"/>
      <c r="AA25" s="16">
        <v>1</v>
      </c>
      <c r="AB25" s="16">
        <v>1</v>
      </c>
      <c r="AC25" s="16">
        <f t="shared" si="0"/>
        <v>18</v>
      </c>
      <c r="AD25" s="16">
        <f t="shared" si="1"/>
        <v>17</v>
      </c>
      <c r="AE25" s="16">
        <v>2</v>
      </c>
      <c r="AF25" s="75">
        <f t="shared" si="5"/>
        <v>0.6296296296296297</v>
      </c>
      <c r="AH25" s="138">
        <v>2</v>
      </c>
      <c r="AI25" s="138">
        <v>2</v>
      </c>
      <c r="AJ25" s="138">
        <v>1</v>
      </c>
      <c r="AK25" s="138"/>
      <c r="AL25" s="138">
        <f t="shared" si="2"/>
        <v>20</v>
      </c>
      <c r="AM25" s="138">
        <f t="shared" si="3"/>
        <v>19</v>
      </c>
      <c r="AN25" s="138">
        <f t="shared" si="4"/>
        <v>3</v>
      </c>
      <c r="AP25" s="33"/>
      <c r="AQ25" s="26"/>
      <c r="AR25" s="27"/>
      <c r="AS25" s="120"/>
    </row>
    <row r="26" spans="1:45" ht="12.75">
      <c r="A26" s="42" t="s">
        <v>3373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16"/>
      <c r="N26" s="16">
        <v>1</v>
      </c>
      <c r="O26" s="16"/>
      <c r="P26" s="16"/>
      <c r="Q26" s="16"/>
      <c r="R26" s="69"/>
      <c r="S26" s="16"/>
      <c r="T26" s="16"/>
      <c r="U26" s="16"/>
      <c r="V26" s="16"/>
      <c r="W26" s="16"/>
      <c r="X26" s="16"/>
      <c r="Y26" s="16"/>
      <c r="Z26" s="70"/>
      <c r="AA26" s="16"/>
      <c r="AB26" s="16"/>
      <c r="AC26" s="16">
        <f t="shared" si="0"/>
        <v>1</v>
      </c>
      <c r="AD26" s="16">
        <f t="shared" si="1"/>
        <v>1</v>
      </c>
      <c r="AE26" s="16">
        <v>0</v>
      </c>
      <c r="AF26" s="75">
        <f t="shared" si="5"/>
        <v>0.037037037037037035</v>
      </c>
      <c r="AH26" s="138">
        <v>0</v>
      </c>
      <c r="AI26" s="138">
        <v>0</v>
      </c>
      <c r="AJ26" s="138">
        <v>0</v>
      </c>
      <c r="AK26" s="138"/>
      <c r="AL26" s="138">
        <f t="shared" si="2"/>
        <v>1</v>
      </c>
      <c r="AM26" s="138">
        <f t="shared" si="3"/>
        <v>1</v>
      </c>
      <c r="AN26" s="138">
        <f t="shared" si="4"/>
        <v>0</v>
      </c>
      <c r="AP26" s="33"/>
      <c r="AQ26" s="33"/>
      <c r="AR26" s="128"/>
      <c r="AS26" s="120"/>
    </row>
    <row r="27" spans="1:45" ht="12.75">
      <c r="A27" s="42" t="s">
        <v>3273</v>
      </c>
      <c r="B27" s="43">
        <v>1</v>
      </c>
      <c r="C27" s="43"/>
      <c r="D27" s="43"/>
      <c r="E27" s="43">
        <v>1</v>
      </c>
      <c r="F27" s="43">
        <v>1</v>
      </c>
      <c r="G27" s="43">
        <v>1</v>
      </c>
      <c r="H27" s="43">
        <v>1</v>
      </c>
      <c r="I27" s="43"/>
      <c r="J27" s="43"/>
      <c r="K27" s="953">
        <v>1</v>
      </c>
      <c r="L27" s="43">
        <v>1</v>
      </c>
      <c r="M27" s="16">
        <v>1</v>
      </c>
      <c r="N27" s="16"/>
      <c r="O27" s="16">
        <v>1</v>
      </c>
      <c r="P27" s="16">
        <v>1</v>
      </c>
      <c r="Q27" s="16"/>
      <c r="R27" s="69"/>
      <c r="S27" s="16"/>
      <c r="T27" s="16">
        <v>1</v>
      </c>
      <c r="U27" s="16"/>
      <c r="V27" s="16"/>
      <c r="W27" s="16"/>
      <c r="X27" s="16"/>
      <c r="Y27" s="16"/>
      <c r="Z27" s="70"/>
      <c r="AA27" s="16"/>
      <c r="AB27" s="16"/>
      <c r="AC27" s="16">
        <f t="shared" si="0"/>
        <v>11</v>
      </c>
      <c r="AD27" s="16">
        <f t="shared" si="1"/>
        <v>11</v>
      </c>
      <c r="AE27" s="16">
        <v>1</v>
      </c>
      <c r="AF27" s="75">
        <f t="shared" si="5"/>
        <v>0.4074074074074074</v>
      </c>
      <c r="AH27" s="138">
        <v>0</v>
      </c>
      <c r="AI27" s="138">
        <v>0</v>
      </c>
      <c r="AJ27" s="138">
        <v>0</v>
      </c>
      <c r="AK27" s="138"/>
      <c r="AL27" s="138">
        <f t="shared" si="2"/>
        <v>11</v>
      </c>
      <c r="AM27" s="138">
        <f t="shared" si="3"/>
        <v>11</v>
      </c>
      <c r="AN27" s="138">
        <f t="shared" si="4"/>
        <v>1</v>
      </c>
      <c r="AP27" s="33"/>
      <c r="AQ27" s="33"/>
      <c r="AR27" s="128"/>
      <c r="AS27" s="120"/>
    </row>
    <row r="28" spans="1:45" ht="12.75">
      <c r="A28" s="42" t="s">
        <v>3365</v>
      </c>
      <c r="B28" s="43"/>
      <c r="C28" s="43">
        <v>1</v>
      </c>
      <c r="D28" s="43">
        <v>1</v>
      </c>
      <c r="E28" s="43"/>
      <c r="F28" s="783">
        <v>1</v>
      </c>
      <c r="G28" s="43"/>
      <c r="H28" s="43">
        <v>2</v>
      </c>
      <c r="I28" s="43"/>
      <c r="J28" s="43"/>
      <c r="K28" s="43">
        <v>1</v>
      </c>
      <c r="L28" s="43"/>
      <c r="M28" s="16"/>
      <c r="N28" s="16"/>
      <c r="O28" s="1126">
        <v>2</v>
      </c>
      <c r="P28" s="16"/>
      <c r="Q28" s="16">
        <v>1</v>
      </c>
      <c r="R28" s="69"/>
      <c r="S28" s="16"/>
      <c r="T28" s="16"/>
      <c r="U28" s="16"/>
      <c r="V28" s="16"/>
      <c r="W28" s="16"/>
      <c r="X28" s="16">
        <v>1</v>
      </c>
      <c r="Y28" s="16"/>
      <c r="Z28" s="70"/>
      <c r="AA28" s="16"/>
      <c r="AB28" s="16"/>
      <c r="AC28" s="16">
        <f t="shared" si="0"/>
        <v>10</v>
      </c>
      <c r="AD28" s="16">
        <f t="shared" si="1"/>
        <v>8</v>
      </c>
      <c r="AE28" s="16">
        <v>2</v>
      </c>
      <c r="AF28" s="75">
        <f t="shared" si="5"/>
        <v>0.2962962962962963</v>
      </c>
      <c r="AH28" s="138">
        <v>0</v>
      </c>
      <c r="AI28" s="138">
        <v>0</v>
      </c>
      <c r="AJ28" s="138">
        <v>0</v>
      </c>
      <c r="AK28" s="138"/>
      <c r="AL28" s="138">
        <f t="shared" si="2"/>
        <v>10</v>
      </c>
      <c r="AM28" s="138">
        <f t="shared" si="3"/>
        <v>8</v>
      </c>
      <c r="AN28" s="138">
        <f t="shared" si="4"/>
        <v>2</v>
      </c>
      <c r="AP28" s="33"/>
      <c r="AQ28" s="9"/>
      <c r="AR28" s="34"/>
      <c r="AS28" s="128"/>
    </row>
    <row r="29" spans="1:45" s="49" customFormat="1" ht="12.75">
      <c r="A29" s="68" t="s">
        <v>905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16"/>
      <c r="N29" s="16"/>
      <c r="O29" s="16"/>
      <c r="P29" s="16"/>
      <c r="Q29" s="16"/>
      <c r="R29" s="69"/>
      <c r="S29" s="16"/>
      <c r="T29" s="16"/>
      <c r="U29" s="16"/>
      <c r="V29" s="16"/>
      <c r="W29" s="16"/>
      <c r="X29" s="16"/>
      <c r="Y29" s="16"/>
      <c r="Z29" s="70"/>
      <c r="AA29" s="16"/>
      <c r="AB29" s="16">
        <v>1</v>
      </c>
      <c r="AC29" s="16">
        <f>SUM(B29:AB29)</f>
        <v>1</v>
      </c>
      <c r="AD29" s="16">
        <f>COUNTIF(B29:AB29,"&gt;0")</f>
        <v>1</v>
      </c>
      <c r="AE29" s="16">
        <v>0</v>
      </c>
      <c r="AF29" s="75">
        <f>AD29/27</f>
        <v>0.037037037037037035</v>
      </c>
      <c r="AG29"/>
      <c r="AH29" s="138">
        <v>0</v>
      </c>
      <c r="AI29" s="138">
        <v>0</v>
      </c>
      <c r="AJ29" s="138">
        <v>0</v>
      </c>
      <c r="AK29" s="138"/>
      <c r="AL29" s="138">
        <f t="shared" si="2"/>
        <v>1</v>
      </c>
      <c r="AM29" s="138">
        <f t="shared" si="3"/>
        <v>1</v>
      </c>
      <c r="AN29" s="138">
        <f t="shared" si="4"/>
        <v>0</v>
      </c>
      <c r="AP29" s="98"/>
      <c r="AQ29" s="1456"/>
      <c r="AR29" s="1457"/>
      <c r="AS29" s="237"/>
    </row>
    <row r="30" spans="1:45" s="49" customFormat="1" ht="12.75">
      <c r="A30" s="68" t="s">
        <v>2315</v>
      </c>
      <c r="B30" s="43"/>
      <c r="C30" s="43"/>
      <c r="D30" s="43"/>
      <c r="E30" s="43"/>
      <c r="F30" s="43">
        <v>1</v>
      </c>
      <c r="G30" s="43">
        <v>1</v>
      </c>
      <c r="H30" s="43"/>
      <c r="I30" s="43"/>
      <c r="J30" s="43"/>
      <c r="K30" s="43"/>
      <c r="L30" s="43"/>
      <c r="M30" s="16"/>
      <c r="N30" s="16"/>
      <c r="O30" s="16"/>
      <c r="P30" s="16"/>
      <c r="Q30" s="16"/>
      <c r="R30" s="69"/>
      <c r="S30" s="16"/>
      <c r="T30" s="16"/>
      <c r="U30" s="16"/>
      <c r="V30" s="16"/>
      <c r="W30" s="16"/>
      <c r="X30" s="16"/>
      <c r="Y30" s="16"/>
      <c r="Z30" s="70"/>
      <c r="AA30" s="16"/>
      <c r="AB30" s="16"/>
      <c r="AC30" s="16">
        <f t="shared" si="0"/>
        <v>2</v>
      </c>
      <c r="AD30" s="16">
        <f t="shared" si="1"/>
        <v>2</v>
      </c>
      <c r="AE30" s="16">
        <v>0</v>
      </c>
      <c r="AF30" s="75">
        <f t="shared" si="5"/>
        <v>0.07407407407407407</v>
      </c>
      <c r="AH30" s="138">
        <v>0</v>
      </c>
      <c r="AI30" s="138">
        <v>0</v>
      </c>
      <c r="AJ30" s="138">
        <v>0</v>
      </c>
      <c r="AK30" s="138"/>
      <c r="AL30" s="138">
        <f>AC30+AH30</f>
        <v>2</v>
      </c>
      <c r="AM30" s="138">
        <f>AD30+AI30</f>
        <v>2</v>
      </c>
      <c r="AN30" s="138">
        <f>AE30+AJ30</f>
        <v>0</v>
      </c>
      <c r="AP30" s="33"/>
      <c r="AQ30" s="9"/>
      <c r="AR30" s="34"/>
      <c r="AS30" s="120"/>
    </row>
    <row r="31" spans="1:45" s="49" customFormat="1" ht="12.75">
      <c r="A31" s="68" t="s">
        <v>3306</v>
      </c>
      <c r="B31" s="43"/>
      <c r="C31" s="43"/>
      <c r="D31" s="43"/>
      <c r="E31" s="43"/>
      <c r="F31" s="43"/>
      <c r="G31" s="43"/>
      <c r="H31" s="43">
        <v>1</v>
      </c>
      <c r="I31" s="43"/>
      <c r="J31" s="43"/>
      <c r="K31" s="43"/>
      <c r="L31" s="43"/>
      <c r="M31" s="16"/>
      <c r="N31" s="16"/>
      <c r="O31" s="16"/>
      <c r="P31" s="16"/>
      <c r="Q31" s="16"/>
      <c r="R31" s="69">
        <v>1</v>
      </c>
      <c r="S31" s="16"/>
      <c r="T31" s="16"/>
      <c r="U31" s="16">
        <v>1</v>
      </c>
      <c r="V31" s="16">
        <v>1</v>
      </c>
      <c r="W31" s="16">
        <v>1</v>
      </c>
      <c r="X31" s="16"/>
      <c r="Y31" s="16"/>
      <c r="Z31" s="70"/>
      <c r="AA31" s="16"/>
      <c r="AB31" s="16"/>
      <c r="AC31" s="16">
        <f t="shared" si="0"/>
        <v>5</v>
      </c>
      <c r="AD31" s="16">
        <f t="shared" si="1"/>
        <v>5</v>
      </c>
      <c r="AE31" s="16">
        <v>0</v>
      </c>
      <c r="AF31" s="75">
        <f t="shared" si="5"/>
        <v>0.18518518518518517</v>
      </c>
      <c r="AH31" s="138">
        <v>0</v>
      </c>
      <c r="AI31" s="138">
        <v>0</v>
      </c>
      <c r="AJ31" s="138">
        <v>0</v>
      </c>
      <c r="AK31" s="138"/>
      <c r="AL31" s="138">
        <f t="shared" si="2"/>
        <v>5</v>
      </c>
      <c r="AM31" s="138">
        <f t="shared" si="3"/>
        <v>5</v>
      </c>
      <c r="AN31" s="138">
        <f t="shared" si="4"/>
        <v>0</v>
      </c>
      <c r="AP31" s="33"/>
      <c r="AQ31" s="9"/>
      <c r="AR31" s="34"/>
      <c r="AS31" s="120"/>
    </row>
    <row r="32" spans="1:45" ht="12.75">
      <c r="A32" s="42" t="s">
        <v>3274</v>
      </c>
      <c r="B32" s="43"/>
      <c r="C32" s="43">
        <v>1</v>
      </c>
      <c r="D32" s="43">
        <v>2</v>
      </c>
      <c r="E32" s="43"/>
      <c r="F32" s="783">
        <v>2</v>
      </c>
      <c r="G32" s="43"/>
      <c r="H32" s="43">
        <v>2</v>
      </c>
      <c r="I32" s="43">
        <v>1</v>
      </c>
      <c r="J32" s="43"/>
      <c r="K32" s="953">
        <v>1</v>
      </c>
      <c r="L32" s="43">
        <v>1</v>
      </c>
      <c r="M32" s="16"/>
      <c r="N32" s="16">
        <v>1</v>
      </c>
      <c r="O32" s="1126">
        <v>2</v>
      </c>
      <c r="P32" s="1126">
        <v>2</v>
      </c>
      <c r="Q32" s="16"/>
      <c r="R32" s="69"/>
      <c r="S32" s="16">
        <v>1</v>
      </c>
      <c r="T32" s="16">
        <v>2</v>
      </c>
      <c r="U32" s="16">
        <v>1</v>
      </c>
      <c r="V32" s="16">
        <v>1</v>
      </c>
      <c r="W32" s="16"/>
      <c r="X32" s="16">
        <v>2</v>
      </c>
      <c r="Y32" s="16"/>
      <c r="Z32" s="1126">
        <v>1</v>
      </c>
      <c r="AA32" s="16"/>
      <c r="AB32" s="16"/>
      <c r="AC32" s="16">
        <f t="shared" si="0"/>
        <v>23</v>
      </c>
      <c r="AD32" s="16">
        <f t="shared" si="1"/>
        <v>16</v>
      </c>
      <c r="AE32" s="16">
        <v>5</v>
      </c>
      <c r="AF32" s="75">
        <f t="shared" si="5"/>
        <v>0.5925925925925926</v>
      </c>
      <c r="AH32" s="138">
        <v>0</v>
      </c>
      <c r="AI32" s="138">
        <v>0</v>
      </c>
      <c r="AJ32" s="138">
        <v>0</v>
      </c>
      <c r="AK32" s="138"/>
      <c r="AL32" s="138">
        <f t="shared" si="2"/>
        <v>23</v>
      </c>
      <c r="AM32" s="138">
        <f t="shared" si="3"/>
        <v>16</v>
      </c>
      <c r="AN32" s="138">
        <f t="shared" si="4"/>
        <v>5</v>
      </c>
      <c r="AP32" s="33"/>
      <c r="AQ32" s="33"/>
      <c r="AR32" s="128"/>
      <c r="AS32" s="120"/>
    </row>
    <row r="33" spans="1:45" ht="12.75">
      <c r="A33" s="42" t="s">
        <v>3297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16"/>
      <c r="N33" s="16"/>
      <c r="O33" s="16"/>
      <c r="P33" s="16"/>
      <c r="Q33" s="16"/>
      <c r="R33" s="69"/>
      <c r="S33" s="16"/>
      <c r="T33" s="16"/>
      <c r="U33" s="16"/>
      <c r="V33" s="16"/>
      <c r="W33" s="16"/>
      <c r="X33" s="16"/>
      <c r="Y33" s="16"/>
      <c r="Z33" s="1126">
        <v>1</v>
      </c>
      <c r="AA33" s="16"/>
      <c r="AB33" s="16"/>
      <c r="AC33" s="16">
        <f t="shared" si="0"/>
        <v>1</v>
      </c>
      <c r="AD33" s="16">
        <f t="shared" si="1"/>
        <v>1</v>
      </c>
      <c r="AE33" s="16">
        <v>1</v>
      </c>
      <c r="AF33" s="75">
        <f t="shared" si="5"/>
        <v>0.037037037037037035</v>
      </c>
      <c r="AH33" s="138">
        <v>0</v>
      </c>
      <c r="AI33" s="138">
        <v>0</v>
      </c>
      <c r="AJ33" s="138">
        <v>0</v>
      </c>
      <c r="AK33" s="138"/>
      <c r="AL33" s="138">
        <f t="shared" si="2"/>
        <v>1</v>
      </c>
      <c r="AM33" s="138">
        <f t="shared" si="3"/>
        <v>1</v>
      </c>
      <c r="AN33" s="138">
        <f t="shared" si="4"/>
        <v>1</v>
      </c>
      <c r="AP33" s="33"/>
      <c r="AQ33" s="33"/>
      <c r="AR33" s="128"/>
      <c r="AS33" s="120"/>
    </row>
    <row r="34" spans="1:45" ht="12.75">
      <c r="A34" s="42" t="s">
        <v>3271</v>
      </c>
      <c r="B34" s="43"/>
      <c r="C34" s="43"/>
      <c r="D34" s="43"/>
      <c r="E34" s="43">
        <v>1</v>
      </c>
      <c r="F34" s="43">
        <v>1</v>
      </c>
      <c r="G34" s="43"/>
      <c r="H34" s="43">
        <v>2</v>
      </c>
      <c r="I34" s="43">
        <v>1</v>
      </c>
      <c r="J34" s="953">
        <v>1</v>
      </c>
      <c r="K34" s="43">
        <v>1</v>
      </c>
      <c r="L34" s="43"/>
      <c r="M34" s="16"/>
      <c r="N34" s="16"/>
      <c r="O34" s="1126">
        <v>2</v>
      </c>
      <c r="P34" s="1126">
        <v>1</v>
      </c>
      <c r="Q34" s="16">
        <v>1</v>
      </c>
      <c r="R34" s="69"/>
      <c r="S34" s="16"/>
      <c r="T34" s="16"/>
      <c r="U34" s="16">
        <v>1</v>
      </c>
      <c r="V34" s="16"/>
      <c r="W34" s="16">
        <v>1</v>
      </c>
      <c r="X34" s="16"/>
      <c r="Y34" s="16"/>
      <c r="Z34" s="1126">
        <v>1</v>
      </c>
      <c r="AA34" s="16"/>
      <c r="AB34" s="16"/>
      <c r="AC34" s="16">
        <f t="shared" si="0"/>
        <v>14</v>
      </c>
      <c r="AD34" s="16">
        <f t="shared" si="1"/>
        <v>12</v>
      </c>
      <c r="AE34" s="16">
        <v>4</v>
      </c>
      <c r="AF34" s="75">
        <f t="shared" si="5"/>
        <v>0.4444444444444444</v>
      </c>
      <c r="AH34" s="138">
        <v>0</v>
      </c>
      <c r="AI34" s="138">
        <v>0</v>
      </c>
      <c r="AJ34" s="138">
        <v>0</v>
      </c>
      <c r="AK34" s="138"/>
      <c r="AL34" s="138">
        <f t="shared" si="2"/>
        <v>14</v>
      </c>
      <c r="AM34" s="138">
        <f t="shared" si="3"/>
        <v>12</v>
      </c>
      <c r="AN34" s="138">
        <f t="shared" si="4"/>
        <v>4</v>
      </c>
      <c r="AP34" s="33"/>
      <c r="AQ34" s="9"/>
      <c r="AR34" s="34"/>
      <c r="AS34" s="120"/>
    </row>
    <row r="35" spans="1:45" ht="12.75">
      <c r="A35" s="42" t="s">
        <v>3298</v>
      </c>
      <c r="B35" s="233">
        <v>1</v>
      </c>
      <c r="C35" s="233">
        <v>1</v>
      </c>
      <c r="D35" s="233">
        <v>2</v>
      </c>
      <c r="E35" s="43">
        <v>1</v>
      </c>
      <c r="F35" s="43"/>
      <c r="G35" s="43"/>
      <c r="H35" s="43">
        <v>2</v>
      </c>
      <c r="I35" s="43">
        <v>1</v>
      </c>
      <c r="J35" s="43"/>
      <c r="K35" s="43">
        <v>2</v>
      </c>
      <c r="L35" s="43">
        <v>1</v>
      </c>
      <c r="M35" s="16">
        <v>1</v>
      </c>
      <c r="N35" s="16">
        <v>1</v>
      </c>
      <c r="O35" s="16">
        <v>2</v>
      </c>
      <c r="P35" s="16">
        <v>1</v>
      </c>
      <c r="Q35" s="16">
        <v>1</v>
      </c>
      <c r="R35" s="69"/>
      <c r="S35" s="16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70"/>
      <c r="AA35" s="16">
        <v>1</v>
      </c>
      <c r="AB35" s="16"/>
      <c r="AC35" s="16">
        <f t="shared" si="0"/>
        <v>25</v>
      </c>
      <c r="AD35" s="16">
        <f t="shared" si="1"/>
        <v>21</v>
      </c>
      <c r="AE35" s="16">
        <v>3</v>
      </c>
      <c r="AF35" s="75">
        <f t="shared" si="5"/>
        <v>0.7777777777777778</v>
      </c>
      <c r="AH35" s="138">
        <v>1</v>
      </c>
      <c r="AI35" s="138">
        <v>1</v>
      </c>
      <c r="AJ35" s="138">
        <v>1</v>
      </c>
      <c r="AK35" s="138"/>
      <c r="AL35" s="138">
        <f t="shared" si="2"/>
        <v>26</v>
      </c>
      <c r="AM35" s="138">
        <f t="shared" si="3"/>
        <v>22</v>
      </c>
      <c r="AN35" s="138">
        <f t="shared" si="4"/>
        <v>4</v>
      </c>
      <c r="AQ35" s="33"/>
      <c r="AR35" s="128"/>
      <c r="AS35" s="120"/>
    </row>
    <row r="36" spans="1:45" ht="12.75">
      <c r="A36" s="42" t="s">
        <v>3299</v>
      </c>
      <c r="B36" s="233">
        <v>1</v>
      </c>
      <c r="C36" s="43"/>
      <c r="D36" s="43"/>
      <c r="E36" s="43"/>
      <c r="F36" s="43"/>
      <c r="G36" s="43">
        <v>1</v>
      </c>
      <c r="H36" s="43">
        <v>1</v>
      </c>
      <c r="I36" s="43"/>
      <c r="J36" s="43"/>
      <c r="K36" s="43"/>
      <c r="L36" s="43"/>
      <c r="M36" s="16"/>
      <c r="N36" s="16"/>
      <c r="O36" s="16"/>
      <c r="P36" s="16"/>
      <c r="Q36" s="16">
        <v>1</v>
      </c>
      <c r="R36" s="69"/>
      <c r="S36" s="16"/>
      <c r="T36" s="16"/>
      <c r="U36" s="16"/>
      <c r="V36" s="16"/>
      <c r="W36" s="16"/>
      <c r="X36" s="16"/>
      <c r="Y36" s="16"/>
      <c r="Z36" s="70"/>
      <c r="AA36" s="16">
        <v>1</v>
      </c>
      <c r="AB36" s="16"/>
      <c r="AC36" s="16">
        <f t="shared" si="0"/>
        <v>5</v>
      </c>
      <c r="AD36" s="16">
        <f t="shared" si="1"/>
        <v>5</v>
      </c>
      <c r="AE36" s="16">
        <v>1</v>
      </c>
      <c r="AF36" s="75">
        <f t="shared" si="5"/>
        <v>0.18518518518518517</v>
      </c>
      <c r="AH36" s="138">
        <v>0</v>
      </c>
      <c r="AI36" s="138">
        <v>0</v>
      </c>
      <c r="AJ36" s="138">
        <v>0</v>
      </c>
      <c r="AK36" s="138"/>
      <c r="AL36" s="138">
        <f t="shared" si="2"/>
        <v>5</v>
      </c>
      <c r="AM36" s="138">
        <f t="shared" si="3"/>
        <v>5</v>
      </c>
      <c r="AN36" s="138">
        <f t="shared" si="4"/>
        <v>1</v>
      </c>
      <c r="AQ36" s="9"/>
      <c r="AR36" s="34"/>
      <c r="AS36" s="120"/>
    </row>
    <row r="37" spans="1:45" ht="12.75">
      <c r="A37" s="42" t="s">
        <v>3307</v>
      </c>
      <c r="B37" s="233">
        <v>1</v>
      </c>
      <c r="C37" s="233">
        <v>1</v>
      </c>
      <c r="D37" s="233">
        <v>1</v>
      </c>
      <c r="E37" s="43">
        <v>1</v>
      </c>
      <c r="F37" s="43">
        <v>1</v>
      </c>
      <c r="G37" s="43"/>
      <c r="H37" s="43">
        <v>1</v>
      </c>
      <c r="I37" s="43">
        <v>1</v>
      </c>
      <c r="J37" s="43"/>
      <c r="K37" s="43"/>
      <c r="L37" s="43"/>
      <c r="M37" s="16">
        <v>1</v>
      </c>
      <c r="N37" s="16">
        <v>1</v>
      </c>
      <c r="O37" s="16"/>
      <c r="P37" s="16">
        <v>1</v>
      </c>
      <c r="Q37" s="16">
        <v>2</v>
      </c>
      <c r="R37" s="69"/>
      <c r="S37" s="16">
        <v>1</v>
      </c>
      <c r="T37" s="16">
        <v>1</v>
      </c>
      <c r="U37" s="16"/>
      <c r="V37" s="16"/>
      <c r="W37" s="16">
        <v>1</v>
      </c>
      <c r="X37" s="16">
        <v>1</v>
      </c>
      <c r="Y37" s="16">
        <v>1</v>
      </c>
      <c r="Z37" s="70"/>
      <c r="AA37" s="16"/>
      <c r="AB37" s="16"/>
      <c r="AC37" s="16">
        <f t="shared" si="0"/>
        <v>17</v>
      </c>
      <c r="AD37" s="16">
        <f t="shared" si="1"/>
        <v>16</v>
      </c>
      <c r="AE37" s="16">
        <v>3</v>
      </c>
      <c r="AF37" s="75">
        <f t="shared" si="5"/>
        <v>0.5925925925925926</v>
      </c>
      <c r="AH37" s="138">
        <v>2</v>
      </c>
      <c r="AI37" s="138">
        <v>2</v>
      </c>
      <c r="AJ37" s="138">
        <v>1</v>
      </c>
      <c r="AK37" s="138"/>
      <c r="AL37" s="138">
        <f t="shared" si="2"/>
        <v>19</v>
      </c>
      <c r="AM37" s="138">
        <f t="shared" si="3"/>
        <v>18</v>
      </c>
      <c r="AN37" s="138">
        <f t="shared" si="4"/>
        <v>4</v>
      </c>
      <c r="AP37" s="33"/>
      <c r="AQ37" s="26"/>
      <c r="AR37" s="27"/>
      <c r="AS37" s="120"/>
    </row>
    <row r="38" spans="1:45" s="49" customFormat="1" ht="12.75">
      <c r="A38" s="68" t="s">
        <v>2619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16"/>
      <c r="N38" s="16"/>
      <c r="O38" s="16"/>
      <c r="P38" s="16"/>
      <c r="Q38" s="16"/>
      <c r="R38" s="69"/>
      <c r="S38" s="16"/>
      <c r="T38" s="16"/>
      <c r="U38" s="16"/>
      <c r="V38" s="16"/>
      <c r="W38" s="16"/>
      <c r="X38" s="16"/>
      <c r="Y38" s="16">
        <v>1</v>
      </c>
      <c r="Z38" s="70"/>
      <c r="AA38" s="16"/>
      <c r="AB38" s="16"/>
      <c r="AC38" s="16">
        <f t="shared" si="0"/>
        <v>1</v>
      </c>
      <c r="AD38" s="16">
        <f t="shared" si="1"/>
        <v>1</v>
      </c>
      <c r="AE38" s="16">
        <v>0</v>
      </c>
      <c r="AF38" s="75">
        <f t="shared" si="5"/>
        <v>0.037037037037037035</v>
      </c>
      <c r="AH38" s="138">
        <v>0</v>
      </c>
      <c r="AI38" s="138">
        <v>0</v>
      </c>
      <c r="AJ38" s="138">
        <v>0</v>
      </c>
      <c r="AK38" s="138"/>
      <c r="AL38" s="138">
        <f t="shared" si="2"/>
        <v>1</v>
      </c>
      <c r="AM38" s="138">
        <f t="shared" si="3"/>
        <v>1</v>
      </c>
      <c r="AN38" s="138">
        <v>0</v>
      </c>
      <c r="AP38" s="98"/>
      <c r="AQ38" s="52"/>
      <c r="AR38" s="1289"/>
      <c r="AS38" s="1290"/>
    </row>
    <row r="39" spans="1:45" s="49" customFormat="1" ht="12.75">
      <c r="A39" s="68" t="s">
        <v>904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6"/>
      <c r="N39" s="16"/>
      <c r="O39" s="16"/>
      <c r="P39" s="16"/>
      <c r="Q39" s="16"/>
      <c r="R39" s="69"/>
      <c r="S39" s="16"/>
      <c r="T39" s="16"/>
      <c r="U39" s="16"/>
      <c r="V39" s="16"/>
      <c r="W39" s="16"/>
      <c r="X39" s="16"/>
      <c r="Y39" s="16"/>
      <c r="Z39" s="70"/>
      <c r="AA39" s="16"/>
      <c r="AB39" s="16">
        <v>1</v>
      </c>
      <c r="AC39" s="16">
        <f t="shared" si="0"/>
        <v>1</v>
      </c>
      <c r="AD39" s="16">
        <f t="shared" si="1"/>
        <v>1</v>
      </c>
      <c r="AE39" s="16">
        <v>0</v>
      </c>
      <c r="AF39" s="75">
        <f t="shared" si="5"/>
        <v>0.037037037037037035</v>
      </c>
      <c r="AH39" s="138">
        <v>0</v>
      </c>
      <c r="AI39" s="138">
        <v>0</v>
      </c>
      <c r="AJ39" s="138">
        <v>0</v>
      </c>
      <c r="AK39" s="138"/>
      <c r="AL39" s="138">
        <f t="shared" si="2"/>
        <v>1</v>
      </c>
      <c r="AM39" s="138">
        <f t="shared" si="3"/>
        <v>1</v>
      </c>
      <c r="AN39" s="138">
        <v>0</v>
      </c>
      <c r="AP39" s="98"/>
      <c r="AQ39" s="52"/>
      <c r="AR39" s="1289"/>
      <c r="AS39" s="1290"/>
    </row>
    <row r="40" spans="1:45" ht="12.75">
      <c r="A40" s="42" t="s">
        <v>29</v>
      </c>
      <c r="B40" s="43"/>
      <c r="C40" s="43"/>
      <c r="D40" s="43"/>
      <c r="E40" s="43"/>
      <c r="F40" s="43"/>
      <c r="G40" s="43">
        <v>1</v>
      </c>
      <c r="H40" s="43">
        <v>1</v>
      </c>
      <c r="I40" s="43"/>
      <c r="J40" s="43"/>
      <c r="K40" s="43"/>
      <c r="L40" s="43">
        <v>1</v>
      </c>
      <c r="M40" s="16"/>
      <c r="N40" s="16"/>
      <c r="O40" s="16">
        <v>1</v>
      </c>
      <c r="P40" s="16"/>
      <c r="Q40" s="16"/>
      <c r="R40" s="69"/>
      <c r="S40" s="16"/>
      <c r="T40" s="16"/>
      <c r="U40" s="16">
        <v>1</v>
      </c>
      <c r="V40" s="16">
        <v>1</v>
      </c>
      <c r="W40" s="16">
        <v>1</v>
      </c>
      <c r="X40" s="16"/>
      <c r="Y40" s="16">
        <v>1</v>
      </c>
      <c r="Z40" s="70"/>
      <c r="AA40" s="16">
        <v>1</v>
      </c>
      <c r="AB40" s="16"/>
      <c r="AC40" s="16">
        <f t="shared" si="0"/>
        <v>9</v>
      </c>
      <c r="AD40" s="16">
        <f t="shared" si="1"/>
        <v>9</v>
      </c>
      <c r="AE40" s="16">
        <v>0</v>
      </c>
      <c r="AF40" s="75">
        <f t="shared" si="5"/>
        <v>0.3333333333333333</v>
      </c>
      <c r="AH40" s="138">
        <v>0</v>
      </c>
      <c r="AI40" s="138">
        <v>0</v>
      </c>
      <c r="AJ40" s="138">
        <v>0</v>
      </c>
      <c r="AK40" s="138"/>
      <c r="AL40" s="138">
        <f t="shared" si="2"/>
        <v>9</v>
      </c>
      <c r="AM40" s="138">
        <f t="shared" si="3"/>
        <v>9</v>
      </c>
      <c r="AN40" s="138">
        <f t="shared" si="4"/>
        <v>0</v>
      </c>
      <c r="AP40" s="33"/>
      <c r="AQ40" s="33"/>
      <c r="AR40" s="128"/>
      <c r="AS40" s="120"/>
    </row>
    <row r="41" spans="1:40" ht="12.75">
      <c r="A41" s="42" t="s">
        <v>3283</v>
      </c>
      <c r="B41" s="43">
        <v>1</v>
      </c>
      <c r="C41" s="43">
        <v>2</v>
      </c>
      <c r="D41" s="43">
        <v>1</v>
      </c>
      <c r="E41" s="43">
        <v>1</v>
      </c>
      <c r="F41" s="43">
        <v>1</v>
      </c>
      <c r="G41" s="43">
        <v>1</v>
      </c>
      <c r="H41" s="43">
        <v>2</v>
      </c>
      <c r="I41" s="43">
        <v>1</v>
      </c>
      <c r="J41" s="953">
        <v>1</v>
      </c>
      <c r="K41" s="953">
        <v>1</v>
      </c>
      <c r="L41" s="43">
        <v>1</v>
      </c>
      <c r="M41" s="16">
        <v>1</v>
      </c>
      <c r="N41" s="16">
        <v>1</v>
      </c>
      <c r="O41" s="16">
        <v>1</v>
      </c>
      <c r="P41" s="16">
        <v>1</v>
      </c>
      <c r="Q41" s="16">
        <v>2</v>
      </c>
      <c r="R41" s="69">
        <v>1</v>
      </c>
      <c r="S41" s="16">
        <v>1</v>
      </c>
      <c r="T41" s="16">
        <v>1</v>
      </c>
      <c r="U41" s="16"/>
      <c r="V41" s="16">
        <v>1</v>
      </c>
      <c r="W41" s="16">
        <v>1</v>
      </c>
      <c r="X41" s="16">
        <v>1</v>
      </c>
      <c r="Y41" s="16"/>
      <c r="Z41" s="70"/>
      <c r="AA41" s="16">
        <v>1</v>
      </c>
      <c r="AB41" s="16"/>
      <c r="AC41" s="16">
        <f t="shared" si="0"/>
        <v>26</v>
      </c>
      <c r="AD41" s="16">
        <f t="shared" si="1"/>
        <v>23</v>
      </c>
      <c r="AE41" s="16">
        <v>2</v>
      </c>
      <c r="AF41" s="75">
        <f t="shared" si="5"/>
        <v>0.8518518518518519</v>
      </c>
      <c r="AH41" s="138">
        <v>0</v>
      </c>
      <c r="AI41" s="138">
        <v>0</v>
      </c>
      <c r="AJ41" s="138">
        <v>0</v>
      </c>
      <c r="AK41" s="138"/>
      <c r="AL41" s="138">
        <f t="shared" si="2"/>
        <v>26</v>
      </c>
      <c r="AM41" s="138">
        <f t="shared" si="3"/>
        <v>23</v>
      </c>
      <c r="AN41" s="138">
        <f t="shared" si="4"/>
        <v>2</v>
      </c>
    </row>
    <row r="42" spans="1:40" ht="12.75">
      <c r="A42" s="42" t="s">
        <v>3316</v>
      </c>
      <c r="B42" s="233">
        <v>1</v>
      </c>
      <c r="C42" s="233">
        <v>1</v>
      </c>
      <c r="D42" s="233">
        <v>2</v>
      </c>
      <c r="E42" s="43"/>
      <c r="F42" s="43">
        <v>1</v>
      </c>
      <c r="G42" s="43">
        <v>1</v>
      </c>
      <c r="H42" s="43">
        <v>2</v>
      </c>
      <c r="I42" s="43">
        <v>1</v>
      </c>
      <c r="J42" s="43"/>
      <c r="K42" s="43"/>
      <c r="L42" s="43"/>
      <c r="M42" s="16">
        <v>1</v>
      </c>
      <c r="N42" s="16"/>
      <c r="O42" s="16"/>
      <c r="P42" s="16"/>
      <c r="Q42" s="16">
        <v>2</v>
      </c>
      <c r="R42" s="69"/>
      <c r="S42" s="16">
        <v>1</v>
      </c>
      <c r="T42" s="16">
        <v>1</v>
      </c>
      <c r="U42" s="16">
        <v>1</v>
      </c>
      <c r="V42" s="16">
        <v>1</v>
      </c>
      <c r="W42" s="16">
        <v>1</v>
      </c>
      <c r="X42" s="16">
        <v>1</v>
      </c>
      <c r="Y42" s="16">
        <v>2</v>
      </c>
      <c r="Z42" s="70"/>
      <c r="AA42" s="16">
        <v>1</v>
      </c>
      <c r="AB42" s="16"/>
      <c r="AC42" s="16">
        <f t="shared" si="0"/>
        <v>21</v>
      </c>
      <c r="AD42" s="16">
        <f t="shared" si="1"/>
        <v>17</v>
      </c>
      <c r="AE42" s="16">
        <v>3</v>
      </c>
      <c r="AF42" s="75">
        <f t="shared" si="5"/>
        <v>0.6296296296296297</v>
      </c>
      <c r="AH42" s="138">
        <v>1</v>
      </c>
      <c r="AI42" s="138">
        <v>1</v>
      </c>
      <c r="AJ42" s="138">
        <v>0</v>
      </c>
      <c r="AK42" s="138"/>
      <c r="AL42" s="138">
        <f t="shared" si="2"/>
        <v>22</v>
      </c>
      <c r="AM42" s="138">
        <f t="shared" si="3"/>
        <v>18</v>
      </c>
      <c r="AN42" s="138">
        <f t="shared" si="4"/>
        <v>3</v>
      </c>
    </row>
    <row r="43" spans="1:40" ht="12.75">
      <c r="A43" s="42" t="s">
        <v>3282</v>
      </c>
      <c r="B43" s="43">
        <v>1</v>
      </c>
      <c r="C43" s="43">
        <v>1</v>
      </c>
      <c r="D43" s="43">
        <v>2</v>
      </c>
      <c r="E43" s="43">
        <v>1</v>
      </c>
      <c r="F43" s="783">
        <v>2</v>
      </c>
      <c r="G43" s="43">
        <v>1</v>
      </c>
      <c r="H43" s="43">
        <v>2</v>
      </c>
      <c r="I43" s="43"/>
      <c r="J43" s="43"/>
      <c r="K43" s="43"/>
      <c r="L43" s="43">
        <v>1</v>
      </c>
      <c r="M43" s="16">
        <v>1</v>
      </c>
      <c r="N43" s="16"/>
      <c r="O43" s="16"/>
      <c r="P43" s="1126">
        <v>1</v>
      </c>
      <c r="Q43" s="16">
        <v>1</v>
      </c>
      <c r="R43" s="69">
        <v>2</v>
      </c>
      <c r="S43" s="16"/>
      <c r="T43" s="16"/>
      <c r="U43" s="16"/>
      <c r="V43" s="16"/>
      <c r="W43" s="16">
        <v>1</v>
      </c>
      <c r="X43" s="16">
        <v>2</v>
      </c>
      <c r="Y43" s="16">
        <v>1</v>
      </c>
      <c r="Z43" s="1126">
        <v>1</v>
      </c>
      <c r="AA43" s="16">
        <v>1</v>
      </c>
      <c r="AB43" s="16">
        <v>1</v>
      </c>
      <c r="AC43" s="16">
        <f>SUM(B43:AB43)</f>
        <v>23</v>
      </c>
      <c r="AD43" s="16">
        <f>COUNTIF(B43:AB43,"&gt;0")</f>
        <v>18</v>
      </c>
      <c r="AE43" s="16">
        <v>3</v>
      </c>
      <c r="AF43" s="75">
        <f t="shared" si="5"/>
        <v>0.6666666666666666</v>
      </c>
      <c r="AH43" s="138">
        <v>0</v>
      </c>
      <c r="AI43" s="138">
        <v>0</v>
      </c>
      <c r="AJ43" s="138">
        <v>0</v>
      </c>
      <c r="AK43" s="138"/>
      <c r="AL43" s="138">
        <f t="shared" si="2"/>
        <v>23</v>
      </c>
      <c r="AM43" s="138">
        <f t="shared" si="3"/>
        <v>18</v>
      </c>
      <c r="AN43" s="138">
        <f t="shared" si="4"/>
        <v>3</v>
      </c>
    </row>
    <row r="44" spans="1:40" ht="12.75">
      <c r="A44" s="42" t="s">
        <v>3278</v>
      </c>
      <c r="B44" s="43"/>
      <c r="C44" s="43"/>
      <c r="D44" s="43">
        <v>2</v>
      </c>
      <c r="E44" s="43">
        <v>1</v>
      </c>
      <c r="F44" s="43">
        <v>1</v>
      </c>
      <c r="G44" s="43"/>
      <c r="H44" s="43">
        <v>1</v>
      </c>
      <c r="I44" s="43">
        <v>1</v>
      </c>
      <c r="J44" s="953">
        <v>1</v>
      </c>
      <c r="K44" s="43">
        <v>1</v>
      </c>
      <c r="L44" s="43">
        <v>1</v>
      </c>
      <c r="M44" s="16"/>
      <c r="N44" s="16"/>
      <c r="O44" s="16">
        <v>1</v>
      </c>
      <c r="P44" s="16"/>
      <c r="Q44" s="16">
        <v>1</v>
      </c>
      <c r="R44" s="69"/>
      <c r="S44" s="16"/>
      <c r="T44" s="16">
        <v>1</v>
      </c>
      <c r="U44" s="16"/>
      <c r="V44" s="16"/>
      <c r="W44" s="16">
        <v>1</v>
      </c>
      <c r="X44" s="16">
        <v>1</v>
      </c>
      <c r="Y44" s="16"/>
      <c r="Z44" s="70"/>
      <c r="AA44" s="16"/>
      <c r="AB44" s="16">
        <v>1</v>
      </c>
      <c r="AC44" s="16">
        <f t="shared" si="0"/>
        <v>15</v>
      </c>
      <c r="AD44" s="16">
        <f t="shared" si="1"/>
        <v>14</v>
      </c>
      <c r="AE44" s="16">
        <v>1</v>
      </c>
      <c r="AF44" s="75">
        <f t="shared" si="5"/>
        <v>0.5185185185185185</v>
      </c>
      <c r="AH44" s="138">
        <v>3</v>
      </c>
      <c r="AI44" s="138">
        <v>3</v>
      </c>
      <c r="AJ44" s="138">
        <v>1</v>
      </c>
      <c r="AK44" s="138"/>
      <c r="AL44" s="138">
        <f t="shared" si="2"/>
        <v>18</v>
      </c>
      <c r="AM44" s="138">
        <f t="shared" si="3"/>
        <v>17</v>
      </c>
      <c r="AN44" s="138">
        <f t="shared" si="4"/>
        <v>2</v>
      </c>
    </row>
    <row r="45" spans="1:40" ht="12.75">
      <c r="A45" s="42" t="s">
        <v>3320</v>
      </c>
      <c r="B45" s="233">
        <v>1</v>
      </c>
      <c r="C45" s="233">
        <v>1</v>
      </c>
      <c r="D45" s="233">
        <v>2</v>
      </c>
      <c r="E45" s="43">
        <v>2</v>
      </c>
      <c r="F45" s="43">
        <v>2</v>
      </c>
      <c r="G45" s="43">
        <v>2</v>
      </c>
      <c r="H45" s="43">
        <v>2</v>
      </c>
      <c r="I45" s="43">
        <v>2</v>
      </c>
      <c r="J45" s="43"/>
      <c r="K45" s="43">
        <v>1</v>
      </c>
      <c r="L45" s="43">
        <v>2</v>
      </c>
      <c r="M45" s="16">
        <v>2</v>
      </c>
      <c r="N45" s="16">
        <v>2</v>
      </c>
      <c r="O45" s="16">
        <v>1</v>
      </c>
      <c r="P45" s="16">
        <v>2</v>
      </c>
      <c r="Q45" s="16">
        <v>2</v>
      </c>
      <c r="R45" s="69"/>
      <c r="S45" s="16">
        <v>2</v>
      </c>
      <c r="T45" s="16">
        <v>2</v>
      </c>
      <c r="U45" s="16">
        <v>2</v>
      </c>
      <c r="V45" s="16">
        <v>2</v>
      </c>
      <c r="W45" s="16">
        <v>2</v>
      </c>
      <c r="X45" s="16">
        <v>2</v>
      </c>
      <c r="Y45" s="1368">
        <v>2</v>
      </c>
      <c r="Z45" s="70"/>
      <c r="AA45" s="1368">
        <v>2</v>
      </c>
      <c r="AB45" s="16"/>
      <c r="AC45" s="16">
        <f t="shared" si="0"/>
        <v>42</v>
      </c>
      <c r="AD45" s="16">
        <f t="shared" si="1"/>
        <v>23</v>
      </c>
      <c r="AE45" s="16">
        <v>5</v>
      </c>
      <c r="AF45" s="75">
        <f t="shared" si="5"/>
        <v>0.8518518518518519</v>
      </c>
      <c r="AH45" s="138">
        <v>3</v>
      </c>
      <c r="AI45" s="138">
        <v>3</v>
      </c>
      <c r="AJ45" s="138">
        <v>1</v>
      </c>
      <c r="AK45" s="138"/>
      <c r="AL45" s="138">
        <f t="shared" si="2"/>
        <v>45</v>
      </c>
      <c r="AM45" s="138">
        <f t="shared" si="3"/>
        <v>26</v>
      </c>
      <c r="AN45" s="138">
        <f t="shared" si="4"/>
        <v>6</v>
      </c>
    </row>
    <row r="46" spans="2:40" ht="12.7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86"/>
      <c r="AD46" s="86"/>
      <c r="AE46" s="44"/>
      <c r="AF46" s="76"/>
      <c r="AH46" s="139"/>
      <c r="AI46" s="139"/>
      <c r="AJ46" s="139"/>
      <c r="AK46" s="139"/>
      <c r="AL46" s="139"/>
      <c r="AM46" s="139"/>
      <c r="AN46" s="139"/>
    </row>
    <row r="47" spans="1:40" ht="12.75">
      <c r="A47" s="44"/>
      <c r="B47" s="233"/>
      <c r="C47" s="45"/>
      <c r="F47" s="1527" t="s">
        <v>3444</v>
      </c>
      <c r="G47" s="45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9"/>
      <c r="AD47" s="49"/>
      <c r="AE47" s="49"/>
      <c r="AF47" s="49"/>
      <c r="AH47" s="140"/>
      <c r="AI47" s="140"/>
      <c r="AJ47" s="140"/>
      <c r="AK47" s="140"/>
      <c r="AL47" s="140"/>
      <c r="AM47" s="140"/>
      <c r="AN47" s="140"/>
    </row>
    <row r="48" spans="1:40" ht="12.75">
      <c r="A48" s="49"/>
      <c r="B48" s="953"/>
      <c r="F48" s="1528" t="s">
        <v>3445</v>
      </c>
      <c r="AC48" s="49"/>
      <c r="AD48" s="49"/>
      <c r="AE48" s="49"/>
      <c r="AF48" s="49"/>
      <c r="AH48" s="140"/>
      <c r="AI48" s="140"/>
      <c r="AJ48" s="140"/>
      <c r="AK48" s="140"/>
      <c r="AL48" s="140"/>
      <c r="AM48" s="140"/>
      <c r="AN48" s="140"/>
    </row>
    <row r="49" spans="1:40" ht="12.75">
      <c r="A49" s="49"/>
      <c r="B49" s="783"/>
      <c r="F49" s="1528" t="s">
        <v>3446</v>
      </c>
      <c r="AC49" s="49"/>
      <c r="AD49" s="49"/>
      <c r="AE49" s="49"/>
      <c r="AF49" s="49"/>
      <c r="AH49" s="140"/>
      <c r="AI49" s="140"/>
      <c r="AJ49" s="140"/>
      <c r="AK49" s="140"/>
      <c r="AL49" s="140"/>
      <c r="AM49" s="140"/>
      <c r="AN49" s="140"/>
    </row>
    <row r="50" spans="1:40" ht="12.75">
      <c r="A50" s="49"/>
      <c r="B50" s="43">
        <v>1</v>
      </c>
      <c r="F50" s="1529" t="s">
        <v>3447</v>
      </c>
      <c r="AC50" s="49"/>
      <c r="AD50" s="49"/>
      <c r="AE50" s="49"/>
      <c r="AF50" s="49"/>
      <c r="AH50" s="140"/>
      <c r="AI50" s="140"/>
      <c r="AJ50" s="140"/>
      <c r="AK50" s="140"/>
      <c r="AL50" s="140"/>
      <c r="AM50" s="140"/>
      <c r="AN50" s="140"/>
    </row>
    <row r="51" spans="2:6" ht="12.75">
      <c r="B51" s="49" t="s">
        <v>3448</v>
      </c>
      <c r="F51" s="1529" t="s">
        <v>3451</v>
      </c>
    </row>
    <row r="52" spans="2:6" ht="12.75">
      <c r="B52" s="49" t="s">
        <v>3449</v>
      </c>
      <c r="F52" s="1529" t="s">
        <v>3452</v>
      </c>
    </row>
    <row r="53" spans="2:6" ht="12.75">
      <c r="B53" s="49" t="s">
        <v>3450</v>
      </c>
      <c r="F53" s="1529" t="s">
        <v>3453</v>
      </c>
    </row>
    <row r="54" spans="2:6" ht="12.75">
      <c r="B54" s="140" t="s">
        <v>3454</v>
      </c>
      <c r="F54" s="1529" t="s">
        <v>3455</v>
      </c>
    </row>
    <row r="55" spans="2:6" ht="12.75">
      <c r="B55" s="140" t="s">
        <v>3456</v>
      </c>
      <c r="F55" s="1529" t="s">
        <v>3457</v>
      </c>
    </row>
  </sheetData>
  <sheetProtection password="ED8C" sheet="1" objects="1" scenarios="1" selectLockedCells="1" selectUnlockedCells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8.00390625" style="192" customWidth="1"/>
    <col min="2" max="5" width="3.25390625" style="195" bestFit="1" customWidth="1"/>
    <col min="6" max="6" width="3.25390625" style="195" customWidth="1"/>
    <col min="7" max="14" width="3.25390625" style="195" bestFit="1" customWidth="1"/>
    <col min="15" max="15" width="3.25390625" style="195" customWidth="1"/>
    <col min="16" max="17" width="3.25390625" style="195" bestFit="1" customWidth="1"/>
    <col min="18" max="22" width="3.25390625" style="195" customWidth="1"/>
    <col min="23" max="16384" width="9.125" style="195" customWidth="1"/>
  </cols>
  <sheetData>
    <row r="1" spans="1:26" s="200" customFormat="1" ht="27" thickBot="1">
      <c r="A1" s="1699" t="s">
        <v>64</v>
      </c>
      <c r="B1" s="1700"/>
      <c r="C1" s="1700"/>
      <c r="D1" s="1700"/>
      <c r="E1" s="1700"/>
      <c r="F1" s="1700"/>
      <c r="G1" s="1700"/>
      <c r="H1" s="1700"/>
      <c r="I1" s="1700"/>
      <c r="J1" s="1700"/>
      <c r="K1" s="1700"/>
      <c r="L1" s="1700"/>
      <c r="M1" s="1700"/>
      <c r="N1" s="1700"/>
      <c r="O1" s="1700"/>
      <c r="P1" s="1700"/>
      <c r="Q1" s="1700"/>
      <c r="R1" s="1700"/>
      <c r="S1" s="1700"/>
      <c r="T1" s="1700"/>
      <c r="U1" s="1700"/>
      <c r="V1" s="1701"/>
      <c r="W1" s="199"/>
      <c r="X1" s="199"/>
      <c r="Y1" s="199"/>
      <c r="Z1" s="199"/>
    </row>
    <row r="2" spans="1:26" s="149" customFormat="1" ht="16.5" customHeight="1" thickBot="1">
      <c r="A2" s="1702" t="s">
        <v>52</v>
      </c>
      <c r="B2" s="1704" t="s">
        <v>61</v>
      </c>
      <c r="C2" s="1705"/>
      <c r="D2" s="1705"/>
      <c r="E2" s="1705"/>
      <c r="F2" s="1705"/>
      <c r="G2" s="1705"/>
      <c r="H2" s="1705"/>
      <c r="I2" s="1706"/>
      <c r="J2" s="1695" t="s">
        <v>1665</v>
      </c>
      <c r="K2" s="1697" t="s">
        <v>2197</v>
      </c>
      <c r="L2" s="1693" t="s">
        <v>30</v>
      </c>
      <c r="M2" s="1693" t="s">
        <v>2643</v>
      </c>
      <c r="N2" s="1693" t="s">
        <v>2644</v>
      </c>
      <c r="O2" s="1693" t="s">
        <v>2889</v>
      </c>
      <c r="P2" s="1693" t="s">
        <v>2622</v>
      </c>
      <c r="Q2" s="1695" t="s">
        <v>63</v>
      </c>
      <c r="R2" s="1707" t="s">
        <v>3242</v>
      </c>
      <c r="S2" s="1708"/>
      <c r="T2" s="1708"/>
      <c r="U2" s="1708"/>
      <c r="V2" s="1709"/>
      <c r="W2" s="148"/>
      <c r="X2" s="148"/>
      <c r="Y2" s="148"/>
      <c r="Z2" s="148"/>
    </row>
    <row r="3" spans="1:26" s="149" customFormat="1" ht="93.75" customHeight="1">
      <c r="A3" s="1703"/>
      <c r="B3" s="221" t="s">
        <v>62</v>
      </c>
      <c r="C3" s="99" t="s">
        <v>3310</v>
      </c>
      <c r="D3" s="100" t="s">
        <v>3311</v>
      </c>
      <c r="E3" s="99" t="s">
        <v>3315</v>
      </c>
      <c r="F3" s="91" t="s">
        <v>2169</v>
      </c>
      <c r="G3" s="100" t="s">
        <v>3239</v>
      </c>
      <c r="H3" s="91" t="s">
        <v>3312</v>
      </c>
      <c r="I3" s="90" t="s">
        <v>3313</v>
      </c>
      <c r="J3" s="1696"/>
      <c r="K3" s="1698"/>
      <c r="L3" s="1694"/>
      <c r="M3" s="1694"/>
      <c r="N3" s="1694"/>
      <c r="O3" s="1694"/>
      <c r="P3" s="1694"/>
      <c r="Q3" s="1696"/>
      <c r="R3" s="150" t="s">
        <v>3240</v>
      </c>
      <c r="S3" s="151" t="s">
        <v>3241</v>
      </c>
      <c r="T3" s="151" t="s">
        <v>51</v>
      </c>
      <c r="U3" s="151" t="s">
        <v>3290</v>
      </c>
      <c r="V3" s="152" t="s">
        <v>3242</v>
      </c>
      <c r="W3" s="148"/>
      <c r="X3" s="148"/>
      <c r="Y3" s="148"/>
      <c r="Z3" s="148"/>
    </row>
    <row r="4" spans="1:26" s="149" customFormat="1" ht="12.75">
      <c r="A4" s="204" t="s">
        <v>2072</v>
      </c>
      <c r="B4" s="222"/>
      <c r="C4" s="153"/>
      <c r="D4" s="154"/>
      <c r="E4" s="153"/>
      <c r="F4" s="371" t="s">
        <v>245</v>
      </c>
      <c r="G4" s="154"/>
      <c r="H4" s="155"/>
      <c r="I4" s="156"/>
      <c r="J4" s="1483"/>
      <c r="K4" s="593" t="s">
        <v>246</v>
      </c>
      <c r="L4" s="786" t="s">
        <v>246</v>
      </c>
      <c r="M4" s="786" t="s">
        <v>246</v>
      </c>
      <c r="N4" s="157"/>
      <c r="O4" s="786" t="s">
        <v>246</v>
      </c>
      <c r="P4" s="158"/>
      <c r="Q4" s="159"/>
      <c r="R4" s="160">
        <v>4</v>
      </c>
      <c r="S4" s="161">
        <v>1</v>
      </c>
      <c r="T4" s="162">
        <v>0</v>
      </c>
      <c r="U4" s="162">
        <v>0</v>
      </c>
      <c r="V4" s="163">
        <f>SUM(R4:U4)</f>
        <v>5</v>
      </c>
      <c r="W4" s="148"/>
      <c r="X4" s="148"/>
      <c r="Y4" s="148"/>
      <c r="Z4" s="148"/>
    </row>
    <row r="5" spans="1:26" s="149" customFormat="1" ht="12.75">
      <c r="A5" s="204" t="s">
        <v>2196</v>
      </c>
      <c r="B5" s="222"/>
      <c r="C5" s="153"/>
      <c r="D5" s="154"/>
      <c r="E5" s="153"/>
      <c r="F5" s="371"/>
      <c r="G5" s="154"/>
      <c r="H5" s="155"/>
      <c r="I5" s="156"/>
      <c r="J5" s="1483"/>
      <c r="K5" s="593" t="s">
        <v>246</v>
      </c>
      <c r="L5" s="157"/>
      <c r="M5" s="157"/>
      <c r="N5" s="157"/>
      <c r="O5" s="157"/>
      <c r="P5" s="158"/>
      <c r="Q5" s="159"/>
      <c r="R5" s="160">
        <v>1</v>
      </c>
      <c r="S5" s="161">
        <v>0</v>
      </c>
      <c r="T5" s="162">
        <v>0</v>
      </c>
      <c r="U5" s="596" t="s">
        <v>3308</v>
      </c>
      <c r="V5" s="163">
        <f aca="true" t="shared" si="0" ref="V5:V26">SUM(R5:U5)</f>
        <v>1</v>
      </c>
      <c r="W5" s="148"/>
      <c r="X5" s="148"/>
      <c r="Y5" s="148"/>
      <c r="Z5" s="148"/>
    </row>
    <row r="6" spans="1:26" s="149" customFormat="1" ht="12.75">
      <c r="A6" s="204" t="s">
        <v>3305</v>
      </c>
      <c r="B6" s="222" t="s">
        <v>245</v>
      </c>
      <c r="C6" s="153"/>
      <c r="D6" s="154"/>
      <c r="E6" s="153"/>
      <c r="F6" s="371"/>
      <c r="G6" s="154"/>
      <c r="H6" s="155"/>
      <c r="I6" s="156"/>
      <c r="J6" s="1483"/>
      <c r="K6" s="166"/>
      <c r="L6" s="157"/>
      <c r="M6" s="157"/>
      <c r="N6" s="157"/>
      <c r="O6" s="157"/>
      <c r="P6" s="158"/>
      <c r="Q6" s="159"/>
      <c r="R6" s="160">
        <v>0</v>
      </c>
      <c r="S6" s="161">
        <v>0</v>
      </c>
      <c r="T6" s="162">
        <v>0</v>
      </c>
      <c r="U6" s="162">
        <v>0</v>
      </c>
      <c r="V6" s="163">
        <f t="shared" si="0"/>
        <v>0</v>
      </c>
      <c r="W6" s="148"/>
      <c r="X6" s="148"/>
      <c r="Y6" s="148"/>
      <c r="Z6" s="148"/>
    </row>
    <row r="7" spans="1:26" s="149" customFormat="1" ht="12.75">
      <c r="A7" s="204" t="s">
        <v>3318</v>
      </c>
      <c r="B7" s="222" t="s">
        <v>245</v>
      </c>
      <c r="C7" s="153"/>
      <c r="D7" s="154"/>
      <c r="E7" s="153"/>
      <c r="F7" s="371"/>
      <c r="G7" s="154"/>
      <c r="H7" s="155"/>
      <c r="I7" s="156"/>
      <c r="J7" s="1483"/>
      <c r="K7" s="166"/>
      <c r="L7" s="157"/>
      <c r="M7" s="157"/>
      <c r="N7" s="157"/>
      <c r="O7" s="157"/>
      <c r="P7" s="158"/>
      <c r="Q7" s="159"/>
      <c r="R7" s="160">
        <v>0</v>
      </c>
      <c r="S7" s="161">
        <v>0</v>
      </c>
      <c r="T7" s="162">
        <v>0</v>
      </c>
      <c r="U7" s="162">
        <v>0</v>
      </c>
      <c r="V7" s="163">
        <f t="shared" si="0"/>
        <v>0</v>
      </c>
      <c r="W7" s="148"/>
      <c r="X7" s="148"/>
      <c r="Y7" s="148"/>
      <c r="Z7" s="148"/>
    </row>
    <row r="8" spans="1:26" s="149" customFormat="1" ht="12.75">
      <c r="A8" s="204" t="s">
        <v>3314</v>
      </c>
      <c r="B8" s="222" t="s">
        <v>245</v>
      </c>
      <c r="C8" s="153"/>
      <c r="D8" s="154"/>
      <c r="E8" s="153"/>
      <c r="F8" s="371"/>
      <c r="G8" s="154"/>
      <c r="H8" s="155"/>
      <c r="I8" s="156"/>
      <c r="J8" s="159"/>
      <c r="K8" s="166"/>
      <c r="L8" s="157"/>
      <c r="M8" s="157"/>
      <c r="N8" s="157"/>
      <c r="O8" s="157"/>
      <c r="P8" s="158"/>
      <c r="Q8" s="159"/>
      <c r="R8" s="160">
        <v>0</v>
      </c>
      <c r="S8" s="161">
        <v>0</v>
      </c>
      <c r="T8" s="162">
        <v>0</v>
      </c>
      <c r="U8" s="162">
        <v>0</v>
      </c>
      <c r="V8" s="163">
        <f t="shared" si="0"/>
        <v>0</v>
      </c>
      <c r="W8" s="148"/>
      <c r="X8" s="148"/>
      <c r="Y8" s="148"/>
      <c r="Z8" s="148"/>
    </row>
    <row r="9" spans="1:26" s="149" customFormat="1" ht="12.75">
      <c r="A9" s="204" t="s">
        <v>3319</v>
      </c>
      <c r="B9" s="222" t="s">
        <v>246</v>
      </c>
      <c r="C9" s="153" t="s">
        <v>245</v>
      </c>
      <c r="D9" s="154" t="s">
        <v>245</v>
      </c>
      <c r="E9" s="153" t="s">
        <v>245</v>
      </c>
      <c r="F9" s="371" t="s">
        <v>245</v>
      </c>
      <c r="G9" s="154"/>
      <c r="H9" s="155"/>
      <c r="I9" s="156"/>
      <c r="J9" s="159"/>
      <c r="K9" s="593" t="s">
        <v>246</v>
      </c>
      <c r="L9" s="786" t="s">
        <v>246</v>
      </c>
      <c r="M9" s="786"/>
      <c r="N9" s="157"/>
      <c r="O9" s="786" t="s">
        <v>246</v>
      </c>
      <c r="P9" s="373" t="s">
        <v>246</v>
      </c>
      <c r="Q9" s="1484" t="s">
        <v>245</v>
      </c>
      <c r="R9" s="160">
        <v>4</v>
      </c>
      <c r="S9" s="161">
        <v>5</v>
      </c>
      <c r="T9" s="162">
        <v>0</v>
      </c>
      <c r="U9" s="162">
        <v>0</v>
      </c>
      <c r="V9" s="163">
        <f t="shared" si="0"/>
        <v>9</v>
      </c>
      <c r="W9" s="148"/>
      <c r="X9" s="220"/>
      <c r="Y9" s="148"/>
      <c r="Z9" s="148"/>
    </row>
    <row r="10" spans="1:26" s="149" customFormat="1" ht="12.75">
      <c r="A10" s="204" t="s">
        <v>2838</v>
      </c>
      <c r="B10" s="222"/>
      <c r="C10" s="153"/>
      <c r="D10" s="154"/>
      <c r="E10" s="153"/>
      <c r="F10" s="371"/>
      <c r="G10" s="154"/>
      <c r="H10" s="155"/>
      <c r="I10" s="156"/>
      <c r="J10" s="159"/>
      <c r="K10" s="593"/>
      <c r="L10" s="786"/>
      <c r="M10" s="786" t="s">
        <v>246</v>
      </c>
      <c r="N10" s="786" t="s">
        <v>246</v>
      </c>
      <c r="O10" s="786" t="s">
        <v>246</v>
      </c>
      <c r="P10" s="373" t="s">
        <v>246</v>
      </c>
      <c r="Q10" s="159"/>
      <c r="R10" s="160">
        <v>4</v>
      </c>
      <c r="S10" s="161">
        <v>0</v>
      </c>
      <c r="T10" s="162">
        <v>0</v>
      </c>
      <c r="U10" s="162">
        <v>0</v>
      </c>
      <c r="V10" s="163">
        <f>SUM(R10:U10)</f>
        <v>4</v>
      </c>
      <c r="W10" s="148"/>
      <c r="X10" s="220"/>
      <c r="Y10" s="148"/>
      <c r="Z10" s="148"/>
    </row>
    <row r="11" spans="1:26" s="149" customFormat="1" ht="12.75">
      <c r="A11" s="204" t="s">
        <v>1022</v>
      </c>
      <c r="B11" s="222"/>
      <c r="C11" s="153"/>
      <c r="D11" s="154"/>
      <c r="E11" s="153"/>
      <c r="F11" s="371"/>
      <c r="G11" s="154"/>
      <c r="H11" s="155"/>
      <c r="I11" s="156"/>
      <c r="J11" s="159"/>
      <c r="K11" s="593"/>
      <c r="L11" s="786"/>
      <c r="M11" s="786"/>
      <c r="N11" s="786"/>
      <c r="O11" s="786"/>
      <c r="P11" s="373"/>
      <c r="Q11" s="1484" t="s">
        <v>247</v>
      </c>
      <c r="R11" s="160">
        <v>0</v>
      </c>
      <c r="S11" s="161">
        <v>0</v>
      </c>
      <c r="T11" s="162">
        <v>0</v>
      </c>
      <c r="U11" s="162">
        <v>1</v>
      </c>
      <c r="V11" s="163">
        <f t="shared" si="0"/>
        <v>1</v>
      </c>
      <c r="W11" s="148"/>
      <c r="X11" s="220"/>
      <c r="Y11" s="148"/>
      <c r="Z11" s="148"/>
    </row>
    <row r="12" spans="1:26" s="149" customFormat="1" ht="12.75">
      <c r="A12" s="204" t="s">
        <v>2837</v>
      </c>
      <c r="B12" s="222"/>
      <c r="C12" s="153"/>
      <c r="D12" s="154"/>
      <c r="E12" s="153"/>
      <c r="F12" s="371"/>
      <c r="G12" s="154"/>
      <c r="H12" s="155"/>
      <c r="I12" s="156"/>
      <c r="J12" s="159"/>
      <c r="K12" s="593"/>
      <c r="L12" s="786"/>
      <c r="M12" s="786"/>
      <c r="N12" s="786" t="s">
        <v>246</v>
      </c>
      <c r="O12" s="786"/>
      <c r="P12" s="158"/>
      <c r="Q12" s="159"/>
      <c r="R12" s="160">
        <v>1</v>
      </c>
      <c r="S12" s="161">
        <v>0</v>
      </c>
      <c r="T12" s="162">
        <v>0</v>
      </c>
      <c r="U12" s="596" t="s">
        <v>3308</v>
      </c>
      <c r="V12" s="163">
        <f t="shared" si="0"/>
        <v>1</v>
      </c>
      <c r="W12" s="148"/>
      <c r="X12" s="220"/>
      <c r="Y12" s="148"/>
      <c r="Z12" s="148"/>
    </row>
    <row r="13" spans="1:26" s="149" customFormat="1" ht="12.75">
      <c r="A13" s="204" t="s">
        <v>2642</v>
      </c>
      <c r="B13" s="222"/>
      <c r="C13" s="153"/>
      <c r="D13" s="154"/>
      <c r="E13" s="153"/>
      <c r="F13" s="371"/>
      <c r="G13" s="154"/>
      <c r="H13" s="155"/>
      <c r="I13" s="156"/>
      <c r="J13" s="159"/>
      <c r="K13" s="593"/>
      <c r="L13" s="786" t="s">
        <v>246</v>
      </c>
      <c r="M13" s="157"/>
      <c r="N13" s="157"/>
      <c r="O13" s="157"/>
      <c r="P13" s="158"/>
      <c r="Q13" s="159"/>
      <c r="R13" s="160">
        <v>1</v>
      </c>
      <c r="S13" s="161">
        <v>0</v>
      </c>
      <c r="T13" s="162">
        <v>0</v>
      </c>
      <c r="U13" s="162">
        <v>0</v>
      </c>
      <c r="V13" s="163">
        <f t="shared" si="0"/>
        <v>1</v>
      </c>
      <c r="W13" s="148"/>
      <c r="X13" s="220"/>
      <c r="Y13" s="148"/>
      <c r="Z13" s="148"/>
    </row>
    <row r="14" spans="1:26" s="149" customFormat="1" ht="12.75">
      <c r="A14" s="204" t="s">
        <v>2070</v>
      </c>
      <c r="B14" s="222"/>
      <c r="C14" s="153"/>
      <c r="D14" s="154"/>
      <c r="E14" s="153" t="s">
        <v>245</v>
      </c>
      <c r="F14" s="371"/>
      <c r="G14" s="154"/>
      <c r="H14" s="155"/>
      <c r="I14" s="156"/>
      <c r="J14" s="159"/>
      <c r="K14" s="166"/>
      <c r="L14" s="157"/>
      <c r="M14" s="157"/>
      <c r="N14" s="157"/>
      <c r="O14" s="157"/>
      <c r="P14" s="158"/>
      <c r="Q14" s="159"/>
      <c r="R14" s="160">
        <v>0</v>
      </c>
      <c r="S14" s="161">
        <v>1</v>
      </c>
      <c r="T14" s="162">
        <v>0</v>
      </c>
      <c r="U14" s="162">
        <v>1</v>
      </c>
      <c r="V14" s="163">
        <f t="shared" si="0"/>
        <v>2</v>
      </c>
      <c r="W14" s="148"/>
      <c r="X14" s="220"/>
      <c r="Y14" s="148"/>
      <c r="Z14" s="148"/>
    </row>
    <row r="15" spans="1:26" s="149" customFormat="1" ht="12.75">
      <c r="A15" s="205" t="s">
        <v>53</v>
      </c>
      <c r="B15" s="222" t="s">
        <v>245</v>
      </c>
      <c r="C15" s="153" t="s">
        <v>245</v>
      </c>
      <c r="D15" s="154" t="s">
        <v>245</v>
      </c>
      <c r="E15" s="153"/>
      <c r="F15" s="371"/>
      <c r="G15" s="154"/>
      <c r="H15" s="155"/>
      <c r="I15" s="156"/>
      <c r="J15" s="159"/>
      <c r="K15" s="166"/>
      <c r="L15" s="157"/>
      <c r="M15" s="157"/>
      <c r="N15" s="157"/>
      <c r="O15" s="157"/>
      <c r="P15" s="158"/>
      <c r="Q15" s="1484" t="s">
        <v>245</v>
      </c>
      <c r="R15" s="160">
        <v>0</v>
      </c>
      <c r="S15" s="161">
        <v>3</v>
      </c>
      <c r="T15" s="162">
        <v>0</v>
      </c>
      <c r="U15" s="162">
        <v>0</v>
      </c>
      <c r="V15" s="163">
        <f t="shared" si="0"/>
        <v>3</v>
      </c>
      <c r="W15" s="148"/>
      <c r="X15" s="220"/>
      <c r="Y15" s="148"/>
      <c r="Z15" s="148"/>
    </row>
    <row r="16" spans="1:26" s="149" customFormat="1" ht="12.75">
      <c r="A16" s="206" t="s">
        <v>3309</v>
      </c>
      <c r="B16" s="222"/>
      <c r="C16" s="164"/>
      <c r="D16" s="165"/>
      <c r="E16" s="164"/>
      <c r="F16" s="158"/>
      <c r="G16" s="165"/>
      <c r="H16" s="166"/>
      <c r="I16" s="167"/>
      <c r="J16" s="159"/>
      <c r="K16" s="593" t="s">
        <v>246</v>
      </c>
      <c r="L16" s="786" t="s">
        <v>246</v>
      </c>
      <c r="M16" s="786" t="s">
        <v>246</v>
      </c>
      <c r="N16" s="786" t="s">
        <v>246</v>
      </c>
      <c r="O16" s="786" t="s">
        <v>246</v>
      </c>
      <c r="P16" s="373" t="s">
        <v>246</v>
      </c>
      <c r="Q16" s="1484" t="s">
        <v>245</v>
      </c>
      <c r="R16" s="160">
        <v>6</v>
      </c>
      <c r="S16" s="161">
        <v>1</v>
      </c>
      <c r="T16" s="162">
        <v>0</v>
      </c>
      <c r="U16" s="162">
        <v>0</v>
      </c>
      <c r="V16" s="163">
        <f t="shared" si="0"/>
        <v>7</v>
      </c>
      <c r="W16" s="148"/>
      <c r="X16" s="220"/>
      <c r="Y16" s="148"/>
      <c r="Z16" s="148"/>
    </row>
    <row r="17" spans="1:26" s="149" customFormat="1" ht="12.75">
      <c r="A17" s="206" t="s">
        <v>3343</v>
      </c>
      <c r="B17" s="222" t="s">
        <v>246</v>
      </c>
      <c r="C17" s="164"/>
      <c r="D17" s="225" t="s">
        <v>245</v>
      </c>
      <c r="E17" s="224" t="s">
        <v>245</v>
      </c>
      <c r="F17" s="158"/>
      <c r="G17" s="165"/>
      <c r="H17" s="166"/>
      <c r="I17" s="167"/>
      <c r="J17" s="159"/>
      <c r="K17" s="166"/>
      <c r="L17" s="786" t="s">
        <v>246</v>
      </c>
      <c r="M17" s="786" t="s">
        <v>246</v>
      </c>
      <c r="N17" s="786" t="s">
        <v>246</v>
      </c>
      <c r="O17" s="786" t="s">
        <v>246</v>
      </c>
      <c r="P17" s="373" t="s">
        <v>246</v>
      </c>
      <c r="Q17" s="1484" t="s">
        <v>245</v>
      </c>
      <c r="R17" s="160">
        <v>5</v>
      </c>
      <c r="S17" s="161">
        <v>3</v>
      </c>
      <c r="T17" s="162">
        <v>0</v>
      </c>
      <c r="U17" s="162">
        <v>0</v>
      </c>
      <c r="V17" s="163">
        <f t="shared" si="0"/>
        <v>8</v>
      </c>
      <c r="W17" s="148"/>
      <c r="X17" s="220"/>
      <c r="Y17" s="148"/>
      <c r="Z17" s="148"/>
    </row>
    <row r="18" spans="1:26" s="149" customFormat="1" ht="12.75">
      <c r="A18" s="206" t="s">
        <v>3342</v>
      </c>
      <c r="B18" s="222" t="s">
        <v>245</v>
      </c>
      <c r="C18" s="224" t="s">
        <v>245</v>
      </c>
      <c r="D18" s="225" t="s">
        <v>245</v>
      </c>
      <c r="E18" s="164"/>
      <c r="F18" s="373" t="s">
        <v>245</v>
      </c>
      <c r="G18" s="165"/>
      <c r="H18" s="166"/>
      <c r="I18" s="167"/>
      <c r="J18" s="159"/>
      <c r="K18" s="166"/>
      <c r="L18" s="157"/>
      <c r="M18" s="157"/>
      <c r="N18" s="157"/>
      <c r="O18" s="157"/>
      <c r="P18" s="158"/>
      <c r="Q18" s="1484" t="s">
        <v>245</v>
      </c>
      <c r="R18" s="160">
        <v>0</v>
      </c>
      <c r="S18" s="161">
        <v>4</v>
      </c>
      <c r="T18" s="162">
        <v>0</v>
      </c>
      <c r="U18" s="162">
        <v>0</v>
      </c>
      <c r="V18" s="163">
        <f t="shared" si="0"/>
        <v>4</v>
      </c>
      <c r="W18" s="148"/>
      <c r="X18" s="220"/>
      <c r="Y18" s="148"/>
      <c r="Z18" s="148"/>
    </row>
    <row r="19" spans="1:26" s="149" customFormat="1" ht="12.75">
      <c r="A19" s="226" t="s">
        <v>2069</v>
      </c>
      <c r="B19" s="222"/>
      <c r="C19" s="224"/>
      <c r="D19" s="225"/>
      <c r="E19" s="224" t="s">
        <v>245</v>
      </c>
      <c r="F19" s="158"/>
      <c r="G19" s="165"/>
      <c r="H19" s="166"/>
      <c r="I19" s="167"/>
      <c r="J19" s="159"/>
      <c r="K19" s="166"/>
      <c r="L19" s="157"/>
      <c r="M19" s="157"/>
      <c r="N19" s="157"/>
      <c r="O19" s="157"/>
      <c r="P19" s="158"/>
      <c r="Q19" s="159"/>
      <c r="R19" s="160">
        <v>0</v>
      </c>
      <c r="S19" s="161">
        <v>1</v>
      </c>
      <c r="T19" s="162">
        <v>0</v>
      </c>
      <c r="U19" s="162">
        <v>1</v>
      </c>
      <c r="V19" s="163">
        <f t="shared" si="0"/>
        <v>2</v>
      </c>
      <c r="W19" s="148"/>
      <c r="X19" s="220"/>
      <c r="Y19" s="148"/>
      <c r="Z19" s="148"/>
    </row>
    <row r="20" spans="1:26" s="149" customFormat="1" ht="12.75">
      <c r="A20" s="226" t="s">
        <v>3420</v>
      </c>
      <c r="B20" s="222"/>
      <c r="C20" s="224" t="s">
        <v>245</v>
      </c>
      <c r="D20" s="225" t="s">
        <v>245</v>
      </c>
      <c r="E20" s="164"/>
      <c r="F20" s="158"/>
      <c r="G20" s="165"/>
      <c r="H20" s="166"/>
      <c r="I20" s="167"/>
      <c r="J20" s="159"/>
      <c r="K20" s="166"/>
      <c r="L20" s="157"/>
      <c r="M20" s="157"/>
      <c r="N20" s="157"/>
      <c r="O20" s="157"/>
      <c r="P20" s="158"/>
      <c r="Q20" s="159"/>
      <c r="R20" s="160">
        <v>0</v>
      </c>
      <c r="S20" s="161">
        <v>2</v>
      </c>
      <c r="T20" s="162">
        <v>0</v>
      </c>
      <c r="U20" s="162">
        <v>0</v>
      </c>
      <c r="V20" s="163">
        <f t="shared" si="0"/>
        <v>2</v>
      </c>
      <c r="W20" s="148"/>
      <c r="X20" s="220"/>
      <c r="Y20" s="148"/>
      <c r="Z20" s="148"/>
    </row>
    <row r="21" spans="1:26" s="149" customFormat="1" ht="12.75">
      <c r="A21" s="204" t="s">
        <v>3306</v>
      </c>
      <c r="B21" s="222" t="s">
        <v>247</v>
      </c>
      <c r="C21" s="153"/>
      <c r="D21" s="154"/>
      <c r="E21" s="153"/>
      <c r="F21" s="371"/>
      <c r="G21" s="154"/>
      <c r="H21" s="155"/>
      <c r="I21" s="156"/>
      <c r="J21" s="159"/>
      <c r="K21" s="166"/>
      <c r="L21" s="157"/>
      <c r="M21" s="157"/>
      <c r="N21" s="157"/>
      <c r="O21" s="157"/>
      <c r="P21" s="158"/>
      <c r="Q21" s="1484" t="s">
        <v>247</v>
      </c>
      <c r="R21" s="160">
        <v>0</v>
      </c>
      <c r="S21" s="161">
        <v>0</v>
      </c>
      <c r="T21" s="162">
        <v>1</v>
      </c>
      <c r="U21" s="162">
        <v>0</v>
      </c>
      <c r="V21" s="163">
        <f t="shared" si="0"/>
        <v>1</v>
      </c>
      <c r="W21" s="148"/>
      <c r="X21" s="220"/>
      <c r="Y21" s="148"/>
      <c r="Z21" s="148"/>
    </row>
    <row r="22" spans="1:26" s="149" customFormat="1" ht="12.75">
      <c r="A22" s="204" t="s">
        <v>3298</v>
      </c>
      <c r="B22" s="222" t="s">
        <v>247</v>
      </c>
      <c r="C22" s="153"/>
      <c r="D22" s="154"/>
      <c r="E22" s="153"/>
      <c r="F22" s="371"/>
      <c r="G22" s="154"/>
      <c r="H22" s="155"/>
      <c r="I22" s="156"/>
      <c r="J22" s="1484" t="s">
        <v>247</v>
      </c>
      <c r="K22" s="166"/>
      <c r="L22" s="157"/>
      <c r="M22" s="157"/>
      <c r="N22" s="157"/>
      <c r="O22" s="157"/>
      <c r="P22" s="158"/>
      <c r="Q22" s="159"/>
      <c r="R22" s="160">
        <v>0</v>
      </c>
      <c r="S22" s="161">
        <v>0</v>
      </c>
      <c r="T22" s="162">
        <v>0</v>
      </c>
      <c r="U22" s="162">
        <v>1</v>
      </c>
      <c r="V22" s="163">
        <f t="shared" si="0"/>
        <v>1</v>
      </c>
      <c r="W22" s="148"/>
      <c r="X22" s="220"/>
      <c r="Y22" s="148"/>
      <c r="Z22" s="148"/>
    </row>
    <row r="23" spans="1:26" s="149" customFormat="1" ht="12.75">
      <c r="A23" s="204" t="s">
        <v>3307</v>
      </c>
      <c r="B23" s="222" t="s">
        <v>247</v>
      </c>
      <c r="C23" s="153"/>
      <c r="D23" s="154"/>
      <c r="E23" s="153"/>
      <c r="F23" s="371"/>
      <c r="G23" s="154"/>
      <c r="H23" s="155"/>
      <c r="I23" s="156"/>
      <c r="J23" s="1484" t="s">
        <v>247</v>
      </c>
      <c r="K23" s="166"/>
      <c r="L23" s="157"/>
      <c r="M23" s="157"/>
      <c r="N23" s="157"/>
      <c r="O23" s="157"/>
      <c r="P23" s="158"/>
      <c r="Q23" s="1484" t="s">
        <v>247</v>
      </c>
      <c r="R23" s="160">
        <v>0</v>
      </c>
      <c r="S23" s="161">
        <v>0</v>
      </c>
      <c r="T23" s="162">
        <v>0</v>
      </c>
      <c r="U23" s="162">
        <v>2</v>
      </c>
      <c r="V23" s="163">
        <f t="shared" si="0"/>
        <v>2</v>
      </c>
      <c r="W23" s="148"/>
      <c r="X23" s="220"/>
      <c r="Y23" s="148"/>
      <c r="Z23" s="148"/>
    </row>
    <row r="24" spans="1:26" s="149" customFormat="1" ht="12.75">
      <c r="A24" s="204" t="s">
        <v>54</v>
      </c>
      <c r="B24" s="222" t="s">
        <v>246</v>
      </c>
      <c r="C24" s="153"/>
      <c r="D24" s="154"/>
      <c r="E24" s="153"/>
      <c r="F24" s="371"/>
      <c r="G24" s="154"/>
      <c r="H24" s="155"/>
      <c r="I24" s="156"/>
      <c r="J24" s="159"/>
      <c r="K24" s="166"/>
      <c r="L24" s="157"/>
      <c r="M24" s="157"/>
      <c r="N24" s="157"/>
      <c r="O24" s="157"/>
      <c r="P24" s="158"/>
      <c r="Q24" s="159"/>
      <c r="R24" s="160">
        <v>0</v>
      </c>
      <c r="S24" s="161">
        <v>0</v>
      </c>
      <c r="T24" s="162">
        <v>0</v>
      </c>
      <c r="U24" s="162">
        <v>0</v>
      </c>
      <c r="V24" s="163">
        <f t="shared" si="0"/>
        <v>0</v>
      </c>
      <c r="W24" s="148"/>
      <c r="X24" s="220"/>
      <c r="Y24" s="148"/>
      <c r="Z24" s="148"/>
    </row>
    <row r="25" spans="1:26" s="149" customFormat="1" ht="12.75">
      <c r="A25" s="204" t="s">
        <v>3328</v>
      </c>
      <c r="B25" s="222" t="s">
        <v>246</v>
      </c>
      <c r="C25" s="153"/>
      <c r="D25" s="154"/>
      <c r="E25" s="153" t="s">
        <v>245</v>
      </c>
      <c r="F25" s="371" t="s">
        <v>245</v>
      </c>
      <c r="G25" s="154"/>
      <c r="H25" s="155"/>
      <c r="I25" s="156"/>
      <c r="J25" s="159"/>
      <c r="K25" s="593" t="s">
        <v>246</v>
      </c>
      <c r="L25" s="786" t="s">
        <v>246</v>
      </c>
      <c r="M25" s="786" t="s">
        <v>246</v>
      </c>
      <c r="N25" s="786" t="s">
        <v>246</v>
      </c>
      <c r="O25" s="786" t="s">
        <v>246</v>
      </c>
      <c r="P25" s="373" t="s">
        <v>246</v>
      </c>
      <c r="Q25" s="159"/>
      <c r="R25" s="160">
        <v>6</v>
      </c>
      <c r="S25" s="161">
        <v>2</v>
      </c>
      <c r="T25" s="162">
        <v>0</v>
      </c>
      <c r="U25" s="162">
        <v>0</v>
      </c>
      <c r="V25" s="163">
        <f t="shared" si="0"/>
        <v>8</v>
      </c>
      <c r="W25" s="148"/>
      <c r="X25" s="220"/>
      <c r="Y25" s="148"/>
      <c r="Z25" s="148"/>
    </row>
    <row r="26" spans="1:26" s="149" customFormat="1" ht="12.75">
      <c r="A26" s="204" t="s">
        <v>3229</v>
      </c>
      <c r="B26" s="222"/>
      <c r="C26" s="153" t="s">
        <v>245</v>
      </c>
      <c r="D26" s="154"/>
      <c r="E26" s="153"/>
      <c r="F26" s="371"/>
      <c r="G26" s="154"/>
      <c r="H26" s="155"/>
      <c r="I26" s="156"/>
      <c r="J26" s="159"/>
      <c r="K26" s="593" t="s">
        <v>246</v>
      </c>
      <c r="L26" s="786"/>
      <c r="M26" s="786" t="s">
        <v>246</v>
      </c>
      <c r="N26" s="786"/>
      <c r="O26" s="786" t="s">
        <v>246</v>
      </c>
      <c r="P26" s="373" t="s">
        <v>246</v>
      </c>
      <c r="Q26" s="159"/>
      <c r="R26" s="160">
        <v>4</v>
      </c>
      <c r="S26" s="161">
        <v>1</v>
      </c>
      <c r="T26" s="162">
        <v>0</v>
      </c>
      <c r="U26" s="162">
        <v>0</v>
      </c>
      <c r="V26" s="163">
        <f t="shared" si="0"/>
        <v>5</v>
      </c>
      <c r="W26" s="148"/>
      <c r="X26" s="148"/>
      <c r="Y26" s="148"/>
      <c r="Z26" s="148"/>
    </row>
    <row r="27" spans="1:26" s="149" customFormat="1" ht="13.5" thickBot="1">
      <c r="A27" s="207" t="s">
        <v>55</v>
      </c>
      <c r="B27" s="223" t="s">
        <v>246</v>
      </c>
      <c r="C27" s="168"/>
      <c r="D27" s="169"/>
      <c r="E27" s="168"/>
      <c r="F27" s="372"/>
      <c r="G27" s="169"/>
      <c r="H27" s="170"/>
      <c r="I27" s="171"/>
      <c r="J27" s="1485"/>
      <c r="K27" s="238"/>
      <c r="L27" s="173"/>
      <c r="M27" s="173"/>
      <c r="N27" s="173"/>
      <c r="O27" s="173"/>
      <c r="P27" s="174"/>
      <c r="Q27" s="175"/>
      <c r="R27" s="172">
        <v>0</v>
      </c>
      <c r="S27" s="173">
        <v>0</v>
      </c>
      <c r="T27" s="176">
        <v>0</v>
      </c>
      <c r="U27" s="176">
        <v>0</v>
      </c>
      <c r="V27" s="177">
        <f>SUM(R27:U27)</f>
        <v>0</v>
      </c>
      <c r="W27" s="148"/>
      <c r="X27" s="148"/>
      <c r="Y27" s="148"/>
      <c r="Z27" s="148"/>
    </row>
    <row r="28" spans="1:26" s="149" customFormat="1" ht="12.75">
      <c r="A28" s="17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spans="1:26" s="66" customFormat="1" ht="12.75">
      <c r="A29" s="201" t="s">
        <v>1664</v>
      </c>
      <c r="B29" s="179"/>
      <c r="C29" s="179"/>
      <c r="D29" s="180"/>
      <c r="E29" s="180"/>
      <c r="F29" s="180"/>
      <c r="G29" s="181"/>
      <c r="H29" s="181"/>
      <c r="I29" s="182"/>
      <c r="J29" s="183"/>
      <c r="K29" s="184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</row>
    <row r="30" spans="1:30" s="149" customFormat="1" ht="12.75">
      <c r="A30" s="203" t="s">
        <v>3285</v>
      </c>
      <c r="B30" s="112" t="s">
        <v>3301</v>
      </c>
      <c r="C30" s="179"/>
      <c r="D30" s="180"/>
      <c r="E30" s="148"/>
      <c r="F30" s="148"/>
      <c r="G30" s="185"/>
      <c r="H30" s="186" t="s">
        <v>3302</v>
      </c>
      <c r="K30" s="187"/>
      <c r="L30" s="18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AD30" s="187"/>
    </row>
    <row r="31" spans="1:30" ht="12.75">
      <c r="A31" s="236" t="s">
        <v>3298</v>
      </c>
      <c r="B31" s="98" t="s">
        <v>1665</v>
      </c>
      <c r="C31" s="190"/>
      <c r="D31" s="191"/>
      <c r="E31" s="192"/>
      <c r="F31" s="192"/>
      <c r="G31" s="193"/>
      <c r="H31" s="237" t="s">
        <v>200</v>
      </c>
      <c r="K31" s="194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AD31" s="189"/>
    </row>
    <row r="32" spans="1:30" ht="12.75">
      <c r="A32" s="236" t="s">
        <v>3307</v>
      </c>
      <c r="B32" s="98" t="s">
        <v>1665</v>
      </c>
      <c r="C32" s="190"/>
      <c r="D32" s="191"/>
      <c r="E32" s="192"/>
      <c r="F32" s="192"/>
      <c r="G32" s="193"/>
      <c r="H32" s="237" t="s">
        <v>200</v>
      </c>
      <c r="K32" s="194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AD32" s="189"/>
    </row>
    <row r="33" spans="1:30" s="149" customFormat="1" ht="12.75">
      <c r="A33" s="236" t="s">
        <v>3307</v>
      </c>
      <c r="B33" s="877" t="s">
        <v>1496</v>
      </c>
      <c r="H33" s="237" t="s">
        <v>200</v>
      </c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AD33" s="148"/>
    </row>
    <row r="34" spans="1:30" s="149" customFormat="1" ht="12.75">
      <c r="A34" s="236" t="s">
        <v>1022</v>
      </c>
      <c r="B34" s="877" t="s">
        <v>1496</v>
      </c>
      <c r="H34" s="237" t="s">
        <v>200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AD34" s="148"/>
    </row>
    <row r="35" spans="11:30" s="149" customFormat="1" ht="12.75"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AD35" s="148"/>
    </row>
    <row r="36" spans="1:30" s="149" customFormat="1" ht="12.75">
      <c r="A36" s="201" t="s">
        <v>3303</v>
      </c>
      <c r="B36" s="202"/>
      <c r="C36" s="202"/>
      <c r="D36" s="181"/>
      <c r="E36" s="148"/>
      <c r="F36" s="148"/>
      <c r="G36" s="148"/>
      <c r="H36" s="181"/>
      <c r="K36" s="148"/>
      <c r="L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AD36" s="148"/>
    </row>
    <row r="37" spans="1:30" s="149" customFormat="1" ht="12.75">
      <c r="A37" s="203" t="s">
        <v>3285</v>
      </c>
      <c r="B37" s="112" t="s">
        <v>3301</v>
      </c>
      <c r="C37" s="179"/>
      <c r="D37" s="180"/>
      <c r="E37" s="148"/>
      <c r="F37" s="148"/>
      <c r="G37" s="148"/>
      <c r="H37" s="186" t="s">
        <v>3302</v>
      </c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AD37" s="148"/>
    </row>
    <row r="38" spans="1:30" s="149" customFormat="1" ht="12.75">
      <c r="A38" s="594" t="s">
        <v>2196</v>
      </c>
      <c r="B38" s="182" t="s">
        <v>426</v>
      </c>
      <c r="C38" s="148"/>
      <c r="D38" s="148"/>
      <c r="E38" s="65"/>
      <c r="F38" s="65"/>
      <c r="G38" s="148"/>
      <c r="H38" s="595" t="s">
        <v>195</v>
      </c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AD38" s="148"/>
    </row>
    <row r="39" spans="1:26" s="149" customFormat="1" ht="12.75">
      <c r="A39" s="877" t="s">
        <v>2837</v>
      </c>
      <c r="B39" s="877" t="s">
        <v>211</v>
      </c>
      <c r="H39" s="877" t="s">
        <v>1593</v>
      </c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</row>
    <row r="40" spans="1:26" s="149" customFormat="1" ht="12.75">
      <c r="A40" s="196"/>
      <c r="B40" s="148"/>
      <c r="C40" s="148"/>
      <c r="D40" s="148"/>
      <c r="E40" s="65"/>
      <c r="F40" s="65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</row>
    <row r="41" spans="1:26" s="149" customFormat="1" ht="12.75">
      <c r="A41" s="197"/>
      <c r="B41" s="148"/>
      <c r="C41" s="148"/>
      <c r="D41" s="148"/>
      <c r="E41" s="65"/>
      <c r="F41" s="65"/>
      <c r="G41" s="187"/>
      <c r="H41" s="187"/>
      <c r="I41" s="187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</row>
    <row r="42" spans="1:26" s="149" customFormat="1" ht="12.75">
      <c r="A42" s="1530" t="s">
        <v>1813</v>
      </c>
      <c r="B42" s="813" t="s">
        <v>3463</v>
      </c>
      <c r="C42" s="145"/>
      <c r="D42" s="145"/>
      <c r="E42" s="65"/>
      <c r="F42" s="145"/>
      <c r="G42" s="145"/>
      <c r="H42" s="198"/>
      <c r="I42" s="19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</row>
    <row r="43" spans="1:26" s="149" customFormat="1" ht="11.25" customHeight="1">
      <c r="A43" s="1530" t="s">
        <v>246</v>
      </c>
      <c r="B43" s="813" t="s">
        <v>3458</v>
      </c>
      <c r="C43" s="145"/>
      <c r="D43" s="145"/>
      <c r="E43" s="145"/>
      <c r="F43" s="145"/>
      <c r="G43" s="145"/>
      <c r="H43" s="198"/>
      <c r="I43" s="19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</row>
    <row r="44" spans="1:26" s="149" customFormat="1" ht="11.25" customHeight="1">
      <c r="A44" s="1530" t="s">
        <v>245</v>
      </c>
      <c r="B44" s="813" t="s">
        <v>3459</v>
      </c>
      <c r="C44" s="145"/>
      <c r="D44" s="145"/>
      <c r="E44" s="145"/>
      <c r="F44" s="145"/>
      <c r="G44" s="145"/>
      <c r="H44" s="198"/>
      <c r="I44" s="19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</row>
    <row r="45" spans="1:26" s="149" customFormat="1" ht="11.25" customHeight="1">
      <c r="A45" s="1530" t="s">
        <v>247</v>
      </c>
      <c r="B45" s="595" t="s">
        <v>3460</v>
      </c>
      <c r="C45" s="148"/>
      <c r="D45" s="148"/>
      <c r="F45" s="148"/>
      <c r="G45" s="187"/>
      <c r="H45" s="187"/>
      <c r="I45" s="187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</row>
    <row r="46" spans="1:26" s="149" customFormat="1" ht="11.25" customHeight="1">
      <c r="A46" s="1530" t="s">
        <v>3290</v>
      </c>
      <c r="B46" s="595" t="s">
        <v>3461</v>
      </c>
      <c r="C46" s="148"/>
      <c r="D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</row>
    <row r="47" spans="1:26" s="149" customFormat="1" ht="11.25" customHeight="1">
      <c r="A47" s="1530" t="s">
        <v>3242</v>
      </c>
      <c r="B47" s="595" t="s">
        <v>3462</v>
      </c>
      <c r="C47" s="148"/>
      <c r="D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</row>
    <row r="48" spans="1:26" s="149" customFormat="1" ht="11.25" customHeight="1">
      <c r="A48" s="178"/>
      <c r="B48" s="148"/>
      <c r="C48" s="148"/>
      <c r="D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</sheetData>
  <sheetProtection password="ED8C" sheet="1" objects="1" scenarios="1" selectLockedCells="1" selectUnlockedCells="1"/>
  <mergeCells count="12">
    <mergeCell ref="M2:M3"/>
    <mergeCell ref="O2:O3"/>
    <mergeCell ref="N2:N3"/>
    <mergeCell ref="P2:P3"/>
    <mergeCell ref="J2:J3"/>
    <mergeCell ref="K2:K3"/>
    <mergeCell ref="A1:V1"/>
    <mergeCell ref="A2:A3"/>
    <mergeCell ref="B2:I2"/>
    <mergeCell ref="Q2:Q3"/>
    <mergeCell ref="R2:V2"/>
    <mergeCell ref="L2:L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uidt2950</cp:lastModifiedBy>
  <cp:lastPrinted>2011-10-18T08:15:42Z</cp:lastPrinted>
  <dcterms:created xsi:type="dcterms:W3CDTF">2006-05-02T09:37:11Z</dcterms:created>
  <dcterms:modified xsi:type="dcterms:W3CDTF">2012-01-20T12:29:08Z</dcterms:modified>
  <cp:category/>
  <cp:version/>
  <cp:contentType/>
  <cp:contentStatus/>
</cp:coreProperties>
</file>